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4-25\01. National publication\Q2\03. Final\"/>
    </mc:Choice>
  </mc:AlternateContent>
  <xr:revisionPtr revIDLastSave="0" documentId="13_ncr:1_{B0997181-1335-4D19-8596-52244A1B72F5}" xr6:coauthVersionLast="47" xr6:coauthVersionMax="47" xr10:uidLastSave="{00000000-0000-0000-0000-000000000000}"/>
  <bookViews>
    <workbookView xWindow="-120" yWindow="-120" windowWidth="29040" windowHeight="16440" activeTab="15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Q339" i="16"/>
  <c r="T339" i="16" s="1"/>
  <c r="P339" i="16"/>
  <c r="L339" i="16"/>
  <c r="J339" i="16"/>
  <c r="K339" i="16" s="1"/>
  <c r="H339" i="16"/>
  <c r="F339" i="16"/>
  <c r="E339" i="16"/>
  <c r="M339" i="16" s="1"/>
  <c r="D339" i="16"/>
  <c r="I339" i="16" s="1"/>
  <c r="S338" i="16"/>
  <c r="R338" i="16"/>
  <c r="Q338" i="16"/>
  <c r="P338" i="16"/>
  <c r="L338" i="16"/>
  <c r="J338" i="16"/>
  <c r="H338" i="16"/>
  <c r="I338" i="16" s="1"/>
  <c r="F338" i="16"/>
  <c r="E338" i="16"/>
  <c r="M338" i="16" s="1"/>
  <c r="D338" i="16"/>
  <c r="S337" i="16"/>
  <c r="R337" i="16"/>
  <c r="Q337" i="16"/>
  <c r="T337" i="16" s="1"/>
  <c r="P337" i="16"/>
  <c r="U337" i="16" s="1"/>
  <c r="L337" i="16"/>
  <c r="K337" i="16"/>
  <c r="J337" i="16"/>
  <c r="H337" i="16"/>
  <c r="F337" i="16"/>
  <c r="N337" i="16" s="1"/>
  <c r="E337" i="16"/>
  <c r="M337" i="16" s="1"/>
  <c r="D337" i="16"/>
  <c r="U336" i="16"/>
  <c r="T336" i="16"/>
  <c r="O336" i="16"/>
  <c r="N336" i="16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O334" i="16"/>
  <c r="N334" i="16"/>
  <c r="M334" i="16"/>
  <c r="K334" i="16"/>
  <c r="I334" i="16"/>
  <c r="G334" i="16"/>
  <c r="U333" i="16"/>
  <c r="T333" i="16"/>
  <c r="O333" i="16"/>
  <c r="N333" i="16"/>
  <c r="M333" i="16"/>
  <c r="K333" i="16"/>
  <c r="I333" i="16"/>
  <c r="G333" i="16"/>
  <c r="T332" i="16"/>
  <c r="S332" i="16"/>
  <c r="R332" i="16"/>
  <c r="Q332" i="16"/>
  <c r="P332" i="16"/>
  <c r="U332" i="16" s="1"/>
  <c r="L332" i="16"/>
  <c r="J332" i="16"/>
  <c r="H332" i="16"/>
  <c r="F332" i="16"/>
  <c r="E332" i="16"/>
  <c r="K332" i="16" s="1"/>
  <c r="D332" i="16"/>
  <c r="U331" i="16"/>
  <c r="T331" i="16"/>
  <c r="O331" i="16"/>
  <c r="N331" i="16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O326" i="16"/>
  <c r="N326" i="16"/>
  <c r="M326" i="16"/>
  <c r="K326" i="16"/>
  <c r="I326" i="16"/>
  <c r="G326" i="16"/>
  <c r="U325" i="16"/>
  <c r="T325" i="16"/>
  <c r="O325" i="16"/>
  <c r="N325" i="16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Q323" i="16"/>
  <c r="P323" i="16"/>
  <c r="N323" i="16"/>
  <c r="L323" i="16"/>
  <c r="J323" i="16"/>
  <c r="H323" i="16"/>
  <c r="G323" i="16"/>
  <c r="F323" i="16"/>
  <c r="E323" i="16"/>
  <c r="D323" i="16"/>
  <c r="I323" i="16" s="1"/>
  <c r="U322" i="16"/>
  <c r="T322" i="16"/>
  <c r="O322" i="16"/>
  <c r="N322" i="16"/>
  <c r="M322" i="16"/>
  <c r="K322" i="16"/>
  <c r="I322" i="16"/>
  <c r="G322" i="16"/>
  <c r="U321" i="16"/>
  <c r="T321" i="16"/>
  <c r="N321" i="16"/>
  <c r="O321" i="16" s="1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O319" i="16"/>
  <c r="N319" i="16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S317" i="16"/>
  <c r="R317" i="16"/>
  <c r="Q317" i="16"/>
  <c r="P317" i="16"/>
  <c r="L317" i="16"/>
  <c r="J317" i="16"/>
  <c r="H317" i="16"/>
  <c r="F317" i="16"/>
  <c r="N317" i="16" s="1"/>
  <c r="E317" i="16"/>
  <c r="M317" i="16" s="1"/>
  <c r="D317" i="16"/>
  <c r="U316" i="16"/>
  <c r="T316" i="16"/>
  <c r="O316" i="16"/>
  <c r="N316" i="16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O314" i="16"/>
  <c r="N314" i="16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Q310" i="16"/>
  <c r="P310" i="16"/>
  <c r="L310" i="16"/>
  <c r="J310" i="16"/>
  <c r="K310" i="16" s="1"/>
  <c r="H310" i="16"/>
  <c r="U310" i="16" s="1"/>
  <c r="F310" i="16"/>
  <c r="E310" i="16"/>
  <c r="D310" i="16"/>
  <c r="U309" i="16"/>
  <c r="T309" i="16"/>
  <c r="O309" i="16"/>
  <c r="N309" i="16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O307" i="16"/>
  <c r="N307" i="16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O304" i="16"/>
  <c r="N304" i="16"/>
  <c r="M304" i="16"/>
  <c r="K304" i="16"/>
  <c r="I304" i="16"/>
  <c r="G304" i="16"/>
  <c r="T303" i="16"/>
  <c r="S303" i="16"/>
  <c r="R303" i="16"/>
  <c r="Q303" i="16"/>
  <c r="P303" i="16"/>
  <c r="L303" i="16"/>
  <c r="J303" i="16"/>
  <c r="H303" i="16"/>
  <c r="N303" i="16" s="1"/>
  <c r="F303" i="16"/>
  <c r="E303" i="16"/>
  <c r="D303" i="16"/>
  <c r="U302" i="16"/>
  <c r="T302" i="16"/>
  <c r="N302" i="16"/>
  <c r="O302" i="16" s="1"/>
  <c r="M302" i="16"/>
  <c r="K302" i="16"/>
  <c r="I302" i="16"/>
  <c r="G302" i="16"/>
  <c r="S299" i="16"/>
  <c r="R299" i="16"/>
  <c r="Q299" i="16"/>
  <c r="P299" i="16"/>
  <c r="L299" i="16"/>
  <c r="J299" i="16"/>
  <c r="H299" i="16"/>
  <c r="I299" i="16" s="1"/>
  <c r="F299" i="16"/>
  <c r="E299" i="16"/>
  <c r="K299" i="16" s="1"/>
  <c r="D299" i="16"/>
  <c r="S298" i="16"/>
  <c r="R298" i="16"/>
  <c r="Q298" i="16"/>
  <c r="P298" i="16"/>
  <c r="U298" i="16" s="1"/>
  <c r="L298" i="16"/>
  <c r="J298" i="16"/>
  <c r="I298" i="16"/>
  <c r="H298" i="16"/>
  <c r="F298" i="16"/>
  <c r="N298" i="16" s="1"/>
  <c r="E298" i="16"/>
  <c r="M298" i="16" s="1"/>
  <c r="D298" i="16"/>
  <c r="U297" i="16"/>
  <c r="T297" i="16"/>
  <c r="O297" i="16"/>
  <c r="N297" i="16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O293" i="16"/>
  <c r="N293" i="16"/>
  <c r="M293" i="16"/>
  <c r="K293" i="16"/>
  <c r="I293" i="16"/>
  <c r="G293" i="16"/>
  <c r="T292" i="16"/>
  <c r="S292" i="16"/>
  <c r="R292" i="16"/>
  <c r="Q292" i="16"/>
  <c r="P292" i="16"/>
  <c r="U292" i="16" s="1"/>
  <c r="L292" i="16"/>
  <c r="J292" i="16"/>
  <c r="H292" i="16"/>
  <c r="F292" i="16"/>
  <c r="E292" i="16"/>
  <c r="K292" i="16" s="1"/>
  <c r="D292" i="16"/>
  <c r="U291" i="16"/>
  <c r="T291" i="16"/>
  <c r="O291" i="16"/>
  <c r="N291" i="16"/>
  <c r="M291" i="16"/>
  <c r="K291" i="16"/>
  <c r="I291" i="16"/>
  <c r="G291" i="16"/>
  <c r="U290" i="16"/>
  <c r="T290" i="16"/>
  <c r="N290" i="16"/>
  <c r="O290" i="16" s="1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O286" i="16"/>
  <c r="N286" i="16"/>
  <c r="M286" i="16"/>
  <c r="K286" i="16"/>
  <c r="I286" i="16"/>
  <c r="G286" i="16"/>
  <c r="S285" i="16"/>
  <c r="T285" i="16" s="1"/>
  <c r="R285" i="16"/>
  <c r="Q285" i="16"/>
  <c r="P285" i="16"/>
  <c r="U285" i="16" s="1"/>
  <c r="M285" i="16"/>
  <c r="L285" i="16"/>
  <c r="J285" i="16"/>
  <c r="H285" i="16"/>
  <c r="N285" i="16" s="1"/>
  <c r="F285" i="16"/>
  <c r="E285" i="16"/>
  <c r="D285" i="16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O278" i="16"/>
  <c r="N278" i="16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N275" i="16"/>
  <c r="O275" i="16" s="1"/>
  <c r="L275" i="16"/>
  <c r="J275" i="16"/>
  <c r="K275" i="16" s="1"/>
  <c r="H275" i="16"/>
  <c r="I275" i="16" s="1"/>
  <c r="F275" i="16"/>
  <c r="E275" i="16"/>
  <c r="M275" i="16" s="1"/>
  <c r="D275" i="16"/>
  <c r="U274" i="16"/>
  <c r="T274" i="16"/>
  <c r="O274" i="16"/>
  <c r="N274" i="16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O271" i="16"/>
  <c r="N271" i="16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N269" i="16"/>
  <c r="O269" i="16" s="1"/>
  <c r="M269" i="16"/>
  <c r="K269" i="16"/>
  <c r="I269" i="16"/>
  <c r="G269" i="16"/>
  <c r="U268" i="16"/>
  <c r="T268" i="16"/>
  <c r="O268" i="16"/>
  <c r="N268" i="16"/>
  <c r="M268" i="16"/>
  <c r="K268" i="16"/>
  <c r="I268" i="16"/>
  <c r="G268" i="16"/>
  <c r="S267" i="16"/>
  <c r="R267" i="16"/>
  <c r="Q267" i="16"/>
  <c r="P267" i="16"/>
  <c r="U267" i="16" s="1"/>
  <c r="L267" i="16"/>
  <c r="J267" i="16"/>
  <c r="I267" i="16"/>
  <c r="H267" i="16"/>
  <c r="F267" i="16"/>
  <c r="N267" i="16" s="1"/>
  <c r="E267" i="16"/>
  <c r="M267" i="16" s="1"/>
  <c r="D267" i="16"/>
  <c r="O267" i="16" s="1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O264" i="16"/>
  <c r="N264" i="16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T260" i="16"/>
  <c r="S260" i="16"/>
  <c r="R260" i="16"/>
  <c r="Q260" i="16"/>
  <c r="P260" i="16"/>
  <c r="U260" i="16" s="1"/>
  <c r="L260" i="16"/>
  <c r="J260" i="16"/>
  <c r="H260" i="16"/>
  <c r="F260" i="16"/>
  <c r="N260" i="16" s="1"/>
  <c r="E260" i="16"/>
  <c r="D260" i="16"/>
  <c r="S259" i="16"/>
  <c r="T259" i="16" s="1"/>
  <c r="R259" i="16"/>
  <c r="Q259" i="16"/>
  <c r="P259" i="16"/>
  <c r="U259" i="16" s="1"/>
  <c r="L259" i="16"/>
  <c r="J259" i="16"/>
  <c r="H259" i="16"/>
  <c r="F259" i="16"/>
  <c r="N259" i="16" s="1"/>
  <c r="E259" i="16"/>
  <c r="K259" i="16" s="1"/>
  <c r="D259" i="16"/>
  <c r="U258" i="16"/>
  <c r="T258" i="16"/>
  <c r="O258" i="16"/>
  <c r="N258" i="16"/>
  <c r="M258" i="16"/>
  <c r="K258" i="16"/>
  <c r="I258" i="16"/>
  <c r="G258" i="16"/>
  <c r="U257" i="16"/>
  <c r="T257" i="16"/>
  <c r="O257" i="16"/>
  <c r="N257" i="16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O255" i="16"/>
  <c r="N255" i="16"/>
  <c r="M255" i="16"/>
  <c r="K255" i="16"/>
  <c r="I255" i="16"/>
  <c r="G255" i="16"/>
  <c r="S254" i="16"/>
  <c r="R254" i="16"/>
  <c r="Q254" i="16"/>
  <c r="T254" i="16" s="1"/>
  <c r="P254" i="16"/>
  <c r="U254" i="16" s="1"/>
  <c r="L254" i="16"/>
  <c r="K254" i="16"/>
  <c r="J254" i="16"/>
  <c r="H254" i="16"/>
  <c r="I254" i="16" s="1"/>
  <c r="G254" i="16"/>
  <c r="F254" i="16"/>
  <c r="N254" i="16" s="1"/>
  <c r="O254" i="16" s="1"/>
  <c r="E254" i="16"/>
  <c r="D254" i="16"/>
  <c r="U253" i="16"/>
  <c r="T253" i="16"/>
  <c r="O253" i="16"/>
  <c r="N253" i="16"/>
  <c r="M253" i="16"/>
  <c r="K253" i="16"/>
  <c r="I253" i="16"/>
  <c r="G253" i="16"/>
  <c r="U252" i="16"/>
  <c r="T252" i="16"/>
  <c r="N252" i="16"/>
  <c r="O252" i="16" s="1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O249" i="16"/>
  <c r="N249" i="16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Q247" i="16"/>
  <c r="T247" i="16" s="1"/>
  <c r="P247" i="16"/>
  <c r="L247" i="16"/>
  <c r="J247" i="16"/>
  <c r="H247" i="16"/>
  <c r="I247" i="16" s="1"/>
  <c r="F247" i="16"/>
  <c r="E247" i="16"/>
  <c r="D247" i="16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O244" i="16"/>
  <c r="N244" i="16"/>
  <c r="M244" i="16"/>
  <c r="K244" i="16"/>
  <c r="I244" i="16"/>
  <c r="G244" i="16"/>
  <c r="U243" i="16"/>
  <c r="T243" i="16"/>
  <c r="O243" i="16"/>
  <c r="N243" i="16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U240" i="16"/>
  <c r="S240" i="16"/>
  <c r="R240" i="16"/>
  <c r="Q240" i="16"/>
  <c r="P240" i="16"/>
  <c r="L240" i="16"/>
  <c r="J240" i="16"/>
  <c r="K240" i="16" s="1"/>
  <c r="H240" i="16"/>
  <c r="F240" i="16"/>
  <c r="N240" i="16" s="1"/>
  <c r="E240" i="16"/>
  <c r="D240" i="16"/>
  <c r="U239" i="16"/>
  <c r="T239" i="16"/>
  <c r="O239" i="16"/>
  <c r="N239" i="16"/>
  <c r="M239" i="16"/>
  <c r="K239" i="16"/>
  <c r="I239" i="16"/>
  <c r="G239" i="16"/>
  <c r="U238" i="16"/>
  <c r="T238" i="16"/>
  <c r="O238" i="16"/>
  <c r="N238" i="16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O236" i="16"/>
  <c r="N236" i="16"/>
  <c r="M236" i="16"/>
  <c r="K236" i="16"/>
  <c r="I236" i="16"/>
  <c r="G236" i="16"/>
  <c r="U235" i="16"/>
  <c r="T235" i="16"/>
  <c r="O235" i="16"/>
  <c r="N235" i="16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T231" i="16"/>
  <c r="S231" i="16"/>
  <c r="R231" i="16"/>
  <c r="Q231" i="16"/>
  <c r="P231" i="16"/>
  <c r="U231" i="16" s="1"/>
  <c r="L231" i="16"/>
  <c r="J231" i="16"/>
  <c r="H231" i="16"/>
  <c r="F231" i="16"/>
  <c r="E231" i="16"/>
  <c r="K231" i="16" s="1"/>
  <c r="D231" i="16"/>
  <c r="S230" i="16"/>
  <c r="R230" i="16"/>
  <c r="Q230" i="16"/>
  <c r="P230" i="16"/>
  <c r="U230" i="16" s="1"/>
  <c r="O230" i="16"/>
  <c r="L230" i="16"/>
  <c r="J230" i="16"/>
  <c r="H230" i="16"/>
  <c r="N230" i="16" s="1"/>
  <c r="F230" i="16"/>
  <c r="E230" i="16"/>
  <c r="M230" i="16" s="1"/>
  <c r="D230" i="16"/>
  <c r="I230" i="16" s="1"/>
  <c r="U229" i="16"/>
  <c r="T229" i="16"/>
  <c r="O229" i="16"/>
  <c r="N229" i="16"/>
  <c r="M229" i="16"/>
  <c r="K229" i="16"/>
  <c r="I229" i="16"/>
  <c r="G229" i="16"/>
  <c r="U228" i="16"/>
  <c r="T228" i="16"/>
  <c r="O228" i="16"/>
  <c r="N228" i="16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O226" i="16"/>
  <c r="N226" i="16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S224" i="16"/>
  <c r="R224" i="16"/>
  <c r="Q224" i="16"/>
  <c r="T224" i="16" s="1"/>
  <c r="P224" i="16"/>
  <c r="U224" i="16" s="1"/>
  <c r="L224" i="16"/>
  <c r="J224" i="16"/>
  <c r="I224" i="16"/>
  <c r="H224" i="16"/>
  <c r="F224" i="16"/>
  <c r="E224" i="16"/>
  <c r="M224" i="16" s="1"/>
  <c r="D224" i="16"/>
  <c r="U223" i="16"/>
  <c r="T223" i="16"/>
  <c r="O223" i="16"/>
  <c r="N223" i="16"/>
  <c r="M223" i="16"/>
  <c r="K223" i="16"/>
  <c r="I223" i="16"/>
  <c r="G223" i="16"/>
  <c r="U222" i="16"/>
  <c r="T222" i="16"/>
  <c r="N222" i="16"/>
  <c r="O222" i="16" s="1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N219" i="16"/>
  <c r="O219" i="16" s="1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S216" i="16"/>
  <c r="R216" i="16"/>
  <c r="Q216" i="16"/>
  <c r="T216" i="16" s="1"/>
  <c r="P216" i="16"/>
  <c r="L216" i="16"/>
  <c r="J216" i="16"/>
  <c r="K216" i="16" s="1"/>
  <c r="H216" i="16"/>
  <c r="U216" i="16" s="1"/>
  <c r="F216" i="16"/>
  <c r="E216" i="16"/>
  <c r="D216" i="16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O210" i="16"/>
  <c r="N210" i="16"/>
  <c r="M210" i="16"/>
  <c r="K210" i="16"/>
  <c r="I210" i="16"/>
  <c r="G210" i="16"/>
  <c r="U209" i="16"/>
  <c r="T209" i="16"/>
  <c r="O209" i="16"/>
  <c r="N209" i="16"/>
  <c r="M209" i="16"/>
  <c r="K209" i="16"/>
  <c r="I209" i="16"/>
  <c r="G209" i="16"/>
  <c r="U208" i="16"/>
  <c r="T208" i="16"/>
  <c r="O208" i="16"/>
  <c r="N208" i="16"/>
  <c r="M208" i="16"/>
  <c r="K208" i="16"/>
  <c r="I208" i="16"/>
  <c r="G208" i="16"/>
  <c r="S205" i="16"/>
  <c r="R205" i="16"/>
  <c r="Q205" i="16"/>
  <c r="T205" i="16" s="1"/>
  <c r="P205" i="16"/>
  <c r="U205" i="16" s="1"/>
  <c r="L205" i="16"/>
  <c r="J205" i="16"/>
  <c r="H205" i="16"/>
  <c r="F205" i="16"/>
  <c r="N205" i="16" s="1"/>
  <c r="E205" i="16"/>
  <c r="D205" i="16"/>
  <c r="S204" i="16"/>
  <c r="R204" i="16"/>
  <c r="Q204" i="16"/>
  <c r="T204" i="16" s="1"/>
  <c r="P204" i="16"/>
  <c r="L204" i="16"/>
  <c r="J204" i="16"/>
  <c r="K204" i="16" s="1"/>
  <c r="H204" i="16"/>
  <c r="I204" i="16" s="1"/>
  <c r="F204" i="16"/>
  <c r="N204" i="16" s="1"/>
  <c r="O204" i="16" s="1"/>
  <c r="E204" i="16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S198" i="16"/>
  <c r="R198" i="16"/>
  <c r="Q198" i="16"/>
  <c r="P198" i="16"/>
  <c r="L198" i="16"/>
  <c r="J198" i="16"/>
  <c r="I198" i="16"/>
  <c r="H198" i="16"/>
  <c r="F198" i="16"/>
  <c r="N198" i="16" s="1"/>
  <c r="E198" i="16"/>
  <c r="M198" i="16" s="1"/>
  <c r="D198" i="16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O195" i="16"/>
  <c r="N195" i="16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N193" i="16"/>
  <c r="O193" i="16" s="1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T191" i="16"/>
  <c r="S191" i="16"/>
  <c r="R191" i="16"/>
  <c r="Q191" i="16"/>
  <c r="P191" i="16"/>
  <c r="U191" i="16" s="1"/>
  <c r="L191" i="16"/>
  <c r="J191" i="16"/>
  <c r="H191" i="16"/>
  <c r="F191" i="16"/>
  <c r="E191" i="16"/>
  <c r="M191" i="16" s="1"/>
  <c r="D191" i="16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U185" i="16"/>
  <c r="S185" i="16"/>
  <c r="R185" i="16"/>
  <c r="Q185" i="16"/>
  <c r="T185" i="16" s="1"/>
  <c r="P185" i="16"/>
  <c r="L185" i="16"/>
  <c r="J185" i="16"/>
  <c r="H185" i="16"/>
  <c r="N185" i="16" s="1"/>
  <c r="F185" i="16"/>
  <c r="E185" i="16"/>
  <c r="D185" i="16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S179" i="16"/>
  <c r="R179" i="16"/>
  <c r="Q179" i="16"/>
  <c r="T179" i="16" s="1"/>
  <c r="P179" i="16"/>
  <c r="U179" i="16" s="1"/>
  <c r="O179" i="16"/>
  <c r="L179" i="16"/>
  <c r="J179" i="16"/>
  <c r="I179" i="16"/>
  <c r="H179" i="16"/>
  <c r="G179" i="16"/>
  <c r="F179" i="16"/>
  <c r="N179" i="16" s="1"/>
  <c r="E179" i="16"/>
  <c r="M179" i="16" s="1"/>
  <c r="D179" i="16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R170" i="16"/>
  <c r="Q170" i="16"/>
  <c r="T170" i="16" s="1"/>
  <c r="P170" i="16"/>
  <c r="L170" i="16"/>
  <c r="J170" i="16"/>
  <c r="H170" i="16"/>
  <c r="F170" i="16"/>
  <c r="E170" i="16"/>
  <c r="M170" i="16" s="1"/>
  <c r="D170" i="16"/>
  <c r="I170" i="16" s="1"/>
  <c r="S169" i="16"/>
  <c r="R169" i="16"/>
  <c r="Q169" i="16"/>
  <c r="P169" i="16"/>
  <c r="U169" i="16" s="1"/>
  <c r="L169" i="16"/>
  <c r="J169" i="16"/>
  <c r="K169" i="16" s="1"/>
  <c r="H169" i="16"/>
  <c r="F169" i="16"/>
  <c r="E169" i="16"/>
  <c r="M169" i="16" s="1"/>
  <c r="D169" i="16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N166" i="16"/>
  <c r="O166" i="16" s="1"/>
  <c r="M166" i="16"/>
  <c r="K166" i="16"/>
  <c r="I166" i="16"/>
  <c r="G166" i="16"/>
  <c r="U165" i="16"/>
  <c r="T165" i="16"/>
  <c r="N165" i="16"/>
  <c r="O165" i="16" s="1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U163" i="16"/>
  <c r="S163" i="16"/>
  <c r="R163" i="16"/>
  <c r="Q163" i="16"/>
  <c r="T163" i="16" s="1"/>
  <c r="P163" i="16"/>
  <c r="L163" i="16"/>
  <c r="J163" i="16"/>
  <c r="H163" i="16"/>
  <c r="F163" i="16"/>
  <c r="N163" i="16" s="1"/>
  <c r="E163" i="16"/>
  <c r="D163" i="16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S157" i="16"/>
  <c r="R157" i="16"/>
  <c r="Q157" i="16"/>
  <c r="T157" i="16" s="1"/>
  <c r="P157" i="16"/>
  <c r="L157" i="16"/>
  <c r="J157" i="16"/>
  <c r="H157" i="16"/>
  <c r="I157" i="16" s="1"/>
  <c r="F157" i="16"/>
  <c r="E157" i="16"/>
  <c r="M157" i="16" s="1"/>
  <c r="D157" i="16"/>
  <c r="G157" i="16" s="1"/>
  <c r="U156" i="16"/>
  <c r="T156" i="16"/>
  <c r="O156" i="16"/>
  <c r="N156" i="16"/>
  <c r="M156" i="16"/>
  <c r="K156" i="16"/>
  <c r="I156" i="16"/>
  <c r="G156" i="16"/>
  <c r="U155" i="16"/>
  <c r="T155" i="16"/>
  <c r="N155" i="16"/>
  <c r="O155" i="16" s="1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Q150" i="16"/>
  <c r="P150" i="16"/>
  <c r="L150" i="16"/>
  <c r="J150" i="16"/>
  <c r="H150" i="16"/>
  <c r="F150" i="16"/>
  <c r="N150" i="16" s="1"/>
  <c r="E150" i="16"/>
  <c r="D150" i="16"/>
  <c r="I150" i="16" s="1"/>
  <c r="U149" i="16"/>
  <c r="T149" i="16"/>
  <c r="O149" i="16"/>
  <c r="N149" i="16"/>
  <c r="M149" i="16"/>
  <c r="K149" i="16"/>
  <c r="I149" i="16"/>
  <c r="G149" i="16"/>
  <c r="U148" i="16"/>
  <c r="T148" i="16"/>
  <c r="O148" i="16"/>
  <c r="N148" i="16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O146" i="16"/>
  <c r="N146" i="16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S144" i="16"/>
  <c r="T144" i="16" s="1"/>
  <c r="R144" i="16"/>
  <c r="Q144" i="16"/>
  <c r="P144" i="16"/>
  <c r="U144" i="16" s="1"/>
  <c r="L144" i="16"/>
  <c r="J144" i="16"/>
  <c r="H144" i="16"/>
  <c r="F144" i="16"/>
  <c r="N144" i="16" s="1"/>
  <c r="E144" i="16"/>
  <c r="D144" i="16"/>
  <c r="U143" i="16"/>
  <c r="T143" i="16"/>
  <c r="O143" i="16"/>
  <c r="N143" i="16"/>
  <c r="M143" i="16"/>
  <c r="K143" i="16"/>
  <c r="I143" i="16"/>
  <c r="G143" i="16"/>
  <c r="U142" i="16"/>
  <c r="T142" i="16"/>
  <c r="O142" i="16"/>
  <c r="N142" i="16"/>
  <c r="M142" i="16"/>
  <c r="K142" i="16"/>
  <c r="I142" i="16"/>
  <c r="G142" i="16"/>
  <c r="U141" i="16"/>
  <c r="T141" i="16"/>
  <c r="O141" i="16"/>
  <c r="N141" i="16"/>
  <c r="M141" i="16"/>
  <c r="K141" i="16"/>
  <c r="I141" i="16"/>
  <c r="G141" i="16"/>
  <c r="U140" i="16"/>
  <c r="T140" i="16"/>
  <c r="O140" i="16"/>
  <c r="N140" i="16"/>
  <c r="M140" i="16"/>
  <c r="K140" i="16"/>
  <c r="I140" i="16"/>
  <c r="G140" i="16"/>
  <c r="U139" i="16"/>
  <c r="T139" i="16"/>
  <c r="O139" i="16"/>
  <c r="N139" i="16"/>
  <c r="M139" i="16"/>
  <c r="K139" i="16"/>
  <c r="I139" i="16"/>
  <c r="G139" i="16"/>
  <c r="U138" i="16"/>
  <c r="T138" i="16"/>
  <c r="O138" i="16"/>
  <c r="N138" i="16"/>
  <c r="M138" i="16"/>
  <c r="K138" i="16"/>
  <c r="I138" i="16"/>
  <c r="G138" i="16"/>
  <c r="S137" i="16"/>
  <c r="T137" i="16" s="1"/>
  <c r="R137" i="16"/>
  <c r="Q137" i="16"/>
  <c r="P137" i="16"/>
  <c r="U137" i="16" s="1"/>
  <c r="L137" i="16"/>
  <c r="J137" i="16"/>
  <c r="H137" i="16"/>
  <c r="F137" i="16"/>
  <c r="E137" i="16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R132" i="16"/>
  <c r="Q132" i="16"/>
  <c r="P132" i="16"/>
  <c r="L132" i="16"/>
  <c r="J132" i="16"/>
  <c r="K132" i="16" s="1"/>
  <c r="H132" i="16"/>
  <c r="F132" i="16"/>
  <c r="N132" i="16" s="1"/>
  <c r="O132" i="16" s="1"/>
  <c r="E132" i="16"/>
  <c r="D132" i="16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O129" i="16"/>
  <c r="N129" i="16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R126" i="16"/>
  <c r="Q126" i="16"/>
  <c r="T126" i="16" s="1"/>
  <c r="P126" i="16"/>
  <c r="L126" i="16"/>
  <c r="J126" i="16"/>
  <c r="H126" i="16"/>
  <c r="F126" i="16"/>
  <c r="E126" i="16"/>
  <c r="D126" i="16"/>
  <c r="U125" i="16"/>
  <c r="T125" i="16"/>
  <c r="O125" i="16"/>
  <c r="N125" i="16"/>
  <c r="M125" i="16"/>
  <c r="K125" i="16"/>
  <c r="I125" i="16"/>
  <c r="G125" i="16"/>
  <c r="U124" i="16"/>
  <c r="T124" i="16"/>
  <c r="N124" i="16"/>
  <c r="O124" i="16" s="1"/>
  <c r="M124" i="16"/>
  <c r="K124" i="16"/>
  <c r="I124" i="16"/>
  <c r="G124" i="16"/>
  <c r="U123" i="16"/>
  <c r="T123" i="16"/>
  <c r="N123" i="16"/>
  <c r="O123" i="16" s="1"/>
  <c r="M123" i="16"/>
  <c r="K123" i="16"/>
  <c r="I123" i="16"/>
  <c r="G123" i="16"/>
  <c r="U122" i="16"/>
  <c r="T122" i="16"/>
  <c r="N122" i="16"/>
  <c r="O122" i="16" s="1"/>
  <c r="M122" i="16"/>
  <c r="K122" i="16"/>
  <c r="I122" i="16"/>
  <c r="G122" i="16"/>
  <c r="U121" i="16"/>
  <c r="S121" i="16"/>
  <c r="R121" i="16"/>
  <c r="Q121" i="16"/>
  <c r="T121" i="16" s="1"/>
  <c r="P121" i="16"/>
  <c r="L121" i="16"/>
  <c r="J121" i="16"/>
  <c r="K121" i="16" s="1"/>
  <c r="H121" i="16"/>
  <c r="F121" i="16"/>
  <c r="N121" i="16" s="1"/>
  <c r="E121" i="16"/>
  <c r="M121" i="16" s="1"/>
  <c r="D121" i="16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N118" i="16"/>
  <c r="O118" i="16" s="1"/>
  <c r="M118" i="16"/>
  <c r="K118" i="16"/>
  <c r="I118" i="16"/>
  <c r="G118" i="16"/>
  <c r="U117" i="16"/>
  <c r="T117" i="16"/>
  <c r="N117" i="16"/>
  <c r="O117" i="16" s="1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N115" i="16"/>
  <c r="O115" i="16" s="1"/>
  <c r="M115" i="16"/>
  <c r="K115" i="16"/>
  <c r="I115" i="16"/>
  <c r="G115" i="16"/>
  <c r="U114" i="16"/>
  <c r="T114" i="16"/>
  <c r="N114" i="16"/>
  <c r="O114" i="16" s="1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S112" i="16"/>
  <c r="R112" i="16"/>
  <c r="Q112" i="16"/>
  <c r="T112" i="16" s="1"/>
  <c r="P112" i="16"/>
  <c r="L112" i="16"/>
  <c r="J112" i="16"/>
  <c r="H112" i="16"/>
  <c r="U112" i="16" s="1"/>
  <c r="F112" i="16"/>
  <c r="N112" i="16" s="1"/>
  <c r="E112" i="16"/>
  <c r="K112" i="16" s="1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Q106" i="16"/>
  <c r="T106" i="16" s="1"/>
  <c r="P106" i="16"/>
  <c r="U106" i="16" s="1"/>
  <c r="L106" i="16"/>
  <c r="J106" i="16"/>
  <c r="K106" i="16" s="1"/>
  <c r="H106" i="16"/>
  <c r="I106" i="16" s="1"/>
  <c r="F106" i="16"/>
  <c r="E106" i="16"/>
  <c r="M106" i="16" s="1"/>
  <c r="D106" i="16"/>
  <c r="U105" i="16"/>
  <c r="T105" i="16"/>
  <c r="N105" i="16"/>
  <c r="O105" i="16" s="1"/>
  <c r="M105" i="16"/>
  <c r="K105" i="16"/>
  <c r="I105" i="16"/>
  <c r="G105" i="16"/>
  <c r="S102" i="16"/>
  <c r="R102" i="16"/>
  <c r="Q102" i="16"/>
  <c r="T102" i="16" s="1"/>
  <c r="P102" i="16"/>
  <c r="L102" i="16"/>
  <c r="J102" i="16"/>
  <c r="H102" i="16"/>
  <c r="F102" i="16"/>
  <c r="E102" i="16"/>
  <c r="D102" i="16"/>
  <c r="U101" i="16"/>
  <c r="S101" i="16"/>
  <c r="R101" i="16"/>
  <c r="Q101" i="16"/>
  <c r="P101" i="16"/>
  <c r="L101" i="16"/>
  <c r="J101" i="16"/>
  <c r="H101" i="16"/>
  <c r="F101" i="16"/>
  <c r="N101" i="16" s="1"/>
  <c r="E101" i="16"/>
  <c r="D101" i="16"/>
  <c r="U100" i="16"/>
  <c r="T100" i="16"/>
  <c r="O100" i="16"/>
  <c r="N100" i="16"/>
  <c r="M100" i="16"/>
  <c r="K100" i="16"/>
  <c r="I100" i="16"/>
  <c r="G100" i="16"/>
  <c r="U99" i="16"/>
  <c r="T99" i="16"/>
  <c r="O99" i="16"/>
  <c r="N99" i="16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O97" i="16"/>
  <c r="N97" i="16"/>
  <c r="M97" i="16"/>
  <c r="K97" i="16"/>
  <c r="I97" i="16"/>
  <c r="G97" i="16"/>
  <c r="S96" i="16"/>
  <c r="R96" i="16"/>
  <c r="Q96" i="16"/>
  <c r="P96" i="16"/>
  <c r="L96" i="16"/>
  <c r="J96" i="16"/>
  <c r="H96" i="16"/>
  <c r="F96" i="16"/>
  <c r="N96" i="16" s="1"/>
  <c r="E96" i="16"/>
  <c r="K96" i="16" s="1"/>
  <c r="D96" i="16"/>
  <c r="U95" i="16"/>
  <c r="T95" i="16"/>
  <c r="O95" i="16"/>
  <c r="N95" i="16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O92" i="16"/>
  <c r="N92" i="16"/>
  <c r="M92" i="16"/>
  <c r="K92" i="16"/>
  <c r="I92" i="16"/>
  <c r="G92" i="16"/>
  <c r="S91" i="16"/>
  <c r="R91" i="16"/>
  <c r="Q91" i="16"/>
  <c r="P91" i="16"/>
  <c r="L91" i="16"/>
  <c r="J91" i="16"/>
  <c r="H91" i="16"/>
  <c r="I91" i="16" s="1"/>
  <c r="F91" i="16"/>
  <c r="N91" i="16" s="1"/>
  <c r="O91" i="16" s="1"/>
  <c r="E91" i="16"/>
  <c r="M91" i="16" s="1"/>
  <c r="D91" i="16"/>
  <c r="G91" i="16" s="1"/>
  <c r="U90" i="16"/>
  <c r="T90" i="16"/>
  <c r="N90" i="16"/>
  <c r="O90" i="16" s="1"/>
  <c r="M90" i="16"/>
  <c r="K90" i="16"/>
  <c r="I90" i="16"/>
  <c r="G90" i="16"/>
  <c r="U89" i="16"/>
  <c r="T89" i="16"/>
  <c r="N89" i="16"/>
  <c r="O89" i="16" s="1"/>
  <c r="M89" i="16"/>
  <c r="K89" i="16"/>
  <c r="I89" i="16"/>
  <c r="G89" i="16"/>
  <c r="U88" i="16"/>
  <c r="T88" i="16"/>
  <c r="N88" i="16"/>
  <c r="O88" i="16" s="1"/>
  <c r="M88" i="16"/>
  <c r="K88" i="16"/>
  <c r="I88" i="16"/>
  <c r="G88" i="16"/>
  <c r="S85" i="16"/>
  <c r="T85" i="16" s="1"/>
  <c r="R85" i="16"/>
  <c r="Q85" i="16"/>
  <c r="P85" i="16"/>
  <c r="U85" i="16" s="1"/>
  <c r="L85" i="16"/>
  <c r="J85" i="16"/>
  <c r="H85" i="16"/>
  <c r="F85" i="16"/>
  <c r="E85" i="16"/>
  <c r="D85" i="16"/>
  <c r="T84" i="16"/>
  <c r="S84" i="16"/>
  <c r="R84" i="16"/>
  <c r="Q84" i="16"/>
  <c r="P84" i="16"/>
  <c r="U84" i="16" s="1"/>
  <c r="N84" i="16"/>
  <c r="L84" i="16"/>
  <c r="J84" i="16"/>
  <c r="H84" i="16"/>
  <c r="F84" i="16"/>
  <c r="E84" i="16"/>
  <c r="M84" i="16" s="1"/>
  <c r="D84" i="16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S78" i="16"/>
  <c r="R78" i="16"/>
  <c r="Q78" i="16"/>
  <c r="T78" i="16" s="1"/>
  <c r="P78" i="16"/>
  <c r="L78" i="16"/>
  <c r="J78" i="16"/>
  <c r="H78" i="16"/>
  <c r="I78" i="16" s="1"/>
  <c r="F78" i="16"/>
  <c r="E78" i="16"/>
  <c r="D78" i="16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O74" i="16"/>
  <c r="N74" i="16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R70" i="16"/>
  <c r="Q70" i="16"/>
  <c r="P70" i="16"/>
  <c r="N70" i="16"/>
  <c r="O70" i="16" s="1"/>
  <c r="L70" i="16"/>
  <c r="J70" i="16"/>
  <c r="K70" i="16" s="1"/>
  <c r="H70" i="16"/>
  <c r="I70" i="16" s="1"/>
  <c r="G70" i="16"/>
  <c r="F70" i="16"/>
  <c r="E70" i="16"/>
  <c r="D70" i="16"/>
  <c r="U69" i="16"/>
  <c r="T69" i="16"/>
  <c r="O69" i="16"/>
  <c r="N69" i="16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T63" i="16"/>
  <c r="S63" i="16"/>
  <c r="R63" i="16"/>
  <c r="Q63" i="16"/>
  <c r="P63" i="16"/>
  <c r="U63" i="16" s="1"/>
  <c r="L63" i="16"/>
  <c r="M63" i="16" s="1"/>
  <c r="J63" i="16"/>
  <c r="H63" i="16"/>
  <c r="F63" i="16"/>
  <c r="N63" i="16" s="1"/>
  <c r="E63" i="16"/>
  <c r="D63" i="16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U58" i="16"/>
  <c r="S58" i="16"/>
  <c r="T58" i="16" s="1"/>
  <c r="R58" i="16"/>
  <c r="Q58" i="16"/>
  <c r="P58" i="16"/>
  <c r="L58" i="16"/>
  <c r="J58" i="16"/>
  <c r="H58" i="16"/>
  <c r="F58" i="16"/>
  <c r="N58" i="16" s="1"/>
  <c r="E58" i="16"/>
  <c r="D58" i="16"/>
  <c r="I58" i="16" s="1"/>
  <c r="U57" i="16"/>
  <c r="T57" i="16"/>
  <c r="O57" i="16"/>
  <c r="N57" i="16"/>
  <c r="M57" i="16"/>
  <c r="K57" i="16"/>
  <c r="I57" i="16"/>
  <c r="G57" i="16"/>
  <c r="S54" i="16"/>
  <c r="R54" i="16"/>
  <c r="Q54" i="16"/>
  <c r="T54" i="16" s="1"/>
  <c r="P54" i="16"/>
  <c r="U54" i="16" s="1"/>
  <c r="L54" i="16"/>
  <c r="J54" i="16"/>
  <c r="I54" i="16"/>
  <c r="H54" i="16"/>
  <c r="F54" i="16"/>
  <c r="E54" i="16"/>
  <c r="K54" i="16" s="1"/>
  <c r="D54" i="16"/>
  <c r="S53" i="16"/>
  <c r="R53" i="16"/>
  <c r="Q53" i="16"/>
  <c r="T53" i="16" s="1"/>
  <c r="P53" i="16"/>
  <c r="U53" i="16" s="1"/>
  <c r="L53" i="16"/>
  <c r="J53" i="16"/>
  <c r="I53" i="16"/>
  <c r="H53" i="16"/>
  <c r="G53" i="16"/>
  <c r="F53" i="16"/>
  <c r="N53" i="16" s="1"/>
  <c r="E53" i="16"/>
  <c r="M53" i="16" s="1"/>
  <c r="D53" i="16"/>
  <c r="O53" i="16" s="1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S47" i="16"/>
  <c r="R47" i="16"/>
  <c r="Q47" i="16"/>
  <c r="P47" i="16"/>
  <c r="U47" i="16" s="1"/>
  <c r="L47" i="16"/>
  <c r="J47" i="16"/>
  <c r="H47" i="16"/>
  <c r="G47" i="16"/>
  <c r="F47" i="16"/>
  <c r="E47" i="16"/>
  <c r="D47" i="16"/>
  <c r="I47" i="16" s="1"/>
  <c r="U46" i="16"/>
  <c r="T46" i="16"/>
  <c r="N46" i="16"/>
  <c r="O46" i="16" s="1"/>
  <c r="M46" i="16"/>
  <c r="K46" i="16"/>
  <c r="I46" i="16"/>
  <c r="G46" i="16"/>
  <c r="U45" i="16"/>
  <c r="T45" i="16"/>
  <c r="N45" i="16"/>
  <c r="O45" i="16" s="1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Q40" i="16"/>
  <c r="T40" i="16" s="1"/>
  <c r="P40" i="16"/>
  <c r="L40" i="16"/>
  <c r="J40" i="16"/>
  <c r="H40" i="16"/>
  <c r="U40" i="16" s="1"/>
  <c r="F40" i="16"/>
  <c r="E40" i="16"/>
  <c r="D40" i="16"/>
  <c r="I40" i="16" s="1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U35" i="16"/>
  <c r="S35" i="16"/>
  <c r="R35" i="16"/>
  <c r="Q35" i="16"/>
  <c r="T35" i="16" s="1"/>
  <c r="P35" i="16"/>
  <c r="L35" i="16"/>
  <c r="J35" i="16"/>
  <c r="I35" i="16"/>
  <c r="H35" i="16"/>
  <c r="F35" i="16"/>
  <c r="E35" i="16"/>
  <c r="M35" i="16" s="1"/>
  <c r="D35" i="16"/>
  <c r="U34" i="16"/>
  <c r="T34" i="16"/>
  <c r="O34" i="16"/>
  <c r="N34" i="16"/>
  <c r="M34" i="16"/>
  <c r="K34" i="16"/>
  <c r="I34" i="16"/>
  <c r="G34" i="16"/>
  <c r="U33" i="16"/>
  <c r="T33" i="16"/>
  <c r="N33" i="16"/>
  <c r="O33" i="16" s="1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N31" i="16"/>
  <c r="O31" i="16" s="1"/>
  <c r="M31" i="16"/>
  <c r="K31" i="16"/>
  <c r="I31" i="16"/>
  <c r="G31" i="16"/>
  <c r="U30" i="16"/>
  <c r="T30" i="16"/>
  <c r="N30" i="16"/>
  <c r="O30" i="16" s="1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S27" i="16"/>
  <c r="R27" i="16"/>
  <c r="Q27" i="16"/>
  <c r="T27" i="16" s="1"/>
  <c r="P27" i="16"/>
  <c r="U27" i="16" s="1"/>
  <c r="L27" i="16"/>
  <c r="J27" i="16"/>
  <c r="I27" i="16"/>
  <c r="H27" i="16"/>
  <c r="F27" i="16"/>
  <c r="N27" i="16" s="1"/>
  <c r="E27" i="16"/>
  <c r="M27" i="16" s="1"/>
  <c r="D27" i="16"/>
  <c r="G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O24" i="16"/>
  <c r="N24" i="16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S19" i="16"/>
  <c r="R19" i="16"/>
  <c r="Q19" i="16"/>
  <c r="P19" i="16"/>
  <c r="L19" i="16"/>
  <c r="J19" i="16"/>
  <c r="K19" i="16" s="1"/>
  <c r="H19" i="16"/>
  <c r="I19" i="16" s="1"/>
  <c r="G19" i="16"/>
  <c r="F19" i="16"/>
  <c r="N19" i="16" s="1"/>
  <c r="O19" i="16" s="1"/>
  <c r="E19" i="16"/>
  <c r="D19" i="16"/>
  <c r="U18" i="16"/>
  <c r="T18" i="16"/>
  <c r="O18" i="16"/>
  <c r="N18" i="16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O15" i="16"/>
  <c r="N15" i="16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T10" i="16"/>
  <c r="S10" i="16"/>
  <c r="R10" i="16"/>
  <c r="Q10" i="16"/>
  <c r="P10" i="16"/>
  <c r="U10" i="16" s="1"/>
  <c r="L10" i="16"/>
  <c r="J10" i="16"/>
  <c r="H10" i="16"/>
  <c r="F10" i="16"/>
  <c r="N10" i="16" s="1"/>
  <c r="E10" i="16"/>
  <c r="K10" i="16" s="1"/>
  <c r="D10" i="16"/>
  <c r="U9" i="16"/>
  <c r="T9" i="16"/>
  <c r="O9" i="16"/>
  <c r="N9" i="16"/>
  <c r="M9" i="16"/>
  <c r="K9" i="16"/>
  <c r="I9" i="16"/>
  <c r="G9" i="16"/>
  <c r="U8" i="16"/>
  <c r="T8" i="16"/>
  <c r="O8" i="16"/>
  <c r="N8" i="16"/>
  <c r="M8" i="16"/>
  <c r="K8" i="16"/>
  <c r="I8" i="16"/>
  <c r="G8" i="16"/>
  <c r="S339" i="15"/>
  <c r="R339" i="15"/>
  <c r="Q339" i="15"/>
  <c r="T339" i="15" s="1"/>
  <c r="P339" i="15"/>
  <c r="U339" i="15" s="1"/>
  <c r="L339" i="15"/>
  <c r="J339" i="15"/>
  <c r="H339" i="15"/>
  <c r="F339" i="15"/>
  <c r="N339" i="15" s="1"/>
  <c r="E339" i="15"/>
  <c r="M339" i="15" s="1"/>
  <c r="D339" i="15"/>
  <c r="T338" i="15"/>
  <c r="S338" i="15"/>
  <c r="R338" i="15"/>
  <c r="Q338" i="15"/>
  <c r="P338" i="15"/>
  <c r="L338" i="15"/>
  <c r="J338" i="15"/>
  <c r="H338" i="15"/>
  <c r="F338" i="15"/>
  <c r="N338" i="15" s="1"/>
  <c r="O338" i="15" s="1"/>
  <c r="E338" i="15"/>
  <c r="D338" i="15"/>
  <c r="S337" i="15"/>
  <c r="R337" i="15"/>
  <c r="Q337" i="15"/>
  <c r="P337" i="15"/>
  <c r="U337" i="15" s="1"/>
  <c r="L337" i="15"/>
  <c r="J337" i="15"/>
  <c r="H337" i="15"/>
  <c r="F337" i="15"/>
  <c r="N337" i="15" s="1"/>
  <c r="E337" i="15"/>
  <c r="D337" i="15"/>
  <c r="I337" i="15" s="1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T332" i="15" s="1"/>
  <c r="R332" i="15"/>
  <c r="Q332" i="15"/>
  <c r="P332" i="15"/>
  <c r="U332" i="15" s="1"/>
  <c r="L332" i="15"/>
  <c r="J332" i="15"/>
  <c r="K332" i="15" s="1"/>
  <c r="H332" i="15"/>
  <c r="F332" i="15"/>
  <c r="N332" i="15" s="1"/>
  <c r="E332" i="15"/>
  <c r="M332" i="15" s="1"/>
  <c r="D332" i="15"/>
  <c r="I332" i="15" s="1"/>
  <c r="U331" i="15"/>
  <c r="T331" i="15"/>
  <c r="O331" i="15"/>
  <c r="N331" i="15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S323" i="15"/>
  <c r="T323" i="15" s="1"/>
  <c r="R323" i="15"/>
  <c r="Q323" i="15"/>
  <c r="P323" i="15"/>
  <c r="U323" i="15" s="1"/>
  <c r="L323" i="15"/>
  <c r="J323" i="15"/>
  <c r="H323" i="15"/>
  <c r="F323" i="15"/>
  <c r="N323" i="15" s="1"/>
  <c r="E323" i="15"/>
  <c r="K323" i="15" s="1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S317" i="15"/>
  <c r="R317" i="15"/>
  <c r="Q317" i="15"/>
  <c r="T317" i="15" s="1"/>
  <c r="P317" i="15"/>
  <c r="L317" i="15"/>
  <c r="J317" i="15"/>
  <c r="H317" i="15"/>
  <c r="F317" i="15"/>
  <c r="G317" i="15" s="1"/>
  <c r="E317" i="15"/>
  <c r="M317" i="15" s="1"/>
  <c r="D317" i="15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R310" i="15"/>
  <c r="Q310" i="15"/>
  <c r="T310" i="15" s="1"/>
  <c r="P310" i="15"/>
  <c r="U310" i="15" s="1"/>
  <c r="L310" i="15"/>
  <c r="J310" i="15"/>
  <c r="I310" i="15"/>
  <c r="H310" i="15"/>
  <c r="F310" i="15"/>
  <c r="N310" i="15" s="1"/>
  <c r="E310" i="15"/>
  <c r="M310" i="15" s="1"/>
  <c r="D310" i="15"/>
  <c r="O310" i="15" s="1"/>
  <c r="U309" i="15"/>
  <c r="T309" i="15"/>
  <c r="N309" i="15"/>
  <c r="O309" i="15" s="1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Q303" i="15"/>
  <c r="P303" i="15"/>
  <c r="L303" i="15"/>
  <c r="J303" i="15"/>
  <c r="K303" i="15" s="1"/>
  <c r="H303" i="15"/>
  <c r="F303" i="15"/>
  <c r="E303" i="15"/>
  <c r="D303" i="15"/>
  <c r="U302" i="15"/>
  <c r="T302" i="15"/>
  <c r="N302" i="15"/>
  <c r="O302" i="15" s="1"/>
  <c r="M302" i="15"/>
  <c r="K302" i="15"/>
  <c r="I302" i="15"/>
  <c r="G302" i="15"/>
  <c r="S299" i="15"/>
  <c r="R299" i="15"/>
  <c r="Q299" i="15"/>
  <c r="T299" i="15" s="1"/>
  <c r="P299" i="15"/>
  <c r="L299" i="15"/>
  <c r="J299" i="15"/>
  <c r="H299" i="15"/>
  <c r="U299" i="15" s="1"/>
  <c r="F299" i="15"/>
  <c r="N299" i="15" s="1"/>
  <c r="E299" i="15"/>
  <c r="D299" i="15"/>
  <c r="T298" i="15"/>
  <c r="S298" i="15"/>
  <c r="R298" i="15"/>
  <c r="Q298" i="15"/>
  <c r="P298" i="15"/>
  <c r="L298" i="15"/>
  <c r="J298" i="15"/>
  <c r="H298" i="15"/>
  <c r="F298" i="15"/>
  <c r="N298" i="15" s="1"/>
  <c r="O298" i="15" s="1"/>
  <c r="E298" i="15"/>
  <c r="D298" i="15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S292" i="15"/>
  <c r="R292" i="15"/>
  <c r="Q292" i="15"/>
  <c r="P292" i="15"/>
  <c r="L292" i="15"/>
  <c r="J292" i="15"/>
  <c r="H292" i="15"/>
  <c r="I292" i="15" s="1"/>
  <c r="F292" i="15"/>
  <c r="E292" i="15"/>
  <c r="M292" i="15" s="1"/>
  <c r="D292" i="15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S285" i="15"/>
  <c r="R285" i="15"/>
  <c r="Q285" i="15"/>
  <c r="P285" i="15"/>
  <c r="U285" i="15" s="1"/>
  <c r="L285" i="15"/>
  <c r="J285" i="15"/>
  <c r="H285" i="15"/>
  <c r="F285" i="15"/>
  <c r="E285" i="15"/>
  <c r="M285" i="15" s="1"/>
  <c r="D285" i="15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O278" i="15"/>
  <c r="N278" i="15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N276" i="15"/>
  <c r="O276" i="15" s="1"/>
  <c r="M276" i="15"/>
  <c r="K276" i="15"/>
  <c r="I276" i="15"/>
  <c r="G276" i="15"/>
  <c r="T275" i="15"/>
  <c r="S275" i="15"/>
  <c r="R275" i="15"/>
  <c r="Q275" i="15"/>
  <c r="P275" i="15"/>
  <c r="L275" i="15"/>
  <c r="J275" i="15"/>
  <c r="H275" i="15"/>
  <c r="U275" i="15" s="1"/>
  <c r="F275" i="15"/>
  <c r="N275" i="15" s="1"/>
  <c r="E275" i="15"/>
  <c r="D275" i="15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Q267" i="15"/>
  <c r="T267" i="15" s="1"/>
  <c r="P267" i="15"/>
  <c r="L267" i="15"/>
  <c r="J267" i="15"/>
  <c r="H267" i="15"/>
  <c r="F267" i="15"/>
  <c r="N267" i="15" s="1"/>
  <c r="E267" i="15"/>
  <c r="M267" i="15" s="1"/>
  <c r="D267" i="15"/>
  <c r="I267" i="15" s="1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R260" i="15"/>
  <c r="Q260" i="15"/>
  <c r="T260" i="15" s="1"/>
  <c r="P260" i="15"/>
  <c r="L260" i="15"/>
  <c r="J260" i="15"/>
  <c r="I260" i="15"/>
  <c r="H260" i="15"/>
  <c r="F260" i="15"/>
  <c r="N260" i="15" s="1"/>
  <c r="E260" i="15"/>
  <c r="M260" i="15" s="1"/>
  <c r="D260" i="15"/>
  <c r="S259" i="15"/>
  <c r="T259" i="15" s="1"/>
  <c r="R259" i="15"/>
  <c r="Q259" i="15"/>
  <c r="P259" i="15"/>
  <c r="U259" i="15" s="1"/>
  <c r="L259" i="15"/>
  <c r="J259" i="15"/>
  <c r="H259" i="15"/>
  <c r="F259" i="15"/>
  <c r="E259" i="15"/>
  <c r="M259" i="15" s="1"/>
  <c r="D259" i="15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T254" i="15"/>
  <c r="S254" i="15"/>
  <c r="R254" i="15"/>
  <c r="Q254" i="15"/>
  <c r="P254" i="15"/>
  <c r="U254" i="15" s="1"/>
  <c r="L254" i="15"/>
  <c r="J254" i="15"/>
  <c r="H254" i="15"/>
  <c r="F254" i="15"/>
  <c r="N254" i="15" s="1"/>
  <c r="E254" i="15"/>
  <c r="K254" i="15" s="1"/>
  <c r="D254" i="15"/>
  <c r="U253" i="15"/>
  <c r="T253" i="15"/>
  <c r="O253" i="15"/>
  <c r="N253" i="15"/>
  <c r="M253" i="15"/>
  <c r="K253" i="15"/>
  <c r="I253" i="15"/>
  <c r="G253" i="15"/>
  <c r="U252" i="15"/>
  <c r="T252" i="15"/>
  <c r="N252" i="15"/>
  <c r="O252" i="15" s="1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R247" i="15"/>
  <c r="Q247" i="15"/>
  <c r="T247" i="15" s="1"/>
  <c r="P247" i="15"/>
  <c r="L247" i="15"/>
  <c r="J247" i="15"/>
  <c r="H247" i="15"/>
  <c r="F247" i="15"/>
  <c r="E247" i="15"/>
  <c r="D247" i="15"/>
  <c r="U246" i="15"/>
  <c r="T246" i="15"/>
  <c r="O246" i="15"/>
  <c r="N246" i="15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R240" i="15"/>
  <c r="Q240" i="15"/>
  <c r="P240" i="15"/>
  <c r="L240" i="15"/>
  <c r="J240" i="15"/>
  <c r="K240" i="15" s="1"/>
  <c r="I240" i="15"/>
  <c r="H240" i="15"/>
  <c r="F240" i="15"/>
  <c r="N240" i="15" s="1"/>
  <c r="E240" i="15"/>
  <c r="D240" i="15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N234" i="15"/>
  <c r="O234" i="15" s="1"/>
  <c r="M234" i="15"/>
  <c r="K234" i="15"/>
  <c r="I234" i="15"/>
  <c r="G234" i="15"/>
  <c r="S231" i="15"/>
  <c r="R231" i="15"/>
  <c r="Q231" i="15"/>
  <c r="P231" i="15"/>
  <c r="L231" i="15"/>
  <c r="J231" i="15"/>
  <c r="K231" i="15" s="1"/>
  <c r="H231" i="15"/>
  <c r="F231" i="15"/>
  <c r="N231" i="15" s="1"/>
  <c r="E231" i="15"/>
  <c r="M231" i="15" s="1"/>
  <c r="D231" i="15"/>
  <c r="I231" i="15" s="1"/>
  <c r="S230" i="15"/>
  <c r="R230" i="15"/>
  <c r="Q230" i="15"/>
  <c r="T230" i="15" s="1"/>
  <c r="P230" i="15"/>
  <c r="L230" i="15"/>
  <c r="J230" i="15"/>
  <c r="H230" i="15"/>
  <c r="U230" i="15" s="1"/>
  <c r="F230" i="15"/>
  <c r="E230" i="15"/>
  <c r="D230" i="15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Q224" i="15"/>
  <c r="P224" i="15"/>
  <c r="U224" i="15" s="1"/>
  <c r="L224" i="15"/>
  <c r="J224" i="15"/>
  <c r="H224" i="15"/>
  <c r="I224" i="15" s="1"/>
  <c r="F224" i="15"/>
  <c r="E224" i="15"/>
  <c r="M224" i="15" s="1"/>
  <c r="D224" i="15"/>
  <c r="U223" i="15"/>
  <c r="T223" i="15"/>
  <c r="O223" i="15"/>
  <c r="N223" i="15"/>
  <c r="M223" i="15"/>
  <c r="K223" i="15"/>
  <c r="I223" i="15"/>
  <c r="G223" i="15"/>
  <c r="U222" i="15"/>
  <c r="T222" i="15"/>
  <c r="N222" i="15"/>
  <c r="O222" i="15" s="1"/>
  <c r="M222" i="15"/>
  <c r="K222" i="15"/>
  <c r="I222" i="15"/>
  <c r="G222" i="15"/>
  <c r="U221" i="15"/>
  <c r="T221" i="15"/>
  <c r="N221" i="15"/>
  <c r="O221" i="15" s="1"/>
  <c r="M221" i="15"/>
  <c r="K221" i="15"/>
  <c r="I221" i="15"/>
  <c r="G221" i="15"/>
  <c r="U220" i="15"/>
  <c r="T220" i="15"/>
  <c r="N220" i="15"/>
  <c r="O220" i="15" s="1"/>
  <c r="M220" i="15"/>
  <c r="K220" i="15"/>
  <c r="I220" i="15"/>
  <c r="G220" i="15"/>
  <c r="U219" i="15"/>
  <c r="T219" i="15"/>
  <c r="N219" i="15"/>
  <c r="O219" i="15" s="1"/>
  <c r="M219" i="15"/>
  <c r="K219" i="15"/>
  <c r="I219" i="15"/>
  <c r="G219" i="15"/>
  <c r="U218" i="15"/>
  <c r="T218" i="15"/>
  <c r="N218" i="15"/>
  <c r="O218" i="15" s="1"/>
  <c r="M218" i="15"/>
  <c r="K218" i="15"/>
  <c r="I218" i="15"/>
  <c r="G218" i="15"/>
  <c r="U217" i="15"/>
  <c r="T217" i="15"/>
  <c r="N217" i="15"/>
  <c r="O217" i="15" s="1"/>
  <c r="M217" i="15"/>
  <c r="K217" i="15"/>
  <c r="I217" i="15"/>
  <c r="G217" i="15"/>
  <c r="S216" i="15"/>
  <c r="R216" i="15"/>
  <c r="Q216" i="15"/>
  <c r="T216" i="15" s="1"/>
  <c r="P216" i="15"/>
  <c r="U216" i="15" s="1"/>
  <c r="L216" i="15"/>
  <c r="J216" i="15"/>
  <c r="H216" i="15"/>
  <c r="G216" i="15"/>
  <c r="F216" i="15"/>
  <c r="N216" i="15" s="1"/>
  <c r="E216" i="15"/>
  <c r="D216" i="15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T205" i="15" s="1"/>
  <c r="R205" i="15"/>
  <c r="Q205" i="15"/>
  <c r="P205" i="15"/>
  <c r="U205" i="15" s="1"/>
  <c r="L205" i="15"/>
  <c r="J205" i="15"/>
  <c r="H205" i="15"/>
  <c r="F205" i="15"/>
  <c r="E205" i="15"/>
  <c r="M205" i="15" s="1"/>
  <c r="D205" i="15"/>
  <c r="T204" i="15"/>
  <c r="S204" i="15"/>
  <c r="R204" i="15"/>
  <c r="Q204" i="15"/>
  <c r="P204" i="15"/>
  <c r="U204" i="15" s="1"/>
  <c r="L204" i="15"/>
  <c r="J204" i="15"/>
  <c r="H204" i="15"/>
  <c r="F204" i="15"/>
  <c r="N204" i="15" s="1"/>
  <c r="E204" i="15"/>
  <c r="K204" i="15" s="1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O201" i="15"/>
  <c r="N201" i="15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R198" i="15"/>
  <c r="Q198" i="15"/>
  <c r="P198" i="15"/>
  <c r="U198" i="15" s="1"/>
  <c r="L198" i="15"/>
  <c r="J198" i="15"/>
  <c r="H198" i="15"/>
  <c r="F198" i="15"/>
  <c r="E198" i="15"/>
  <c r="M198" i="15" s="1"/>
  <c r="D198" i="15"/>
  <c r="I198" i="15" s="1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N195" i="15"/>
  <c r="O195" i="15" s="1"/>
  <c r="M195" i="15"/>
  <c r="K195" i="15"/>
  <c r="I195" i="15"/>
  <c r="G195" i="15"/>
  <c r="U194" i="15"/>
  <c r="T194" i="15"/>
  <c r="N194" i="15"/>
  <c r="O194" i="15" s="1"/>
  <c r="M194" i="15"/>
  <c r="K194" i="15"/>
  <c r="I194" i="15"/>
  <c r="G194" i="15"/>
  <c r="U193" i="15"/>
  <c r="T193" i="15"/>
  <c r="N193" i="15"/>
  <c r="O193" i="15" s="1"/>
  <c r="M193" i="15"/>
  <c r="K193" i="15"/>
  <c r="I193" i="15"/>
  <c r="G193" i="15"/>
  <c r="U192" i="15"/>
  <c r="T192" i="15"/>
  <c r="N192" i="15"/>
  <c r="O192" i="15" s="1"/>
  <c r="M192" i="15"/>
  <c r="K192" i="15"/>
  <c r="I192" i="15"/>
  <c r="G192" i="15"/>
  <c r="S191" i="15"/>
  <c r="R191" i="15"/>
  <c r="Q191" i="15"/>
  <c r="P191" i="15"/>
  <c r="L191" i="15"/>
  <c r="J191" i="15"/>
  <c r="K191" i="15" s="1"/>
  <c r="H191" i="15"/>
  <c r="I191" i="15" s="1"/>
  <c r="F191" i="15"/>
  <c r="E191" i="15"/>
  <c r="D191" i="15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S185" i="15"/>
  <c r="T185" i="15" s="1"/>
  <c r="R185" i="15"/>
  <c r="Q185" i="15"/>
  <c r="P185" i="15"/>
  <c r="U185" i="15" s="1"/>
  <c r="L185" i="15"/>
  <c r="J185" i="15"/>
  <c r="K185" i="15" s="1"/>
  <c r="H185" i="15"/>
  <c r="F185" i="15"/>
  <c r="N185" i="15" s="1"/>
  <c r="E185" i="15"/>
  <c r="D185" i="15"/>
  <c r="U184" i="15"/>
  <c r="T184" i="15"/>
  <c r="O184" i="15"/>
  <c r="N184" i="15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N182" i="15"/>
  <c r="O182" i="15" s="1"/>
  <c r="M182" i="15"/>
  <c r="K182" i="15"/>
  <c r="I182" i="15"/>
  <c r="G182" i="15"/>
  <c r="U181" i="15"/>
  <c r="T181" i="15"/>
  <c r="N181" i="15"/>
  <c r="O181" i="15" s="1"/>
  <c r="M181" i="15"/>
  <c r="K181" i="15"/>
  <c r="I181" i="15"/>
  <c r="G181" i="15"/>
  <c r="U180" i="15"/>
  <c r="T180" i="15"/>
  <c r="N180" i="15"/>
  <c r="O180" i="15" s="1"/>
  <c r="M180" i="15"/>
  <c r="K180" i="15"/>
  <c r="I180" i="15"/>
  <c r="G180" i="15"/>
  <c r="S179" i="15"/>
  <c r="R179" i="15"/>
  <c r="Q179" i="15"/>
  <c r="T179" i="15" s="1"/>
  <c r="P179" i="15"/>
  <c r="L179" i="15"/>
  <c r="J179" i="15"/>
  <c r="H179" i="15"/>
  <c r="U179" i="15" s="1"/>
  <c r="F179" i="15"/>
  <c r="E179" i="15"/>
  <c r="K179" i="15" s="1"/>
  <c r="D179" i="15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Q170" i="15"/>
  <c r="P170" i="15"/>
  <c r="N170" i="15"/>
  <c r="O170" i="15" s="1"/>
  <c r="L170" i="15"/>
  <c r="J170" i="15"/>
  <c r="H170" i="15"/>
  <c r="I170" i="15" s="1"/>
  <c r="F170" i="15"/>
  <c r="G170" i="15" s="1"/>
  <c r="E170" i="15"/>
  <c r="M170" i="15" s="1"/>
  <c r="D170" i="15"/>
  <c r="S169" i="15"/>
  <c r="R169" i="15"/>
  <c r="Q169" i="15"/>
  <c r="T169" i="15" s="1"/>
  <c r="P169" i="15"/>
  <c r="L169" i="15"/>
  <c r="J169" i="15"/>
  <c r="H169" i="15"/>
  <c r="I169" i="15" s="1"/>
  <c r="F169" i="15"/>
  <c r="E169" i="15"/>
  <c r="M169" i="15" s="1"/>
  <c r="D169" i="15"/>
  <c r="G169" i="15" s="1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S163" i="15"/>
  <c r="R163" i="15"/>
  <c r="Q163" i="15"/>
  <c r="P163" i="15"/>
  <c r="U163" i="15" s="1"/>
  <c r="L163" i="15"/>
  <c r="K163" i="15"/>
  <c r="J163" i="15"/>
  <c r="H163" i="15"/>
  <c r="F163" i="15"/>
  <c r="N163" i="15" s="1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O161" i="15"/>
  <c r="N161" i="15"/>
  <c r="M161" i="15"/>
  <c r="K161" i="15"/>
  <c r="I161" i="15"/>
  <c r="G161" i="15"/>
  <c r="U160" i="15"/>
  <c r="T160" i="15"/>
  <c r="O160" i="15"/>
  <c r="N160" i="15"/>
  <c r="M160" i="15"/>
  <c r="K160" i="15"/>
  <c r="I160" i="15"/>
  <c r="G160" i="15"/>
  <c r="U159" i="15"/>
  <c r="T159" i="15"/>
  <c r="O159" i="15"/>
  <c r="N159" i="15"/>
  <c r="M159" i="15"/>
  <c r="K159" i="15"/>
  <c r="I159" i="15"/>
  <c r="G159" i="15"/>
  <c r="U158" i="15"/>
  <c r="T158" i="15"/>
  <c r="O158" i="15"/>
  <c r="N158" i="15"/>
  <c r="M158" i="15"/>
  <c r="K158" i="15"/>
  <c r="I158" i="15"/>
  <c r="G158" i="15"/>
  <c r="S157" i="15"/>
  <c r="T157" i="15" s="1"/>
  <c r="R157" i="15"/>
  <c r="Q157" i="15"/>
  <c r="P157" i="15"/>
  <c r="U157" i="15" s="1"/>
  <c r="L157" i="15"/>
  <c r="M157" i="15" s="1"/>
  <c r="J157" i="15"/>
  <c r="H157" i="15"/>
  <c r="N157" i="15" s="1"/>
  <c r="F157" i="15"/>
  <c r="E157" i="15"/>
  <c r="D157" i="15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R150" i="15"/>
  <c r="Q150" i="15"/>
  <c r="T150" i="15" s="1"/>
  <c r="P150" i="15"/>
  <c r="L150" i="15"/>
  <c r="J150" i="15"/>
  <c r="H150" i="15"/>
  <c r="G150" i="15"/>
  <c r="F150" i="15"/>
  <c r="E150" i="15"/>
  <c r="D150" i="15"/>
  <c r="U149" i="15"/>
  <c r="T149" i="15"/>
  <c r="O149" i="15"/>
  <c r="N149" i="15"/>
  <c r="M149" i="15"/>
  <c r="K149" i="15"/>
  <c r="I149" i="15"/>
  <c r="G149" i="15"/>
  <c r="U148" i="15"/>
  <c r="T148" i="15"/>
  <c r="N148" i="15"/>
  <c r="O148" i="15" s="1"/>
  <c r="M148" i="15"/>
  <c r="K148" i="15"/>
  <c r="I148" i="15"/>
  <c r="G148" i="15"/>
  <c r="U147" i="15"/>
  <c r="T147" i="15"/>
  <c r="N147" i="15"/>
  <c r="O147" i="15" s="1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N145" i="15"/>
  <c r="O145" i="15" s="1"/>
  <c r="M145" i="15"/>
  <c r="K145" i="15"/>
  <c r="I145" i="15"/>
  <c r="G145" i="15"/>
  <c r="S144" i="15"/>
  <c r="R144" i="15"/>
  <c r="Q144" i="15"/>
  <c r="T144" i="15" s="1"/>
  <c r="P144" i="15"/>
  <c r="L144" i="15"/>
  <c r="J144" i="15"/>
  <c r="H144" i="15"/>
  <c r="G144" i="15"/>
  <c r="F144" i="15"/>
  <c r="E144" i="15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U137" i="15"/>
  <c r="S137" i="15"/>
  <c r="R137" i="15"/>
  <c r="Q137" i="15"/>
  <c r="P137" i="15"/>
  <c r="L137" i="15"/>
  <c r="J137" i="15"/>
  <c r="H137" i="15"/>
  <c r="F137" i="15"/>
  <c r="N137" i="15" s="1"/>
  <c r="E137" i="15"/>
  <c r="D137" i="15"/>
  <c r="U136" i="15"/>
  <c r="T136" i="15"/>
  <c r="O136" i="15"/>
  <c r="N136" i="15"/>
  <c r="M136" i="15"/>
  <c r="K136" i="15"/>
  <c r="I136" i="15"/>
  <c r="G136" i="15"/>
  <c r="U135" i="15"/>
  <c r="T135" i="15"/>
  <c r="O135" i="15"/>
  <c r="N135" i="15"/>
  <c r="M135" i="15"/>
  <c r="K135" i="15"/>
  <c r="I135" i="15"/>
  <c r="G135" i="15"/>
  <c r="U134" i="15"/>
  <c r="T134" i="15"/>
  <c r="O134" i="15"/>
  <c r="N134" i="15"/>
  <c r="M134" i="15"/>
  <c r="K134" i="15"/>
  <c r="I134" i="15"/>
  <c r="G134" i="15"/>
  <c r="U133" i="15"/>
  <c r="T133" i="15"/>
  <c r="O133" i="15"/>
  <c r="N133" i="15"/>
  <c r="M133" i="15"/>
  <c r="K133" i="15"/>
  <c r="I133" i="15"/>
  <c r="G133" i="15"/>
  <c r="S132" i="15"/>
  <c r="T132" i="15" s="1"/>
  <c r="R132" i="15"/>
  <c r="Q132" i="15"/>
  <c r="P132" i="15"/>
  <c r="U132" i="15" s="1"/>
  <c r="L132" i="15"/>
  <c r="J132" i="15"/>
  <c r="H132" i="15"/>
  <c r="F132" i="15"/>
  <c r="E132" i="15"/>
  <c r="D132" i="15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S126" i="15"/>
  <c r="R126" i="15"/>
  <c r="Q126" i="15"/>
  <c r="T126" i="15" s="1"/>
  <c r="P126" i="15"/>
  <c r="L126" i="15"/>
  <c r="J126" i="15"/>
  <c r="H126" i="15"/>
  <c r="F126" i="15"/>
  <c r="E126" i="15"/>
  <c r="D126" i="15"/>
  <c r="U125" i="15"/>
  <c r="T125" i="15"/>
  <c r="O125" i="15"/>
  <c r="N125" i="15"/>
  <c r="M125" i="15"/>
  <c r="K125" i="15"/>
  <c r="I125" i="15"/>
  <c r="G125" i="15"/>
  <c r="U124" i="15"/>
  <c r="T124" i="15"/>
  <c r="N124" i="15"/>
  <c r="O124" i="15" s="1"/>
  <c r="M124" i="15"/>
  <c r="K124" i="15"/>
  <c r="I124" i="15"/>
  <c r="G124" i="15"/>
  <c r="U123" i="15"/>
  <c r="T123" i="15"/>
  <c r="N123" i="15"/>
  <c r="O123" i="15" s="1"/>
  <c r="M123" i="15"/>
  <c r="K123" i="15"/>
  <c r="I123" i="15"/>
  <c r="G123" i="15"/>
  <c r="U122" i="15"/>
  <c r="T122" i="15"/>
  <c r="N122" i="15"/>
  <c r="O122" i="15" s="1"/>
  <c r="M122" i="15"/>
  <c r="K122" i="15"/>
  <c r="I122" i="15"/>
  <c r="G122" i="15"/>
  <c r="S121" i="15"/>
  <c r="R121" i="15"/>
  <c r="Q121" i="15"/>
  <c r="T121" i="15" s="1"/>
  <c r="P121" i="15"/>
  <c r="U121" i="15" s="1"/>
  <c r="L121" i="15"/>
  <c r="J121" i="15"/>
  <c r="K121" i="15" s="1"/>
  <c r="H121" i="15"/>
  <c r="F121" i="15"/>
  <c r="N121" i="15" s="1"/>
  <c r="E121" i="15"/>
  <c r="D121" i="15"/>
  <c r="G121" i="15" s="1"/>
  <c r="U120" i="15"/>
  <c r="T120" i="15"/>
  <c r="O120" i="15"/>
  <c r="N120" i="15"/>
  <c r="M120" i="15"/>
  <c r="K120" i="15"/>
  <c r="I120" i="15"/>
  <c r="G120" i="15"/>
  <c r="U119" i="15"/>
  <c r="T119" i="15"/>
  <c r="O119" i="15"/>
  <c r="N119" i="15"/>
  <c r="M119" i="15"/>
  <c r="K119" i="15"/>
  <c r="I119" i="15"/>
  <c r="G119" i="15"/>
  <c r="U118" i="15"/>
  <c r="T118" i="15"/>
  <c r="O118" i="15"/>
  <c r="N118" i="15"/>
  <c r="M118" i="15"/>
  <c r="K118" i="15"/>
  <c r="I118" i="15"/>
  <c r="G118" i="15"/>
  <c r="U117" i="15"/>
  <c r="T117" i="15"/>
  <c r="O117" i="15"/>
  <c r="N117" i="15"/>
  <c r="M117" i="15"/>
  <c r="K117" i="15"/>
  <c r="I117" i="15"/>
  <c r="G117" i="15"/>
  <c r="U116" i="15"/>
  <c r="T116" i="15"/>
  <c r="O116" i="15"/>
  <c r="N116" i="15"/>
  <c r="M116" i="15"/>
  <c r="K116" i="15"/>
  <c r="I116" i="15"/>
  <c r="G116" i="15"/>
  <c r="U115" i="15"/>
  <c r="T115" i="15"/>
  <c r="O115" i="15"/>
  <c r="N115" i="15"/>
  <c r="M115" i="15"/>
  <c r="K115" i="15"/>
  <c r="I115" i="15"/>
  <c r="G115" i="15"/>
  <c r="U114" i="15"/>
  <c r="T114" i="15"/>
  <c r="O114" i="15"/>
  <c r="N114" i="15"/>
  <c r="M114" i="15"/>
  <c r="K114" i="15"/>
  <c r="I114" i="15"/>
  <c r="G114" i="15"/>
  <c r="U113" i="15"/>
  <c r="T113" i="15"/>
  <c r="O113" i="15"/>
  <c r="N113" i="15"/>
  <c r="M113" i="15"/>
  <c r="K113" i="15"/>
  <c r="I113" i="15"/>
  <c r="G113" i="15"/>
  <c r="S112" i="15"/>
  <c r="R112" i="15"/>
  <c r="Q112" i="15"/>
  <c r="P112" i="15"/>
  <c r="L112" i="15"/>
  <c r="J112" i="15"/>
  <c r="H112" i="15"/>
  <c r="U112" i="15" s="1"/>
  <c r="F112" i="15"/>
  <c r="E112" i="15"/>
  <c r="K112" i="15" s="1"/>
  <c r="D112" i="15"/>
  <c r="U111" i="15"/>
  <c r="T111" i="15"/>
  <c r="O111" i="15"/>
  <c r="N111" i="15"/>
  <c r="M111" i="15"/>
  <c r="K111" i="15"/>
  <c r="I111" i="15"/>
  <c r="G111" i="15"/>
  <c r="U110" i="15"/>
  <c r="T110" i="15"/>
  <c r="O110" i="15"/>
  <c r="N110" i="15"/>
  <c r="M110" i="15"/>
  <c r="K110" i="15"/>
  <c r="I110" i="15"/>
  <c r="G110" i="15"/>
  <c r="U109" i="15"/>
  <c r="T109" i="15"/>
  <c r="O109" i="15"/>
  <c r="N109" i="15"/>
  <c r="M109" i="15"/>
  <c r="K109" i="15"/>
  <c r="I109" i="15"/>
  <c r="G109" i="15"/>
  <c r="U108" i="15"/>
  <c r="T108" i="15"/>
  <c r="O108" i="15"/>
  <c r="N108" i="15"/>
  <c r="M108" i="15"/>
  <c r="K108" i="15"/>
  <c r="I108" i="15"/>
  <c r="G108" i="15"/>
  <c r="U107" i="15"/>
  <c r="T107" i="15"/>
  <c r="O107" i="15"/>
  <c r="N107" i="15"/>
  <c r="M107" i="15"/>
  <c r="K107" i="15"/>
  <c r="I107" i="15"/>
  <c r="G107" i="15"/>
  <c r="S106" i="15"/>
  <c r="R106" i="15"/>
  <c r="Q106" i="15"/>
  <c r="P106" i="15"/>
  <c r="U106" i="15" s="1"/>
  <c r="N106" i="15"/>
  <c r="L106" i="15"/>
  <c r="M106" i="15" s="1"/>
  <c r="J106" i="15"/>
  <c r="H106" i="15"/>
  <c r="F106" i="15"/>
  <c r="E106" i="15"/>
  <c r="K106" i="15" s="1"/>
  <c r="D106" i="15"/>
  <c r="I106" i="15" s="1"/>
  <c r="U105" i="15"/>
  <c r="T105" i="15"/>
  <c r="O105" i="15"/>
  <c r="N105" i="15"/>
  <c r="M105" i="15"/>
  <c r="K105" i="15"/>
  <c r="I105" i="15"/>
  <c r="G105" i="15"/>
  <c r="S102" i="15"/>
  <c r="R102" i="15"/>
  <c r="Q102" i="15"/>
  <c r="T102" i="15" s="1"/>
  <c r="P102" i="15"/>
  <c r="M102" i="15"/>
  <c r="L102" i="15"/>
  <c r="J102" i="15"/>
  <c r="H102" i="15"/>
  <c r="N102" i="15" s="1"/>
  <c r="O102" i="15" s="1"/>
  <c r="G102" i="15"/>
  <c r="F102" i="15"/>
  <c r="E102" i="15"/>
  <c r="D102" i="15"/>
  <c r="S101" i="15"/>
  <c r="R101" i="15"/>
  <c r="Q101" i="15"/>
  <c r="T101" i="15" s="1"/>
  <c r="P101" i="15"/>
  <c r="U101" i="15" s="1"/>
  <c r="M101" i="15"/>
  <c r="L101" i="15"/>
  <c r="J101" i="15"/>
  <c r="H101" i="15"/>
  <c r="F101" i="15"/>
  <c r="E101" i="15"/>
  <c r="K101" i="15" s="1"/>
  <c r="D101" i="15"/>
  <c r="G101" i="15" s="1"/>
  <c r="U100" i="15"/>
  <c r="T100" i="15"/>
  <c r="O100" i="15"/>
  <c r="N100" i="15"/>
  <c r="M100" i="15"/>
  <c r="K100" i="15"/>
  <c r="I100" i="15"/>
  <c r="G100" i="15"/>
  <c r="U99" i="15"/>
  <c r="T99" i="15"/>
  <c r="N99" i="15"/>
  <c r="O99" i="15" s="1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S96" i="15"/>
  <c r="R96" i="15"/>
  <c r="Q96" i="15"/>
  <c r="T96" i="15" s="1"/>
  <c r="P96" i="15"/>
  <c r="U96" i="15" s="1"/>
  <c r="L96" i="15"/>
  <c r="J96" i="15"/>
  <c r="H96" i="15"/>
  <c r="F96" i="15"/>
  <c r="E96" i="15"/>
  <c r="D96" i="15"/>
  <c r="G96" i="15" s="1"/>
  <c r="U95" i="15"/>
  <c r="T95" i="15"/>
  <c r="O95" i="15"/>
  <c r="N95" i="15"/>
  <c r="M95" i="15"/>
  <c r="K95" i="15"/>
  <c r="I95" i="15"/>
  <c r="G95" i="15"/>
  <c r="U94" i="15"/>
  <c r="T94" i="15"/>
  <c r="O94" i="15"/>
  <c r="N94" i="15"/>
  <c r="M94" i="15"/>
  <c r="K94" i="15"/>
  <c r="I94" i="15"/>
  <c r="G94" i="15"/>
  <c r="U93" i="15"/>
  <c r="T93" i="15"/>
  <c r="O93" i="15"/>
  <c r="N93" i="15"/>
  <c r="M93" i="15"/>
  <c r="K93" i="15"/>
  <c r="I93" i="15"/>
  <c r="G93" i="15"/>
  <c r="U92" i="15"/>
  <c r="T92" i="15"/>
  <c r="O92" i="15"/>
  <c r="N92" i="15"/>
  <c r="M92" i="15"/>
  <c r="K92" i="15"/>
  <c r="I92" i="15"/>
  <c r="G92" i="15"/>
  <c r="S91" i="15"/>
  <c r="R91" i="15"/>
  <c r="Q91" i="15"/>
  <c r="P91" i="15"/>
  <c r="L91" i="15"/>
  <c r="J91" i="15"/>
  <c r="K91" i="15" s="1"/>
  <c r="H91" i="15"/>
  <c r="U91" i="15" s="1"/>
  <c r="G91" i="15"/>
  <c r="F91" i="15"/>
  <c r="E91" i="15"/>
  <c r="D91" i="15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Q85" i="15"/>
  <c r="T85" i="15" s="1"/>
  <c r="P85" i="15"/>
  <c r="U85" i="15" s="1"/>
  <c r="L85" i="15"/>
  <c r="J85" i="15"/>
  <c r="H85" i="15"/>
  <c r="F85" i="15"/>
  <c r="E85" i="15"/>
  <c r="M85" i="15" s="1"/>
  <c r="D85" i="15"/>
  <c r="S84" i="15"/>
  <c r="R84" i="15"/>
  <c r="Q84" i="15"/>
  <c r="P84" i="15"/>
  <c r="L84" i="15"/>
  <c r="J84" i="15"/>
  <c r="H84" i="15"/>
  <c r="I84" i="15" s="1"/>
  <c r="F84" i="15"/>
  <c r="E84" i="15"/>
  <c r="M84" i="15" s="1"/>
  <c r="D84" i="15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U78" i="15"/>
  <c r="S78" i="15"/>
  <c r="T78" i="15" s="1"/>
  <c r="R78" i="15"/>
  <c r="Q78" i="15"/>
  <c r="P78" i="15"/>
  <c r="L78" i="15"/>
  <c r="J78" i="15"/>
  <c r="K78" i="15" s="1"/>
  <c r="H78" i="15"/>
  <c r="F78" i="15"/>
  <c r="N78" i="15" s="1"/>
  <c r="E78" i="15"/>
  <c r="M78" i="15" s="1"/>
  <c r="D78" i="15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S70" i="15"/>
  <c r="R70" i="15"/>
  <c r="Q70" i="15"/>
  <c r="T70" i="15" s="1"/>
  <c r="P70" i="15"/>
  <c r="U70" i="15" s="1"/>
  <c r="L70" i="15"/>
  <c r="J70" i="15"/>
  <c r="H70" i="15"/>
  <c r="F70" i="15"/>
  <c r="N70" i="15" s="1"/>
  <c r="E70" i="15"/>
  <c r="D70" i="15"/>
  <c r="I70" i="15" s="1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Q63" i="15"/>
  <c r="T63" i="15" s="1"/>
  <c r="P63" i="15"/>
  <c r="M63" i="15"/>
  <c r="L63" i="15"/>
  <c r="J63" i="15"/>
  <c r="H63" i="15"/>
  <c r="I63" i="15" s="1"/>
  <c r="F63" i="15"/>
  <c r="E63" i="15"/>
  <c r="D63" i="15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N59" i="15"/>
  <c r="O59" i="15" s="1"/>
  <c r="M59" i="15"/>
  <c r="K59" i="15"/>
  <c r="I59" i="15"/>
  <c r="G59" i="15"/>
  <c r="S58" i="15"/>
  <c r="R58" i="15"/>
  <c r="Q58" i="15"/>
  <c r="T58" i="15" s="1"/>
  <c r="P58" i="15"/>
  <c r="L58" i="15"/>
  <c r="J58" i="15"/>
  <c r="K58" i="15" s="1"/>
  <c r="I58" i="15"/>
  <c r="H58" i="15"/>
  <c r="F58" i="15"/>
  <c r="E58" i="15"/>
  <c r="D58" i="15"/>
  <c r="G58" i="15" s="1"/>
  <c r="U57" i="15"/>
  <c r="T57" i="15"/>
  <c r="N57" i="15"/>
  <c r="O57" i="15" s="1"/>
  <c r="M57" i="15"/>
  <c r="K57" i="15"/>
  <c r="I57" i="15"/>
  <c r="G57" i="15"/>
  <c r="S54" i="15"/>
  <c r="R54" i="15"/>
  <c r="Q54" i="15"/>
  <c r="T54" i="15" s="1"/>
  <c r="P54" i="15"/>
  <c r="U54" i="15" s="1"/>
  <c r="L54" i="15"/>
  <c r="J54" i="15"/>
  <c r="H54" i="15"/>
  <c r="F54" i="15"/>
  <c r="E54" i="15"/>
  <c r="M54" i="15" s="1"/>
  <c r="D54" i="15"/>
  <c r="I54" i="15" s="1"/>
  <c r="S53" i="15"/>
  <c r="R53" i="15"/>
  <c r="Q53" i="15"/>
  <c r="P53" i="15"/>
  <c r="U53" i="15" s="1"/>
  <c r="L53" i="15"/>
  <c r="K53" i="15"/>
  <c r="J53" i="15"/>
  <c r="H53" i="15"/>
  <c r="F53" i="15"/>
  <c r="E53" i="15"/>
  <c r="D53" i="15"/>
  <c r="I53" i="15" s="1"/>
  <c r="U52" i="15"/>
  <c r="T52" i="15"/>
  <c r="O52" i="15"/>
  <c r="N52" i="15"/>
  <c r="M52" i="15"/>
  <c r="K52" i="15"/>
  <c r="I52" i="15"/>
  <c r="G52" i="15"/>
  <c r="U51" i="15"/>
  <c r="T51" i="15"/>
  <c r="O51" i="15"/>
  <c r="N51" i="15"/>
  <c r="M51" i="15"/>
  <c r="K51" i="15"/>
  <c r="I51" i="15"/>
  <c r="G51" i="15"/>
  <c r="U50" i="15"/>
  <c r="T50" i="15"/>
  <c r="O50" i="15"/>
  <c r="N50" i="15"/>
  <c r="M50" i="15"/>
  <c r="K50" i="15"/>
  <c r="I50" i="15"/>
  <c r="G50" i="15"/>
  <c r="U49" i="15"/>
  <c r="T49" i="15"/>
  <c r="O49" i="15"/>
  <c r="N49" i="15"/>
  <c r="M49" i="15"/>
  <c r="K49" i="15"/>
  <c r="I49" i="15"/>
  <c r="G49" i="15"/>
  <c r="U48" i="15"/>
  <c r="T48" i="15"/>
  <c r="O48" i="15"/>
  <c r="N48" i="15"/>
  <c r="M48" i="15"/>
  <c r="K48" i="15"/>
  <c r="I48" i="15"/>
  <c r="G48" i="15"/>
  <c r="S47" i="15"/>
  <c r="T47" i="15" s="1"/>
  <c r="R47" i="15"/>
  <c r="Q47" i="15"/>
  <c r="P47" i="15"/>
  <c r="L47" i="15"/>
  <c r="J47" i="15"/>
  <c r="H47" i="15"/>
  <c r="U47" i="15" s="1"/>
  <c r="F47" i="15"/>
  <c r="E47" i="15"/>
  <c r="K47" i="15" s="1"/>
  <c r="D47" i="15"/>
  <c r="U46" i="15"/>
  <c r="T46" i="15"/>
  <c r="O46" i="15"/>
  <c r="N46" i="15"/>
  <c r="M46" i="15"/>
  <c r="K46" i="15"/>
  <c r="I46" i="15"/>
  <c r="G46" i="15"/>
  <c r="U45" i="15"/>
  <c r="T45" i="15"/>
  <c r="N45" i="15"/>
  <c r="O45" i="15" s="1"/>
  <c r="M45" i="15"/>
  <c r="K45" i="15"/>
  <c r="I45" i="15"/>
  <c r="G45" i="15"/>
  <c r="U44" i="15"/>
  <c r="T44" i="15"/>
  <c r="N44" i="15"/>
  <c r="O44" i="15" s="1"/>
  <c r="M44" i="15"/>
  <c r="K44" i="15"/>
  <c r="I44" i="15"/>
  <c r="G44" i="15"/>
  <c r="U43" i="15"/>
  <c r="T43" i="15"/>
  <c r="N43" i="15"/>
  <c r="O43" i="15" s="1"/>
  <c r="M43" i="15"/>
  <c r="K43" i="15"/>
  <c r="I43" i="15"/>
  <c r="G43" i="15"/>
  <c r="U42" i="15"/>
  <c r="T42" i="15"/>
  <c r="O42" i="15"/>
  <c r="N42" i="15"/>
  <c r="M42" i="15"/>
  <c r="K42" i="15"/>
  <c r="I42" i="15"/>
  <c r="G42" i="15"/>
  <c r="U41" i="15"/>
  <c r="T41" i="15"/>
  <c r="N41" i="15"/>
  <c r="O41" i="15" s="1"/>
  <c r="M41" i="15"/>
  <c r="K41" i="15"/>
  <c r="I41" i="15"/>
  <c r="G41" i="15"/>
  <c r="S40" i="15"/>
  <c r="R40" i="15"/>
  <c r="Q40" i="15"/>
  <c r="P40" i="15"/>
  <c r="L40" i="15"/>
  <c r="J40" i="15"/>
  <c r="I40" i="15"/>
  <c r="H40" i="15"/>
  <c r="F40" i="15"/>
  <c r="N40" i="15" s="1"/>
  <c r="O40" i="15" s="1"/>
  <c r="E40" i="15"/>
  <c r="M40" i="15" s="1"/>
  <c r="D40" i="15"/>
  <c r="U39" i="15"/>
  <c r="T39" i="15"/>
  <c r="O39" i="15"/>
  <c r="N39" i="15"/>
  <c r="M39" i="15"/>
  <c r="K39" i="15"/>
  <c r="I39" i="15"/>
  <c r="G39" i="15"/>
  <c r="U38" i="15"/>
  <c r="T38" i="15"/>
  <c r="N38" i="15"/>
  <c r="O38" i="15" s="1"/>
  <c r="M38" i="15"/>
  <c r="K38" i="15"/>
  <c r="I38" i="15"/>
  <c r="G38" i="15"/>
  <c r="U37" i="15"/>
  <c r="T37" i="15"/>
  <c r="N37" i="15"/>
  <c r="O37" i="15" s="1"/>
  <c r="M37" i="15"/>
  <c r="K37" i="15"/>
  <c r="I37" i="15"/>
  <c r="G37" i="15"/>
  <c r="U36" i="15"/>
  <c r="T36" i="15"/>
  <c r="N36" i="15"/>
  <c r="O36" i="15" s="1"/>
  <c r="M36" i="15"/>
  <c r="K36" i="15"/>
  <c r="I36" i="15"/>
  <c r="G36" i="15"/>
  <c r="S35" i="15"/>
  <c r="R35" i="15"/>
  <c r="Q35" i="15"/>
  <c r="T35" i="15" s="1"/>
  <c r="P35" i="15"/>
  <c r="U35" i="15" s="1"/>
  <c r="L35" i="15"/>
  <c r="K35" i="15"/>
  <c r="J35" i="15"/>
  <c r="H35" i="15"/>
  <c r="F35" i="15"/>
  <c r="E35" i="15"/>
  <c r="D35" i="15"/>
  <c r="U34" i="15"/>
  <c r="T34" i="15"/>
  <c r="O34" i="15"/>
  <c r="N34" i="15"/>
  <c r="M34" i="15"/>
  <c r="K34" i="15"/>
  <c r="I34" i="15"/>
  <c r="G34" i="15"/>
  <c r="U33" i="15"/>
  <c r="T33" i="15"/>
  <c r="N33" i="15"/>
  <c r="O33" i="15" s="1"/>
  <c r="M33" i="15"/>
  <c r="K33" i="15"/>
  <c r="I33" i="15"/>
  <c r="G33" i="15"/>
  <c r="U32" i="15"/>
  <c r="T32" i="15"/>
  <c r="N32" i="15"/>
  <c r="O32" i="15" s="1"/>
  <c r="M32" i="15"/>
  <c r="K32" i="15"/>
  <c r="I32" i="15"/>
  <c r="G32" i="15"/>
  <c r="U31" i="15"/>
  <c r="T31" i="15"/>
  <c r="N31" i="15"/>
  <c r="O31" i="15" s="1"/>
  <c r="M31" i="15"/>
  <c r="K31" i="15"/>
  <c r="I31" i="15"/>
  <c r="G31" i="15"/>
  <c r="U30" i="15"/>
  <c r="T30" i="15"/>
  <c r="N30" i="15"/>
  <c r="O30" i="15" s="1"/>
  <c r="M30" i="15"/>
  <c r="K30" i="15"/>
  <c r="I30" i="15"/>
  <c r="G30" i="15"/>
  <c r="U29" i="15"/>
  <c r="T29" i="15"/>
  <c r="N29" i="15"/>
  <c r="O29" i="15" s="1"/>
  <c r="M29" i="15"/>
  <c r="K29" i="15"/>
  <c r="I29" i="15"/>
  <c r="G29" i="15"/>
  <c r="U28" i="15"/>
  <c r="T28" i="15"/>
  <c r="N28" i="15"/>
  <c r="O28" i="15" s="1"/>
  <c r="M28" i="15"/>
  <c r="K28" i="15"/>
  <c r="I28" i="15"/>
  <c r="G28" i="15"/>
  <c r="U27" i="15"/>
  <c r="S27" i="15"/>
  <c r="T27" i="15" s="1"/>
  <c r="R27" i="15"/>
  <c r="Q27" i="15"/>
  <c r="P27" i="15"/>
  <c r="L27" i="15"/>
  <c r="J27" i="15"/>
  <c r="K27" i="15" s="1"/>
  <c r="H27" i="15"/>
  <c r="F27" i="15"/>
  <c r="N27" i="15" s="1"/>
  <c r="E27" i="15"/>
  <c r="M27" i="15" s="1"/>
  <c r="D27" i="15"/>
  <c r="U26" i="15"/>
  <c r="T26" i="15"/>
  <c r="O26" i="15"/>
  <c r="N26" i="15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O21" i="15"/>
  <c r="N21" i="15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S19" i="15"/>
  <c r="R19" i="15"/>
  <c r="Q19" i="15"/>
  <c r="T19" i="15" s="1"/>
  <c r="P19" i="15"/>
  <c r="U19" i="15" s="1"/>
  <c r="L19" i="15"/>
  <c r="J19" i="15"/>
  <c r="H19" i="15"/>
  <c r="F19" i="15"/>
  <c r="N19" i="15" s="1"/>
  <c r="E19" i="15"/>
  <c r="K19" i="15" s="1"/>
  <c r="D19" i="15"/>
  <c r="I19" i="15" s="1"/>
  <c r="U18" i="15"/>
  <c r="T18" i="15"/>
  <c r="O18" i="15"/>
  <c r="N18" i="15"/>
  <c r="M18" i="15"/>
  <c r="K18" i="15"/>
  <c r="I18" i="15"/>
  <c r="G18" i="15"/>
  <c r="U17" i="15"/>
  <c r="T17" i="15"/>
  <c r="O17" i="15"/>
  <c r="N17" i="15"/>
  <c r="M17" i="15"/>
  <c r="K17" i="15"/>
  <c r="I17" i="15"/>
  <c r="G17" i="15"/>
  <c r="U16" i="15"/>
  <c r="T16" i="15"/>
  <c r="N16" i="15"/>
  <c r="O16" i="15" s="1"/>
  <c r="M16" i="15"/>
  <c r="K16" i="15"/>
  <c r="I16" i="15"/>
  <c r="G16" i="15"/>
  <c r="U15" i="15"/>
  <c r="T15" i="15"/>
  <c r="N15" i="15"/>
  <c r="O15" i="15" s="1"/>
  <c r="M15" i="15"/>
  <c r="K15" i="15"/>
  <c r="I15" i="15"/>
  <c r="G15" i="15"/>
  <c r="U14" i="15"/>
  <c r="T14" i="15"/>
  <c r="N14" i="15"/>
  <c r="O14" i="15" s="1"/>
  <c r="M14" i="15"/>
  <c r="K14" i="15"/>
  <c r="I14" i="15"/>
  <c r="G14" i="15"/>
  <c r="U13" i="15"/>
  <c r="T13" i="15"/>
  <c r="N13" i="15"/>
  <c r="O13" i="15" s="1"/>
  <c r="M13" i="15"/>
  <c r="K13" i="15"/>
  <c r="I13" i="15"/>
  <c r="G13" i="15"/>
  <c r="U12" i="15"/>
  <c r="T12" i="15"/>
  <c r="O12" i="15"/>
  <c r="N12" i="15"/>
  <c r="M12" i="15"/>
  <c r="K12" i="15"/>
  <c r="I12" i="15"/>
  <c r="G12" i="15"/>
  <c r="U11" i="15"/>
  <c r="T11" i="15"/>
  <c r="O11" i="15"/>
  <c r="N11" i="15"/>
  <c r="M11" i="15"/>
  <c r="K11" i="15"/>
  <c r="I11" i="15"/>
  <c r="G11" i="15"/>
  <c r="S10" i="15"/>
  <c r="R10" i="15"/>
  <c r="Q10" i="15"/>
  <c r="T10" i="15" s="1"/>
  <c r="P10" i="15"/>
  <c r="U10" i="15" s="1"/>
  <c r="L10" i="15"/>
  <c r="J10" i="15"/>
  <c r="H10" i="15"/>
  <c r="F10" i="15"/>
  <c r="E10" i="15"/>
  <c r="D10" i="15"/>
  <c r="I10" i="15" s="1"/>
  <c r="U9" i="15"/>
  <c r="T9" i="15"/>
  <c r="O9" i="15"/>
  <c r="N9" i="15"/>
  <c r="M9" i="15"/>
  <c r="K9" i="15"/>
  <c r="I9" i="15"/>
  <c r="G9" i="15"/>
  <c r="U8" i="15"/>
  <c r="T8" i="15"/>
  <c r="O8" i="15"/>
  <c r="N8" i="15"/>
  <c r="M8" i="15"/>
  <c r="K8" i="15"/>
  <c r="I8" i="15"/>
  <c r="G8" i="15"/>
  <c r="S339" i="14"/>
  <c r="R339" i="14"/>
  <c r="Q339" i="14"/>
  <c r="P339" i="14"/>
  <c r="L339" i="14"/>
  <c r="J339" i="14"/>
  <c r="H339" i="14"/>
  <c r="F339" i="14"/>
  <c r="E339" i="14"/>
  <c r="M339" i="14" s="1"/>
  <c r="D339" i="14"/>
  <c r="S338" i="14"/>
  <c r="R338" i="14"/>
  <c r="Q338" i="14"/>
  <c r="T338" i="14" s="1"/>
  <c r="P338" i="14"/>
  <c r="L338" i="14"/>
  <c r="J338" i="14"/>
  <c r="H338" i="14"/>
  <c r="F338" i="14"/>
  <c r="E338" i="14"/>
  <c r="D338" i="14"/>
  <c r="S337" i="14"/>
  <c r="R337" i="14"/>
  <c r="Q337" i="14"/>
  <c r="P337" i="14"/>
  <c r="U337" i="14" s="1"/>
  <c r="L337" i="14"/>
  <c r="K337" i="14"/>
  <c r="J337" i="14"/>
  <c r="H337" i="14"/>
  <c r="F337" i="14"/>
  <c r="N337" i="14" s="1"/>
  <c r="E337" i="14"/>
  <c r="D337" i="14"/>
  <c r="I337" i="14" s="1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S332" i="14"/>
  <c r="R332" i="14"/>
  <c r="Q332" i="14"/>
  <c r="T332" i="14" s="1"/>
  <c r="P332" i="14"/>
  <c r="L332" i="14"/>
  <c r="M332" i="14" s="1"/>
  <c r="J332" i="14"/>
  <c r="H332" i="14"/>
  <c r="F332" i="14"/>
  <c r="E332" i="14"/>
  <c r="K332" i="14" s="1"/>
  <c r="D332" i="14"/>
  <c r="U331" i="14"/>
  <c r="T331" i="14"/>
  <c r="O331" i="14"/>
  <c r="N331" i="14"/>
  <c r="M331" i="14"/>
  <c r="K331" i="14"/>
  <c r="I331" i="14"/>
  <c r="G331" i="14"/>
  <c r="U330" i="14"/>
  <c r="T330" i="14"/>
  <c r="N330" i="14"/>
  <c r="O330" i="14" s="1"/>
  <c r="M330" i="14"/>
  <c r="K330" i="14"/>
  <c r="I330" i="14"/>
  <c r="G330" i="14"/>
  <c r="U329" i="14"/>
  <c r="T329" i="14"/>
  <c r="N329" i="14"/>
  <c r="O329" i="14" s="1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N327" i="14"/>
  <c r="O327" i="14" s="1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N324" i="14"/>
  <c r="O324" i="14" s="1"/>
  <c r="M324" i="14"/>
  <c r="K324" i="14"/>
  <c r="I324" i="14"/>
  <c r="G324" i="14"/>
  <c r="S323" i="14"/>
  <c r="T323" i="14" s="1"/>
  <c r="R323" i="14"/>
  <c r="Q323" i="14"/>
  <c r="P323" i="14"/>
  <c r="L323" i="14"/>
  <c r="J323" i="14"/>
  <c r="H323" i="14"/>
  <c r="F323" i="14"/>
  <c r="E323" i="14"/>
  <c r="M323" i="14" s="1"/>
  <c r="D323" i="14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T317" i="14"/>
  <c r="S317" i="14"/>
  <c r="R317" i="14"/>
  <c r="Q317" i="14"/>
  <c r="P317" i="14"/>
  <c r="L317" i="14"/>
  <c r="J317" i="14"/>
  <c r="H317" i="14"/>
  <c r="F317" i="14"/>
  <c r="N317" i="14" s="1"/>
  <c r="E317" i="14"/>
  <c r="K317" i="14" s="1"/>
  <c r="D317" i="14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S310" i="14"/>
  <c r="T310" i="14" s="1"/>
  <c r="R310" i="14"/>
  <c r="Q310" i="14"/>
  <c r="P310" i="14"/>
  <c r="L310" i="14"/>
  <c r="J310" i="14"/>
  <c r="K310" i="14" s="1"/>
  <c r="H310" i="14"/>
  <c r="N310" i="14" s="1"/>
  <c r="F310" i="14"/>
  <c r="E310" i="14"/>
  <c r="D310" i="14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T303" i="14"/>
  <c r="S303" i="14"/>
  <c r="R303" i="14"/>
  <c r="Q303" i="14"/>
  <c r="P303" i="14"/>
  <c r="L303" i="14"/>
  <c r="J303" i="14"/>
  <c r="H303" i="14"/>
  <c r="F303" i="14"/>
  <c r="E303" i="14"/>
  <c r="D303" i="14"/>
  <c r="U302" i="14"/>
  <c r="T302" i="14"/>
  <c r="N302" i="14"/>
  <c r="O302" i="14" s="1"/>
  <c r="M302" i="14"/>
  <c r="K302" i="14"/>
  <c r="I302" i="14"/>
  <c r="G302" i="14"/>
  <c r="S299" i="14"/>
  <c r="R299" i="14"/>
  <c r="Q299" i="14"/>
  <c r="T299" i="14" s="1"/>
  <c r="P299" i="14"/>
  <c r="L299" i="14"/>
  <c r="J299" i="14"/>
  <c r="K299" i="14" s="1"/>
  <c r="H299" i="14"/>
  <c r="F299" i="14"/>
  <c r="E299" i="14"/>
  <c r="D299" i="14"/>
  <c r="S298" i="14"/>
  <c r="R298" i="14"/>
  <c r="Q298" i="14"/>
  <c r="T298" i="14" s="1"/>
  <c r="P298" i="14"/>
  <c r="U298" i="14" s="1"/>
  <c r="L298" i="14"/>
  <c r="J298" i="14"/>
  <c r="H298" i="14"/>
  <c r="F298" i="14"/>
  <c r="E298" i="14"/>
  <c r="D298" i="14"/>
  <c r="U297" i="14"/>
  <c r="T297" i="14"/>
  <c r="O297" i="14"/>
  <c r="N297" i="14"/>
  <c r="M297" i="14"/>
  <c r="K297" i="14"/>
  <c r="I297" i="14"/>
  <c r="G297" i="14"/>
  <c r="U296" i="14"/>
  <c r="T296" i="14"/>
  <c r="O296" i="14"/>
  <c r="N296" i="14"/>
  <c r="M296" i="14"/>
  <c r="K296" i="14"/>
  <c r="I296" i="14"/>
  <c r="G296" i="14"/>
  <c r="U295" i="14"/>
  <c r="T295" i="14"/>
  <c r="O295" i="14"/>
  <c r="N295" i="14"/>
  <c r="M295" i="14"/>
  <c r="K295" i="14"/>
  <c r="I295" i="14"/>
  <c r="G295" i="14"/>
  <c r="U294" i="14"/>
  <c r="T294" i="14"/>
  <c r="O294" i="14"/>
  <c r="N294" i="14"/>
  <c r="M294" i="14"/>
  <c r="K294" i="14"/>
  <c r="I294" i="14"/>
  <c r="G294" i="14"/>
  <c r="U293" i="14"/>
  <c r="T293" i="14"/>
  <c r="O293" i="14"/>
  <c r="N293" i="14"/>
  <c r="M293" i="14"/>
  <c r="K293" i="14"/>
  <c r="I293" i="14"/>
  <c r="G293" i="14"/>
  <c r="S292" i="14"/>
  <c r="R292" i="14"/>
  <c r="Q292" i="14"/>
  <c r="P292" i="14"/>
  <c r="U292" i="14" s="1"/>
  <c r="L292" i="14"/>
  <c r="J292" i="14"/>
  <c r="H292" i="14"/>
  <c r="F292" i="14"/>
  <c r="N292" i="14" s="1"/>
  <c r="E292" i="14"/>
  <c r="M292" i="14" s="1"/>
  <c r="D292" i="14"/>
  <c r="I292" i="14" s="1"/>
  <c r="U291" i="14"/>
  <c r="T291" i="14"/>
  <c r="O291" i="14"/>
  <c r="N291" i="14"/>
  <c r="M291" i="14"/>
  <c r="K291" i="14"/>
  <c r="I291" i="14"/>
  <c r="G291" i="14"/>
  <c r="U290" i="14"/>
  <c r="T290" i="14"/>
  <c r="O290" i="14"/>
  <c r="N290" i="14"/>
  <c r="M290" i="14"/>
  <c r="K290" i="14"/>
  <c r="I290" i="14"/>
  <c r="G290" i="14"/>
  <c r="U289" i="14"/>
  <c r="T289" i="14"/>
  <c r="O289" i="14"/>
  <c r="N289" i="14"/>
  <c r="M289" i="14"/>
  <c r="K289" i="14"/>
  <c r="I289" i="14"/>
  <c r="G289" i="14"/>
  <c r="U288" i="14"/>
  <c r="T288" i="14"/>
  <c r="O288" i="14"/>
  <c r="N288" i="14"/>
  <c r="M288" i="14"/>
  <c r="K288" i="14"/>
  <c r="I288" i="14"/>
  <c r="G288" i="14"/>
  <c r="U287" i="14"/>
  <c r="T287" i="14"/>
  <c r="O287" i="14"/>
  <c r="N287" i="14"/>
  <c r="M287" i="14"/>
  <c r="K287" i="14"/>
  <c r="I287" i="14"/>
  <c r="G287" i="14"/>
  <c r="U286" i="14"/>
  <c r="T286" i="14"/>
  <c r="O286" i="14"/>
  <c r="N286" i="14"/>
  <c r="M286" i="14"/>
  <c r="K286" i="14"/>
  <c r="I286" i="14"/>
  <c r="G286" i="14"/>
  <c r="T285" i="14"/>
  <c r="S285" i="14"/>
  <c r="R285" i="14"/>
  <c r="Q285" i="14"/>
  <c r="P285" i="14"/>
  <c r="M285" i="14"/>
  <c r="L285" i="14"/>
  <c r="J285" i="14"/>
  <c r="H285" i="14"/>
  <c r="F285" i="14"/>
  <c r="E285" i="14"/>
  <c r="D285" i="14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O278" i="14"/>
  <c r="N278" i="14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O276" i="14"/>
  <c r="N276" i="14"/>
  <c r="M276" i="14"/>
  <c r="K276" i="14"/>
  <c r="I276" i="14"/>
  <c r="G276" i="14"/>
  <c r="S275" i="14"/>
  <c r="R275" i="14"/>
  <c r="Q275" i="14"/>
  <c r="T275" i="14" s="1"/>
  <c r="P275" i="14"/>
  <c r="L275" i="14"/>
  <c r="J275" i="14"/>
  <c r="H275" i="14"/>
  <c r="U275" i="14" s="1"/>
  <c r="G275" i="14"/>
  <c r="F275" i="14"/>
  <c r="N275" i="14" s="1"/>
  <c r="E275" i="14"/>
  <c r="D275" i="14"/>
  <c r="U274" i="14"/>
  <c r="T274" i="14"/>
  <c r="O274" i="14"/>
  <c r="N274" i="14"/>
  <c r="M274" i="14"/>
  <c r="K274" i="14"/>
  <c r="I274" i="14"/>
  <c r="G274" i="14"/>
  <c r="U273" i="14"/>
  <c r="T273" i="14"/>
  <c r="O273" i="14"/>
  <c r="N273" i="14"/>
  <c r="M273" i="14"/>
  <c r="K273" i="14"/>
  <c r="I273" i="14"/>
  <c r="G273" i="14"/>
  <c r="U272" i="14"/>
  <c r="T272" i="14"/>
  <c r="O272" i="14"/>
  <c r="N272" i="14"/>
  <c r="M272" i="14"/>
  <c r="K272" i="14"/>
  <c r="I272" i="14"/>
  <c r="G272" i="14"/>
  <c r="U271" i="14"/>
  <c r="T271" i="14"/>
  <c r="O271" i="14"/>
  <c r="N271" i="14"/>
  <c r="M271" i="14"/>
  <c r="K271" i="14"/>
  <c r="I271" i="14"/>
  <c r="G271" i="14"/>
  <c r="U270" i="14"/>
  <c r="T270" i="14"/>
  <c r="O270" i="14"/>
  <c r="N270" i="14"/>
  <c r="M270" i="14"/>
  <c r="K270" i="14"/>
  <c r="I270" i="14"/>
  <c r="G270" i="14"/>
  <c r="U269" i="14"/>
  <c r="T269" i="14"/>
  <c r="O269" i="14"/>
  <c r="N269" i="14"/>
  <c r="M269" i="14"/>
  <c r="K269" i="14"/>
  <c r="I269" i="14"/>
  <c r="G269" i="14"/>
  <c r="U268" i="14"/>
  <c r="T268" i="14"/>
  <c r="O268" i="14"/>
  <c r="N268" i="14"/>
  <c r="M268" i="14"/>
  <c r="K268" i="14"/>
  <c r="I268" i="14"/>
  <c r="G268" i="14"/>
  <c r="S267" i="14"/>
  <c r="R267" i="14"/>
  <c r="Q267" i="14"/>
  <c r="T267" i="14" s="1"/>
  <c r="P267" i="14"/>
  <c r="L267" i="14"/>
  <c r="J267" i="14"/>
  <c r="H267" i="14"/>
  <c r="F267" i="14"/>
  <c r="E267" i="14"/>
  <c r="K267" i="14" s="1"/>
  <c r="D267" i="14"/>
  <c r="I267" i="14" s="1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R260" i="14"/>
  <c r="Q260" i="14"/>
  <c r="P260" i="14"/>
  <c r="L260" i="14"/>
  <c r="K260" i="14"/>
  <c r="J260" i="14"/>
  <c r="H260" i="14"/>
  <c r="F260" i="14"/>
  <c r="N260" i="14" s="1"/>
  <c r="E260" i="14"/>
  <c r="M260" i="14" s="1"/>
  <c r="D260" i="14"/>
  <c r="S259" i="14"/>
  <c r="R259" i="14"/>
  <c r="Q259" i="14"/>
  <c r="T259" i="14" s="1"/>
  <c r="P259" i="14"/>
  <c r="L259" i="14"/>
  <c r="J259" i="14"/>
  <c r="H259" i="14"/>
  <c r="F259" i="14"/>
  <c r="E259" i="14"/>
  <c r="K259" i="14" s="1"/>
  <c r="D259" i="14"/>
  <c r="U258" i="14"/>
  <c r="T258" i="14"/>
  <c r="O258" i="14"/>
  <c r="N258" i="14"/>
  <c r="M258" i="14"/>
  <c r="K258" i="14"/>
  <c r="I258" i="14"/>
  <c r="G258" i="14"/>
  <c r="U257" i="14"/>
  <c r="T257" i="14"/>
  <c r="N257" i="14"/>
  <c r="O257" i="14" s="1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S254" i="14"/>
  <c r="R254" i="14"/>
  <c r="Q254" i="14"/>
  <c r="T254" i="14" s="1"/>
  <c r="P254" i="14"/>
  <c r="U254" i="14" s="1"/>
  <c r="L254" i="14"/>
  <c r="J254" i="14"/>
  <c r="H254" i="14"/>
  <c r="F254" i="14"/>
  <c r="N254" i="14" s="1"/>
  <c r="O254" i="14" s="1"/>
  <c r="E254" i="14"/>
  <c r="M254" i="14" s="1"/>
  <c r="D254" i="14"/>
  <c r="I254" i="14" s="1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O250" i="14"/>
  <c r="N250" i="14"/>
  <c r="M250" i="14"/>
  <c r="K250" i="14"/>
  <c r="I250" i="14"/>
  <c r="G250" i="14"/>
  <c r="U249" i="14"/>
  <c r="T249" i="14"/>
  <c r="O249" i="14"/>
  <c r="N249" i="14"/>
  <c r="M249" i="14"/>
  <c r="K249" i="14"/>
  <c r="I249" i="14"/>
  <c r="G249" i="14"/>
  <c r="U248" i="14"/>
  <c r="T248" i="14"/>
  <c r="O248" i="14"/>
  <c r="N248" i="14"/>
  <c r="M248" i="14"/>
  <c r="K248" i="14"/>
  <c r="I248" i="14"/>
  <c r="G248" i="14"/>
  <c r="S247" i="14"/>
  <c r="R247" i="14"/>
  <c r="Q247" i="14"/>
  <c r="T247" i="14" s="1"/>
  <c r="P247" i="14"/>
  <c r="L247" i="14"/>
  <c r="J247" i="14"/>
  <c r="H247" i="14"/>
  <c r="F247" i="14"/>
  <c r="E247" i="14"/>
  <c r="D247" i="14"/>
  <c r="U246" i="14"/>
  <c r="T246" i="14"/>
  <c r="O246" i="14"/>
  <c r="N246" i="14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U240" i="14"/>
  <c r="S240" i="14"/>
  <c r="R240" i="14"/>
  <c r="Q240" i="14"/>
  <c r="T240" i="14" s="1"/>
  <c r="P240" i="14"/>
  <c r="L240" i="14"/>
  <c r="K240" i="14"/>
  <c r="J240" i="14"/>
  <c r="I240" i="14"/>
  <c r="H240" i="14"/>
  <c r="F240" i="14"/>
  <c r="E240" i="14"/>
  <c r="M240" i="14" s="1"/>
  <c r="D240" i="14"/>
  <c r="U239" i="14"/>
  <c r="T239" i="14"/>
  <c r="O239" i="14"/>
  <c r="N239" i="14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R231" i="14"/>
  <c r="Q231" i="14"/>
  <c r="T231" i="14" s="1"/>
  <c r="P231" i="14"/>
  <c r="L231" i="14"/>
  <c r="J231" i="14"/>
  <c r="H231" i="14"/>
  <c r="F231" i="14"/>
  <c r="E231" i="14"/>
  <c r="K231" i="14" s="1"/>
  <c r="D231" i="14"/>
  <c r="S230" i="14"/>
  <c r="R230" i="14"/>
  <c r="Q230" i="14"/>
  <c r="T230" i="14" s="1"/>
  <c r="P230" i="14"/>
  <c r="L230" i="14"/>
  <c r="J230" i="14"/>
  <c r="I230" i="14"/>
  <c r="H230" i="14"/>
  <c r="U230" i="14" s="1"/>
  <c r="F230" i="14"/>
  <c r="E230" i="14"/>
  <c r="D230" i="14"/>
  <c r="U229" i="14"/>
  <c r="T229" i="14"/>
  <c r="O229" i="14"/>
  <c r="N229" i="14"/>
  <c r="M229" i="14"/>
  <c r="K229" i="14"/>
  <c r="I229" i="14"/>
  <c r="G229" i="14"/>
  <c r="U228" i="14"/>
  <c r="T228" i="14"/>
  <c r="N228" i="14"/>
  <c r="O228" i="14" s="1"/>
  <c r="M228" i="14"/>
  <c r="K228" i="14"/>
  <c r="I228" i="14"/>
  <c r="G228" i="14"/>
  <c r="U227" i="14"/>
  <c r="T227" i="14"/>
  <c r="N227" i="14"/>
  <c r="O227" i="14" s="1"/>
  <c r="M227" i="14"/>
  <c r="K227" i="14"/>
  <c r="I227" i="14"/>
  <c r="G227" i="14"/>
  <c r="U226" i="14"/>
  <c r="T226" i="14"/>
  <c r="N226" i="14"/>
  <c r="O226" i="14" s="1"/>
  <c r="M226" i="14"/>
  <c r="K226" i="14"/>
  <c r="I226" i="14"/>
  <c r="G226" i="14"/>
  <c r="U225" i="14"/>
  <c r="T225" i="14"/>
  <c r="N225" i="14"/>
  <c r="O225" i="14" s="1"/>
  <c r="M225" i="14"/>
  <c r="K225" i="14"/>
  <c r="I225" i="14"/>
  <c r="G225" i="14"/>
  <c r="S224" i="14"/>
  <c r="R224" i="14"/>
  <c r="Q224" i="14"/>
  <c r="T224" i="14" s="1"/>
  <c r="P224" i="14"/>
  <c r="U224" i="14" s="1"/>
  <c r="L224" i="14"/>
  <c r="J224" i="14"/>
  <c r="H224" i="14"/>
  <c r="F224" i="14"/>
  <c r="E224" i="14"/>
  <c r="D224" i="14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U216" i="14"/>
  <c r="S216" i="14"/>
  <c r="R216" i="14"/>
  <c r="Q216" i="14"/>
  <c r="P216" i="14"/>
  <c r="N216" i="14"/>
  <c r="O216" i="14" s="1"/>
  <c r="L216" i="14"/>
  <c r="J216" i="14"/>
  <c r="K216" i="14" s="1"/>
  <c r="I216" i="14"/>
  <c r="H216" i="14"/>
  <c r="F216" i="14"/>
  <c r="G216" i="14" s="1"/>
  <c r="E216" i="14"/>
  <c r="M216" i="14" s="1"/>
  <c r="D216" i="14"/>
  <c r="U215" i="14"/>
  <c r="T215" i="14"/>
  <c r="O215" i="14"/>
  <c r="N215" i="14"/>
  <c r="M215" i="14"/>
  <c r="K215" i="14"/>
  <c r="I215" i="14"/>
  <c r="G215" i="14"/>
  <c r="U214" i="14"/>
  <c r="T214" i="14"/>
  <c r="O214" i="14"/>
  <c r="N214" i="14"/>
  <c r="M214" i="14"/>
  <c r="K214" i="14"/>
  <c r="I214" i="14"/>
  <c r="G214" i="14"/>
  <c r="U213" i="14"/>
  <c r="T213" i="14"/>
  <c r="O213" i="14"/>
  <c r="N213" i="14"/>
  <c r="M213" i="14"/>
  <c r="K213" i="14"/>
  <c r="I213" i="14"/>
  <c r="G213" i="14"/>
  <c r="U212" i="14"/>
  <c r="T212" i="14"/>
  <c r="O212" i="14"/>
  <c r="N212" i="14"/>
  <c r="M212" i="14"/>
  <c r="K212" i="14"/>
  <c r="I212" i="14"/>
  <c r="G212" i="14"/>
  <c r="U211" i="14"/>
  <c r="T211" i="14"/>
  <c r="O211" i="14"/>
  <c r="N211" i="14"/>
  <c r="M211" i="14"/>
  <c r="K211" i="14"/>
  <c r="I211" i="14"/>
  <c r="G211" i="14"/>
  <c r="U210" i="14"/>
  <c r="T210" i="14"/>
  <c r="O210" i="14"/>
  <c r="N210" i="14"/>
  <c r="M210" i="14"/>
  <c r="K210" i="14"/>
  <c r="I210" i="14"/>
  <c r="G210" i="14"/>
  <c r="U209" i="14"/>
  <c r="T209" i="14"/>
  <c r="O209" i="14"/>
  <c r="N209" i="14"/>
  <c r="M209" i="14"/>
  <c r="K209" i="14"/>
  <c r="I209" i="14"/>
  <c r="G209" i="14"/>
  <c r="U208" i="14"/>
  <c r="T208" i="14"/>
  <c r="O208" i="14"/>
  <c r="N208" i="14"/>
  <c r="M208" i="14"/>
  <c r="K208" i="14"/>
  <c r="I208" i="14"/>
  <c r="G208" i="14"/>
  <c r="S205" i="14"/>
  <c r="T205" i="14" s="1"/>
  <c r="R205" i="14"/>
  <c r="Q205" i="14"/>
  <c r="P205" i="14"/>
  <c r="U205" i="14" s="1"/>
  <c r="L205" i="14"/>
  <c r="J205" i="14"/>
  <c r="H205" i="14"/>
  <c r="F205" i="14"/>
  <c r="E205" i="14"/>
  <c r="K205" i="14" s="1"/>
  <c r="D205" i="14"/>
  <c r="S204" i="14"/>
  <c r="R204" i="14"/>
  <c r="Q204" i="14"/>
  <c r="T204" i="14" s="1"/>
  <c r="P204" i="14"/>
  <c r="U204" i="14" s="1"/>
  <c r="N204" i="14"/>
  <c r="L204" i="14"/>
  <c r="J204" i="14"/>
  <c r="H204" i="14"/>
  <c r="G204" i="14"/>
  <c r="F204" i="14"/>
  <c r="E204" i="14"/>
  <c r="M204" i="14" s="1"/>
  <c r="D204" i="14"/>
  <c r="I204" i="14" s="1"/>
  <c r="U203" i="14"/>
  <c r="T203" i="14"/>
  <c r="O203" i="14"/>
  <c r="N203" i="14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R198" i="14"/>
  <c r="Q198" i="14"/>
  <c r="T198" i="14" s="1"/>
  <c r="P198" i="14"/>
  <c r="L198" i="14"/>
  <c r="J198" i="14"/>
  <c r="H198" i="14"/>
  <c r="F198" i="14"/>
  <c r="E198" i="14"/>
  <c r="D198" i="14"/>
  <c r="U197" i="14"/>
  <c r="T197" i="14"/>
  <c r="O197" i="14"/>
  <c r="N197" i="14"/>
  <c r="M197" i="14"/>
  <c r="K197" i="14"/>
  <c r="I197" i="14"/>
  <c r="G197" i="14"/>
  <c r="U196" i="14"/>
  <c r="T196" i="14"/>
  <c r="O196" i="14"/>
  <c r="N196" i="14"/>
  <c r="M196" i="14"/>
  <c r="K196" i="14"/>
  <c r="I196" i="14"/>
  <c r="G196" i="14"/>
  <c r="U195" i="14"/>
  <c r="T195" i="14"/>
  <c r="O195" i="14"/>
  <c r="N195" i="14"/>
  <c r="M195" i="14"/>
  <c r="K195" i="14"/>
  <c r="I195" i="14"/>
  <c r="G195" i="14"/>
  <c r="U194" i="14"/>
  <c r="T194" i="14"/>
  <c r="O194" i="14"/>
  <c r="N194" i="14"/>
  <c r="M194" i="14"/>
  <c r="K194" i="14"/>
  <c r="I194" i="14"/>
  <c r="G194" i="14"/>
  <c r="U193" i="14"/>
  <c r="T193" i="14"/>
  <c r="O193" i="14"/>
  <c r="N193" i="14"/>
  <c r="M193" i="14"/>
  <c r="K193" i="14"/>
  <c r="I193" i="14"/>
  <c r="G193" i="14"/>
  <c r="U192" i="14"/>
  <c r="T192" i="14"/>
  <c r="O192" i="14"/>
  <c r="N192" i="14"/>
  <c r="M192" i="14"/>
  <c r="K192" i="14"/>
  <c r="I192" i="14"/>
  <c r="G192" i="14"/>
  <c r="S191" i="14"/>
  <c r="R191" i="14"/>
  <c r="Q191" i="14"/>
  <c r="P191" i="14"/>
  <c r="U191" i="14" s="1"/>
  <c r="L191" i="14"/>
  <c r="J191" i="14"/>
  <c r="H191" i="14"/>
  <c r="N191" i="14" s="1"/>
  <c r="O191" i="14" s="1"/>
  <c r="F191" i="14"/>
  <c r="E191" i="14"/>
  <c r="M191" i="14" s="1"/>
  <c r="D191" i="14"/>
  <c r="I191" i="14" s="1"/>
  <c r="U190" i="14"/>
  <c r="T190" i="14"/>
  <c r="O190" i="14"/>
  <c r="N190" i="14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O188" i="14"/>
  <c r="N188" i="14"/>
  <c r="M188" i="14"/>
  <c r="K188" i="14"/>
  <c r="I188" i="14"/>
  <c r="G188" i="14"/>
  <c r="U187" i="14"/>
  <c r="T187" i="14"/>
  <c r="O187" i="14"/>
  <c r="N187" i="14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T185" i="14"/>
  <c r="S185" i="14"/>
  <c r="R185" i="14"/>
  <c r="Q185" i="14"/>
  <c r="P185" i="14"/>
  <c r="U185" i="14" s="1"/>
  <c r="L185" i="14"/>
  <c r="J185" i="14"/>
  <c r="H185" i="14"/>
  <c r="F185" i="14"/>
  <c r="E185" i="14"/>
  <c r="K185" i="14" s="1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S179" i="14"/>
  <c r="R179" i="14"/>
  <c r="Q179" i="14"/>
  <c r="T179" i="14" s="1"/>
  <c r="P179" i="14"/>
  <c r="U179" i="14" s="1"/>
  <c r="L179" i="14"/>
  <c r="J179" i="14"/>
  <c r="K179" i="14" s="1"/>
  <c r="H179" i="14"/>
  <c r="F179" i="14"/>
  <c r="E179" i="14"/>
  <c r="M179" i="14" s="1"/>
  <c r="D179" i="14"/>
  <c r="I179" i="14" s="1"/>
  <c r="U178" i="14"/>
  <c r="T178" i="14"/>
  <c r="O178" i="14"/>
  <c r="N178" i="14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O175" i="14"/>
  <c r="N175" i="14"/>
  <c r="M175" i="14"/>
  <c r="K175" i="14"/>
  <c r="I175" i="14"/>
  <c r="G175" i="14"/>
  <c r="U174" i="14"/>
  <c r="T174" i="14"/>
  <c r="O174" i="14"/>
  <c r="N174" i="14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R170" i="14"/>
  <c r="Q170" i="14"/>
  <c r="T170" i="14" s="1"/>
  <c r="P170" i="14"/>
  <c r="L170" i="14"/>
  <c r="J170" i="14"/>
  <c r="H170" i="14"/>
  <c r="F170" i="14"/>
  <c r="E170" i="14"/>
  <c r="D170" i="14"/>
  <c r="S169" i="14"/>
  <c r="R169" i="14"/>
  <c r="Q169" i="14"/>
  <c r="P169" i="14"/>
  <c r="U169" i="14" s="1"/>
  <c r="L169" i="14"/>
  <c r="K169" i="14"/>
  <c r="J169" i="14"/>
  <c r="H169" i="14"/>
  <c r="F169" i="14"/>
  <c r="E169" i="14"/>
  <c r="M169" i="14" s="1"/>
  <c r="D169" i="14"/>
  <c r="I169" i="14" s="1"/>
  <c r="U168" i="14"/>
  <c r="T168" i="14"/>
  <c r="O168" i="14"/>
  <c r="N168" i="14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T163" i="14" s="1"/>
  <c r="R163" i="14"/>
  <c r="Q163" i="14"/>
  <c r="P163" i="14"/>
  <c r="U163" i="14" s="1"/>
  <c r="L163" i="14"/>
  <c r="J163" i="14"/>
  <c r="H163" i="14"/>
  <c r="F163" i="14"/>
  <c r="E163" i="14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O158" i="14"/>
  <c r="N158" i="14"/>
  <c r="M158" i="14"/>
  <c r="K158" i="14"/>
  <c r="I158" i="14"/>
  <c r="G158" i="14"/>
  <c r="S157" i="14"/>
  <c r="R157" i="14"/>
  <c r="Q157" i="14"/>
  <c r="T157" i="14" s="1"/>
  <c r="P157" i="14"/>
  <c r="U157" i="14" s="1"/>
  <c r="L157" i="14"/>
  <c r="J157" i="14"/>
  <c r="I157" i="14"/>
  <c r="H157" i="14"/>
  <c r="F157" i="14"/>
  <c r="E157" i="14"/>
  <c r="M157" i="14" s="1"/>
  <c r="D157" i="14"/>
  <c r="U156" i="14"/>
  <c r="T156" i="14"/>
  <c r="N156" i="14"/>
  <c r="O156" i="14" s="1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O153" i="14"/>
  <c r="N153" i="14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O151" i="14"/>
  <c r="N151" i="14"/>
  <c r="M151" i="14"/>
  <c r="K151" i="14"/>
  <c r="I151" i="14"/>
  <c r="G151" i="14"/>
  <c r="S150" i="14"/>
  <c r="R150" i="14"/>
  <c r="Q150" i="14"/>
  <c r="P150" i="14"/>
  <c r="U150" i="14" s="1"/>
  <c r="L150" i="14"/>
  <c r="J150" i="14"/>
  <c r="I150" i="14"/>
  <c r="H150" i="14"/>
  <c r="F150" i="14"/>
  <c r="N150" i="14" s="1"/>
  <c r="E150" i="14"/>
  <c r="K150" i="14" s="1"/>
  <c r="D150" i="14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O147" i="14"/>
  <c r="N147" i="14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Q144" i="14"/>
  <c r="P144" i="14"/>
  <c r="U144" i="14" s="1"/>
  <c r="L144" i="14"/>
  <c r="J144" i="14"/>
  <c r="K144" i="14" s="1"/>
  <c r="H144" i="14"/>
  <c r="F144" i="14"/>
  <c r="G144" i="14" s="1"/>
  <c r="E144" i="14"/>
  <c r="D144" i="14"/>
  <c r="I144" i="14" s="1"/>
  <c r="U143" i="14"/>
  <c r="T143" i="14"/>
  <c r="O143" i="14"/>
  <c r="N143" i="14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O140" i="14"/>
  <c r="N140" i="14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T137" i="14"/>
  <c r="S137" i="14"/>
  <c r="R137" i="14"/>
  <c r="Q137" i="14"/>
  <c r="P137" i="14"/>
  <c r="U137" i="14" s="1"/>
  <c r="L137" i="14"/>
  <c r="J137" i="14"/>
  <c r="H137" i="14"/>
  <c r="F137" i="14"/>
  <c r="N137" i="14" s="1"/>
  <c r="E137" i="14"/>
  <c r="D137" i="14"/>
  <c r="U136" i="14"/>
  <c r="T136" i="14"/>
  <c r="N136" i="14"/>
  <c r="O136" i="14" s="1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Q132" i="14"/>
  <c r="T132" i="14" s="1"/>
  <c r="P132" i="14"/>
  <c r="L132" i="14"/>
  <c r="J132" i="14"/>
  <c r="K132" i="14" s="1"/>
  <c r="H132" i="14"/>
  <c r="G132" i="14"/>
  <c r="F132" i="14"/>
  <c r="N132" i="14" s="1"/>
  <c r="E132" i="14"/>
  <c r="D132" i="14"/>
  <c r="I132" i="14" s="1"/>
  <c r="U131" i="14"/>
  <c r="T131" i="14"/>
  <c r="O131" i="14"/>
  <c r="N131" i="14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O128" i="14"/>
  <c r="N128" i="14"/>
  <c r="M128" i="14"/>
  <c r="K128" i="14"/>
  <c r="I128" i="14"/>
  <c r="G128" i="14"/>
  <c r="U127" i="14"/>
  <c r="T127" i="14"/>
  <c r="O127" i="14"/>
  <c r="N127" i="14"/>
  <c r="M127" i="14"/>
  <c r="K127" i="14"/>
  <c r="I127" i="14"/>
  <c r="G127" i="14"/>
  <c r="T126" i="14"/>
  <c r="S126" i="14"/>
  <c r="R126" i="14"/>
  <c r="Q126" i="14"/>
  <c r="P126" i="14"/>
  <c r="U126" i="14" s="1"/>
  <c r="L126" i="14"/>
  <c r="J126" i="14"/>
  <c r="I126" i="14"/>
  <c r="H126" i="14"/>
  <c r="F126" i="14"/>
  <c r="N126" i="14" s="1"/>
  <c r="E126" i="14"/>
  <c r="K126" i="14" s="1"/>
  <c r="D126" i="14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Q121" i="14"/>
  <c r="P121" i="14"/>
  <c r="N121" i="14"/>
  <c r="O121" i="14" s="1"/>
  <c r="L121" i="14"/>
  <c r="J121" i="14"/>
  <c r="K121" i="14" s="1"/>
  <c r="H121" i="14"/>
  <c r="U121" i="14" s="1"/>
  <c r="F121" i="14"/>
  <c r="G121" i="14" s="1"/>
  <c r="E121" i="14"/>
  <c r="D121" i="14"/>
  <c r="U120" i="14"/>
  <c r="T120" i="14"/>
  <c r="O120" i="14"/>
  <c r="N120" i="14"/>
  <c r="M120" i="14"/>
  <c r="K120" i="14"/>
  <c r="I120" i="14"/>
  <c r="G120" i="14"/>
  <c r="U119" i="14"/>
  <c r="T119" i="14"/>
  <c r="O119" i="14"/>
  <c r="N119" i="14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O117" i="14"/>
  <c r="N117" i="14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O114" i="14"/>
  <c r="N114" i="14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T112" i="14" s="1"/>
  <c r="R112" i="14"/>
  <c r="Q112" i="14"/>
  <c r="P112" i="14"/>
  <c r="M112" i="14"/>
  <c r="L112" i="14"/>
  <c r="J112" i="14"/>
  <c r="H112" i="14"/>
  <c r="F112" i="14"/>
  <c r="E112" i="14"/>
  <c r="D112" i="14"/>
  <c r="U111" i="14"/>
  <c r="T111" i="14"/>
  <c r="N111" i="14"/>
  <c r="O111" i="14" s="1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R106" i="14"/>
  <c r="Q106" i="14"/>
  <c r="T106" i="14" s="1"/>
  <c r="P106" i="14"/>
  <c r="L106" i="14"/>
  <c r="J106" i="14"/>
  <c r="K106" i="14" s="1"/>
  <c r="H106" i="14"/>
  <c r="I106" i="14" s="1"/>
  <c r="F106" i="14"/>
  <c r="N106" i="14" s="1"/>
  <c r="O106" i="14" s="1"/>
  <c r="E106" i="14"/>
  <c r="M106" i="14" s="1"/>
  <c r="D106" i="14"/>
  <c r="G106" i="14" s="1"/>
  <c r="U105" i="14"/>
  <c r="T105" i="14"/>
  <c r="O105" i="14"/>
  <c r="N105" i="14"/>
  <c r="M105" i="14"/>
  <c r="K105" i="14"/>
  <c r="I105" i="14"/>
  <c r="G105" i="14"/>
  <c r="T102" i="14"/>
  <c r="S102" i="14"/>
  <c r="R102" i="14"/>
  <c r="Q102" i="14"/>
  <c r="P102" i="14"/>
  <c r="L102" i="14"/>
  <c r="J102" i="14"/>
  <c r="H102" i="14"/>
  <c r="F102" i="14"/>
  <c r="E102" i="14"/>
  <c r="D102" i="14"/>
  <c r="S101" i="14"/>
  <c r="R101" i="14"/>
  <c r="Q101" i="14"/>
  <c r="P101" i="14"/>
  <c r="L101" i="14"/>
  <c r="J101" i="14"/>
  <c r="K101" i="14" s="1"/>
  <c r="H101" i="14"/>
  <c r="U101" i="14" s="1"/>
  <c r="F101" i="14"/>
  <c r="E101" i="14"/>
  <c r="D101" i="14"/>
  <c r="U100" i="14"/>
  <c r="T100" i="14"/>
  <c r="O100" i="14"/>
  <c r="N100" i="14"/>
  <c r="M100" i="14"/>
  <c r="K100" i="14"/>
  <c r="I100" i="14"/>
  <c r="G100" i="14"/>
  <c r="U99" i="14"/>
  <c r="T99" i="14"/>
  <c r="O99" i="14"/>
  <c r="N99" i="14"/>
  <c r="M99" i="14"/>
  <c r="K99" i="14"/>
  <c r="I99" i="14"/>
  <c r="G99" i="14"/>
  <c r="U98" i="14"/>
  <c r="T98" i="14"/>
  <c r="O98" i="14"/>
  <c r="N98" i="14"/>
  <c r="M98" i="14"/>
  <c r="K98" i="14"/>
  <c r="I98" i="14"/>
  <c r="G98" i="14"/>
  <c r="U97" i="14"/>
  <c r="T97" i="14"/>
  <c r="O97" i="14"/>
  <c r="N97" i="14"/>
  <c r="M97" i="14"/>
  <c r="K97" i="14"/>
  <c r="I97" i="14"/>
  <c r="G97" i="14"/>
  <c r="S96" i="14"/>
  <c r="R96" i="14"/>
  <c r="Q96" i="14"/>
  <c r="P96" i="14"/>
  <c r="M96" i="14"/>
  <c r="L96" i="14"/>
  <c r="J96" i="14"/>
  <c r="H96" i="14"/>
  <c r="F96" i="14"/>
  <c r="E96" i="14"/>
  <c r="K96" i="14" s="1"/>
  <c r="D96" i="14"/>
  <c r="U95" i="14"/>
  <c r="T95" i="14"/>
  <c r="O95" i="14"/>
  <c r="N95" i="14"/>
  <c r="M95" i="14"/>
  <c r="K95" i="14"/>
  <c r="I95" i="14"/>
  <c r="G95" i="14"/>
  <c r="U94" i="14"/>
  <c r="T94" i="14"/>
  <c r="O94" i="14"/>
  <c r="N94" i="14"/>
  <c r="M94" i="14"/>
  <c r="K94" i="14"/>
  <c r="I94" i="14"/>
  <c r="G94" i="14"/>
  <c r="U93" i="14"/>
  <c r="T93" i="14"/>
  <c r="O93" i="14"/>
  <c r="N93" i="14"/>
  <c r="M93" i="14"/>
  <c r="K93" i="14"/>
  <c r="I93" i="14"/>
  <c r="G93" i="14"/>
  <c r="U92" i="14"/>
  <c r="T92" i="14"/>
  <c r="O92" i="14"/>
  <c r="N92" i="14"/>
  <c r="M92" i="14"/>
  <c r="K92" i="14"/>
  <c r="I92" i="14"/>
  <c r="G92" i="14"/>
  <c r="S91" i="14"/>
  <c r="R91" i="14"/>
  <c r="Q91" i="14"/>
  <c r="P91" i="14"/>
  <c r="U91" i="14" s="1"/>
  <c r="L91" i="14"/>
  <c r="J91" i="14"/>
  <c r="H91" i="14"/>
  <c r="I91" i="14" s="1"/>
  <c r="F91" i="14"/>
  <c r="N91" i="14" s="1"/>
  <c r="O91" i="14" s="1"/>
  <c r="E91" i="14"/>
  <c r="K91" i="14" s="1"/>
  <c r="D91" i="14"/>
  <c r="U90" i="14"/>
  <c r="T90" i="14"/>
  <c r="N90" i="14"/>
  <c r="O90" i="14" s="1"/>
  <c r="M90" i="14"/>
  <c r="K90" i="14"/>
  <c r="I90" i="14"/>
  <c r="G90" i="14"/>
  <c r="U89" i="14"/>
  <c r="T89" i="14"/>
  <c r="N89" i="14"/>
  <c r="O89" i="14" s="1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S85" i="14"/>
  <c r="R85" i="14"/>
  <c r="Q85" i="14"/>
  <c r="P85" i="14"/>
  <c r="U85" i="14" s="1"/>
  <c r="L85" i="14"/>
  <c r="J85" i="14"/>
  <c r="H85" i="14"/>
  <c r="G85" i="14"/>
  <c r="F85" i="14"/>
  <c r="N85" i="14" s="1"/>
  <c r="E85" i="14"/>
  <c r="K85" i="14" s="1"/>
  <c r="D85" i="14"/>
  <c r="I85" i="14" s="1"/>
  <c r="S84" i="14"/>
  <c r="R84" i="14"/>
  <c r="Q84" i="14"/>
  <c r="T84" i="14" s="1"/>
  <c r="P84" i="14"/>
  <c r="U84" i="14" s="1"/>
  <c r="L84" i="14"/>
  <c r="J84" i="14"/>
  <c r="I84" i="14"/>
  <c r="H84" i="14"/>
  <c r="F84" i="14"/>
  <c r="N84" i="14" s="1"/>
  <c r="E84" i="14"/>
  <c r="M84" i="14" s="1"/>
  <c r="D84" i="14"/>
  <c r="G84" i="14" s="1"/>
  <c r="U83" i="14"/>
  <c r="T83" i="14"/>
  <c r="O83" i="14"/>
  <c r="N83" i="14"/>
  <c r="M83" i="14"/>
  <c r="K83" i="14"/>
  <c r="I83" i="14"/>
  <c r="G83" i="14"/>
  <c r="U82" i="14"/>
  <c r="T82" i="14"/>
  <c r="O82" i="14"/>
  <c r="N82" i="14"/>
  <c r="M82" i="14"/>
  <c r="K82" i="14"/>
  <c r="I82" i="14"/>
  <c r="G82" i="14"/>
  <c r="U81" i="14"/>
  <c r="T81" i="14"/>
  <c r="O81" i="14"/>
  <c r="N81" i="14"/>
  <c r="M81" i="14"/>
  <c r="K81" i="14"/>
  <c r="I81" i="14"/>
  <c r="G81" i="14"/>
  <c r="U80" i="14"/>
  <c r="T80" i="14"/>
  <c r="O80" i="14"/>
  <c r="N80" i="14"/>
  <c r="M80" i="14"/>
  <c r="K80" i="14"/>
  <c r="I80" i="14"/>
  <c r="G80" i="14"/>
  <c r="U79" i="14"/>
  <c r="T79" i="14"/>
  <c r="O79" i="14"/>
  <c r="N79" i="14"/>
  <c r="M79" i="14"/>
  <c r="K79" i="14"/>
  <c r="I79" i="14"/>
  <c r="G79" i="14"/>
  <c r="S78" i="14"/>
  <c r="R78" i="14"/>
  <c r="Q78" i="14"/>
  <c r="P78" i="14"/>
  <c r="U78" i="14" s="1"/>
  <c r="L78" i="14"/>
  <c r="J78" i="14"/>
  <c r="I78" i="14"/>
  <c r="H78" i="14"/>
  <c r="F78" i="14"/>
  <c r="N78" i="14" s="1"/>
  <c r="E78" i="14"/>
  <c r="M78" i="14" s="1"/>
  <c r="D78" i="14"/>
  <c r="U77" i="14"/>
  <c r="T77" i="14"/>
  <c r="O77" i="14"/>
  <c r="N77" i="14"/>
  <c r="M77" i="14"/>
  <c r="K77" i="14"/>
  <c r="I77" i="14"/>
  <c r="G77" i="14"/>
  <c r="U76" i="14"/>
  <c r="T76" i="14"/>
  <c r="O76" i="14"/>
  <c r="N76" i="14"/>
  <c r="M76" i="14"/>
  <c r="K76" i="14"/>
  <c r="I76" i="14"/>
  <c r="G76" i="14"/>
  <c r="U75" i="14"/>
  <c r="T75" i="14"/>
  <c r="O75" i="14"/>
  <c r="N75" i="14"/>
  <c r="M75" i="14"/>
  <c r="K75" i="14"/>
  <c r="I75" i="14"/>
  <c r="G75" i="14"/>
  <c r="U74" i="14"/>
  <c r="T74" i="14"/>
  <c r="O74" i="14"/>
  <c r="N74" i="14"/>
  <c r="M74" i="14"/>
  <c r="K74" i="14"/>
  <c r="I74" i="14"/>
  <c r="G74" i="14"/>
  <c r="U73" i="14"/>
  <c r="T73" i="14"/>
  <c r="O73" i="14"/>
  <c r="N73" i="14"/>
  <c r="M73" i="14"/>
  <c r="K73" i="14"/>
  <c r="I73" i="14"/>
  <c r="G73" i="14"/>
  <c r="U72" i="14"/>
  <c r="T72" i="14"/>
  <c r="O72" i="14"/>
  <c r="N72" i="14"/>
  <c r="M72" i="14"/>
  <c r="K72" i="14"/>
  <c r="I72" i="14"/>
  <c r="G72" i="14"/>
  <c r="U71" i="14"/>
  <c r="T71" i="14"/>
  <c r="O71" i="14"/>
  <c r="N71" i="14"/>
  <c r="M71" i="14"/>
  <c r="K71" i="14"/>
  <c r="I71" i="14"/>
  <c r="G71" i="14"/>
  <c r="S70" i="14"/>
  <c r="R70" i="14"/>
  <c r="Q70" i="14"/>
  <c r="P70" i="14"/>
  <c r="L70" i="14"/>
  <c r="J70" i="14"/>
  <c r="K70" i="14" s="1"/>
  <c r="H70" i="14"/>
  <c r="I70" i="14" s="1"/>
  <c r="F70" i="14"/>
  <c r="E70" i="14"/>
  <c r="M70" i="14" s="1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T63" i="14"/>
  <c r="S63" i="14"/>
  <c r="R63" i="14"/>
  <c r="Q63" i="14"/>
  <c r="P63" i="14"/>
  <c r="U63" i="14" s="1"/>
  <c r="L63" i="14"/>
  <c r="J63" i="14"/>
  <c r="H63" i="14"/>
  <c r="F63" i="14"/>
  <c r="E63" i="14"/>
  <c r="D63" i="14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N60" i="14"/>
  <c r="O60" i="14" s="1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S58" i="14"/>
  <c r="R58" i="14"/>
  <c r="Q58" i="14"/>
  <c r="P58" i="14"/>
  <c r="L58" i="14"/>
  <c r="J58" i="14"/>
  <c r="K58" i="14" s="1"/>
  <c r="H58" i="14"/>
  <c r="F58" i="14"/>
  <c r="E58" i="14"/>
  <c r="D58" i="14"/>
  <c r="I58" i="14" s="1"/>
  <c r="U57" i="14"/>
  <c r="T57" i="14"/>
  <c r="O57" i="14"/>
  <c r="N57" i="14"/>
  <c r="M57" i="14"/>
  <c r="K57" i="14"/>
  <c r="I57" i="14"/>
  <c r="G57" i="14"/>
  <c r="S54" i="14"/>
  <c r="R54" i="14"/>
  <c r="Q54" i="14"/>
  <c r="T54" i="14" s="1"/>
  <c r="P54" i="14"/>
  <c r="L54" i="14"/>
  <c r="J54" i="14"/>
  <c r="H54" i="14"/>
  <c r="F54" i="14"/>
  <c r="E54" i="14"/>
  <c r="M54" i="14" s="1"/>
  <c r="D54" i="14"/>
  <c r="S53" i="14"/>
  <c r="T53" i="14" s="1"/>
  <c r="R53" i="14"/>
  <c r="Q53" i="14"/>
  <c r="P53" i="14"/>
  <c r="U53" i="14" s="1"/>
  <c r="L53" i="14"/>
  <c r="J53" i="14"/>
  <c r="K53" i="14" s="1"/>
  <c r="H53" i="14"/>
  <c r="F53" i="14"/>
  <c r="E53" i="14"/>
  <c r="M53" i="14" s="1"/>
  <c r="D53" i="14"/>
  <c r="I53" i="14" s="1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U47" i="14"/>
  <c r="S47" i="14"/>
  <c r="R47" i="14"/>
  <c r="Q47" i="14"/>
  <c r="T47" i="14" s="1"/>
  <c r="P47" i="14"/>
  <c r="L47" i="14"/>
  <c r="J47" i="14"/>
  <c r="H47" i="14"/>
  <c r="F47" i="14"/>
  <c r="E47" i="14"/>
  <c r="K47" i="14" s="1"/>
  <c r="D47" i="14"/>
  <c r="I47" i="14" s="1"/>
  <c r="U46" i="14"/>
  <c r="T46" i="14"/>
  <c r="O46" i="14"/>
  <c r="N46" i="14"/>
  <c r="M46" i="14"/>
  <c r="K46" i="14"/>
  <c r="I46" i="14"/>
  <c r="G46" i="14"/>
  <c r="U45" i="14"/>
  <c r="T45" i="14"/>
  <c r="O45" i="14"/>
  <c r="N45" i="14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R40" i="14"/>
  <c r="Q40" i="14"/>
  <c r="P40" i="14"/>
  <c r="U40" i="14" s="1"/>
  <c r="L40" i="14"/>
  <c r="J40" i="14"/>
  <c r="H40" i="14"/>
  <c r="I40" i="14" s="1"/>
  <c r="F40" i="14"/>
  <c r="N40" i="14" s="1"/>
  <c r="O40" i="14" s="1"/>
  <c r="E40" i="14"/>
  <c r="D40" i="14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O37" i="14"/>
  <c r="N37" i="14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Q35" i="14"/>
  <c r="P35" i="14"/>
  <c r="U35" i="14" s="1"/>
  <c r="L35" i="14"/>
  <c r="K35" i="14"/>
  <c r="J35" i="14"/>
  <c r="H35" i="14"/>
  <c r="I35" i="14" s="1"/>
  <c r="F35" i="14"/>
  <c r="N35" i="14" s="1"/>
  <c r="E35" i="14"/>
  <c r="M35" i="14" s="1"/>
  <c r="D35" i="14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O31" i="14"/>
  <c r="N31" i="14"/>
  <c r="M31" i="14"/>
  <c r="K31" i="14"/>
  <c r="I31" i="14"/>
  <c r="G31" i="14"/>
  <c r="U30" i="14"/>
  <c r="T30" i="14"/>
  <c r="O30" i="14"/>
  <c r="N30" i="14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R27" i="14"/>
  <c r="Q27" i="14"/>
  <c r="P27" i="14"/>
  <c r="U27" i="14" s="1"/>
  <c r="L27" i="14"/>
  <c r="J27" i="14"/>
  <c r="K27" i="14" s="1"/>
  <c r="H27" i="14"/>
  <c r="F27" i="14"/>
  <c r="E27" i="14"/>
  <c r="M27" i="14" s="1"/>
  <c r="D27" i="14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N24" i="14"/>
  <c r="O24" i="14" s="1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N22" i="14"/>
  <c r="O22" i="14" s="1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T19" i="14" s="1"/>
  <c r="R19" i="14"/>
  <c r="Q19" i="14"/>
  <c r="P19" i="14"/>
  <c r="U19" i="14" s="1"/>
  <c r="L19" i="14"/>
  <c r="J19" i="14"/>
  <c r="H19" i="14"/>
  <c r="F19" i="14"/>
  <c r="N19" i="14" s="1"/>
  <c r="E19" i="14"/>
  <c r="D19" i="14"/>
  <c r="I19" i="14" s="1"/>
  <c r="U18" i="14"/>
  <c r="T18" i="14"/>
  <c r="O18" i="14"/>
  <c r="N18" i="14"/>
  <c r="M18" i="14"/>
  <c r="K18" i="14"/>
  <c r="I18" i="14"/>
  <c r="G18" i="14"/>
  <c r="U17" i="14"/>
  <c r="T17" i="14"/>
  <c r="N17" i="14"/>
  <c r="O17" i="14" s="1"/>
  <c r="M17" i="14"/>
  <c r="K17" i="14"/>
  <c r="I17" i="14"/>
  <c r="G17" i="14"/>
  <c r="U16" i="14"/>
  <c r="T16" i="14"/>
  <c r="N16" i="14"/>
  <c r="O16" i="14" s="1"/>
  <c r="M16" i="14"/>
  <c r="K16" i="14"/>
  <c r="I16" i="14"/>
  <c r="G16" i="14"/>
  <c r="U15" i="14"/>
  <c r="T15" i="14"/>
  <c r="N15" i="14"/>
  <c r="O15" i="14" s="1"/>
  <c r="M15" i="14"/>
  <c r="K15" i="14"/>
  <c r="I15" i="14"/>
  <c r="G15" i="14"/>
  <c r="U14" i="14"/>
  <c r="T14" i="14"/>
  <c r="N14" i="14"/>
  <c r="O14" i="14" s="1"/>
  <c r="M14" i="14"/>
  <c r="K14" i="14"/>
  <c r="I14" i="14"/>
  <c r="G14" i="14"/>
  <c r="U13" i="14"/>
  <c r="T13" i="14"/>
  <c r="N13" i="14"/>
  <c r="O13" i="14" s="1"/>
  <c r="M13" i="14"/>
  <c r="K13" i="14"/>
  <c r="I13" i="14"/>
  <c r="G13" i="14"/>
  <c r="U12" i="14"/>
  <c r="T12" i="14"/>
  <c r="N12" i="14"/>
  <c r="O12" i="14" s="1"/>
  <c r="M12" i="14"/>
  <c r="K12" i="14"/>
  <c r="I12" i="14"/>
  <c r="G12" i="14"/>
  <c r="U11" i="14"/>
  <c r="T11" i="14"/>
  <c r="N11" i="14"/>
  <c r="O11" i="14" s="1"/>
  <c r="M11" i="14"/>
  <c r="K11" i="14"/>
  <c r="I11" i="14"/>
  <c r="G11" i="14"/>
  <c r="S10" i="14"/>
  <c r="R10" i="14"/>
  <c r="Q10" i="14"/>
  <c r="T10" i="14" s="1"/>
  <c r="P10" i="14"/>
  <c r="L10" i="14"/>
  <c r="J10" i="14"/>
  <c r="I10" i="14"/>
  <c r="H10" i="14"/>
  <c r="F10" i="14"/>
  <c r="E10" i="14"/>
  <c r="M10" i="14" s="1"/>
  <c r="D10" i="14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S339" i="13"/>
  <c r="R339" i="13"/>
  <c r="Q339" i="13"/>
  <c r="T339" i="13" s="1"/>
  <c r="P339" i="13"/>
  <c r="U339" i="13" s="1"/>
  <c r="L339" i="13"/>
  <c r="J339" i="13"/>
  <c r="I339" i="13"/>
  <c r="H339" i="13"/>
  <c r="F339" i="13"/>
  <c r="E339" i="13"/>
  <c r="M339" i="13" s="1"/>
  <c r="D339" i="13"/>
  <c r="S338" i="13"/>
  <c r="T338" i="13" s="1"/>
  <c r="R338" i="13"/>
  <c r="Q338" i="13"/>
  <c r="P338" i="13"/>
  <c r="U338" i="13" s="1"/>
  <c r="L338" i="13"/>
  <c r="J338" i="13"/>
  <c r="H338" i="13"/>
  <c r="F338" i="13"/>
  <c r="N338" i="13" s="1"/>
  <c r="E338" i="13"/>
  <c r="M338" i="13" s="1"/>
  <c r="D338" i="13"/>
  <c r="T337" i="13"/>
  <c r="S337" i="13"/>
  <c r="R337" i="13"/>
  <c r="Q337" i="13"/>
  <c r="P337" i="13"/>
  <c r="U337" i="13" s="1"/>
  <c r="L337" i="13"/>
  <c r="M337" i="13" s="1"/>
  <c r="J337" i="13"/>
  <c r="H337" i="13"/>
  <c r="F337" i="13"/>
  <c r="N337" i="13" s="1"/>
  <c r="E337" i="13"/>
  <c r="K337" i="13" s="1"/>
  <c r="D337" i="13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T332" i="13"/>
  <c r="S332" i="13"/>
  <c r="R332" i="13"/>
  <c r="Q332" i="13"/>
  <c r="P332" i="13"/>
  <c r="L332" i="13"/>
  <c r="J332" i="13"/>
  <c r="K332" i="13" s="1"/>
  <c r="H332" i="13"/>
  <c r="N332" i="13" s="1"/>
  <c r="O332" i="13" s="1"/>
  <c r="F332" i="13"/>
  <c r="E332" i="13"/>
  <c r="M332" i="13" s="1"/>
  <c r="D332" i="13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S323" i="13"/>
  <c r="R323" i="13"/>
  <c r="Q323" i="13"/>
  <c r="T323" i="13" s="1"/>
  <c r="P323" i="13"/>
  <c r="L323" i="13"/>
  <c r="J323" i="13"/>
  <c r="H323" i="13"/>
  <c r="F323" i="13"/>
  <c r="E323" i="13"/>
  <c r="D323" i="13"/>
  <c r="I323" i="13" s="1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T317" i="13" s="1"/>
  <c r="R317" i="13"/>
  <c r="Q317" i="13"/>
  <c r="P317" i="13"/>
  <c r="U317" i="13" s="1"/>
  <c r="L317" i="13"/>
  <c r="J317" i="13"/>
  <c r="H317" i="13"/>
  <c r="F317" i="13"/>
  <c r="N317" i="13" s="1"/>
  <c r="E317" i="13"/>
  <c r="K317" i="13" s="1"/>
  <c r="D317" i="13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S310" i="13"/>
  <c r="T310" i="13" s="1"/>
  <c r="R310" i="13"/>
  <c r="Q310" i="13"/>
  <c r="P310" i="13"/>
  <c r="U310" i="13" s="1"/>
  <c r="M310" i="13"/>
  <c r="L310" i="13"/>
  <c r="J310" i="13"/>
  <c r="H310" i="13"/>
  <c r="F310" i="13"/>
  <c r="N310" i="13" s="1"/>
  <c r="E310" i="13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Q303" i="13"/>
  <c r="T303" i="13" s="1"/>
  <c r="P303" i="13"/>
  <c r="U303" i="13" s="1"/>
  <c r="L303" i="13"/>
  <c r="J303" i="13"/>
  <c r="H303" i="13"/>
  <c r="F303" i="13"/>
  <c r="N303" i="13" s="1"/>
  <c r="O303" i="13" s="1"/>
  <c r="E303" i="13"/>
  <c r="M303" i="13" s="1"/>
  <c r="D303" i="13"/>
  <c r="I303" i="13" s="1"/>
  <c r="U302" i="13"/>
  <c r="T302" i="13"/>
  <c r="N302" i="13"/>
  <c r="O302" i="13" s="1"/>
  <c r="M302" i="13"/>
  <c r="K302" i="13"/>
  <c r="I302" i="13"/>
  <c r="G302" i="13"/>
  <c r="S299" i="13"/>
  <c r="R299" i="13"/>
  <c r="Q299" i="13"/>
  <c r="T299" i="13" s="1"/>
  <c r="P299" i="13"/>
  <c r="L299" i="13"/>
  <c r="J299" i="13"/>
  <c r="H299" i="13"/>
  <c r="I299" i="13" s="1"/>
  <c r="F299" i="13"/>
  <c r="N299" i="13" s="1"/>
  <c r="E299" i="13"/>
  <c r="M299" i="13" s="1"/>
  <c r="D299" i="13"/>
  <c r="T298" i="13"/>
  <c r="S298" i="13"/>
  <c r="R298" i="13"/>
  <c r="Q298" i="13"/>
  <c r="P298" i="13"/>
  <c r="L298" i="13"/>
  <c r="K298" i="13"/>
  <c r="J298" i="13"/>
  <c r="H298" i="13"/>
  <c r="F298" i="13"/>
  <c r="E298" i="13"/>
  <c r="D298" i="13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T292" i="13"/>
  <c r="S292" i="13"/>
  <c r="R292" i="13"/>
  <c r="Q292" i="13"/>
  <c r="P292" i="13"/>
  <c r="U292" i="13" s="1"/>
  <c r="L292" i="13"/>
  <c r="J292" i="13"/>
  <c r="H292" i="13"/>
  <c r="F292" i="13"/>
  <c r="N292" i="13" s="1"/>
  <c r="E292" i="13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T285" i="13"/>
  <c r="S285" i="13"/>
  <c r="R285" i="13"/>
  <c r="Q285" i="13"/>
  <c r="P285" i="13"/>
  <c r="U285" i="13" s="1"/>
  <c r="L285" i="13"/>
  <c r="J285" i="13"/>
  <c r="K285" i="13" s="1"/>
  <c r="H285" i="13"/>
  <c r="F285" i="13"/>
  <c r="E285" i="13"/>
  <c r="D285" i="13"/>
  <c r="I285" i="13" s="1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O278" i="13"/>
  <c r="N278" i="13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O276" i="13"/>
  <c r="N276" i="13"/>
  <c r="M276" i="13"/>
  <c r="K276" i="13"/>
  <c r="I276" i="13"/>
  <c r="G276" i="13"/>
  <c r="S275" i="13"/>
  <c r="R275" i="13"/>
  <c r="Q275" i="13"/>
  <c r="P275" i="13"/>
  <c r="U275" i="13" s="1"/>
  <c r="L275" i="13"/>
  <c r="J275" i="13"/>
  <c r="I275" i="13"/>
  <c r="H275" i="13"/>
  <c r="F275" i="13"/>
  <c r="E275" i="13"/>
  <c r="M275" i="13" s="1"/>
  <c r="D275" i="13"/>
  <c r="U274" i="13"/>
  <c r="T274" i="13"/>
  <c r="O274" i="13"/>
  <c r="N274" i="13"/>
  <c r="M274" i="13"/>
  <c r="K274" i="13"/>
  <c r="I274" i="13"/>
  <c r="G274" i="13"/>
  <c r="U273" i="13"/>
  <c r="T273" i="13"/>
  <c r="O273" i="13"/>
  <c r="N273" i="13"/>
  <c r="M273" i="13"/>
  <c r="K273" i="13"/>
  <c r="I273" i="13"/>
  <c r="G273" i="13"/>
  <c r="U272" i="13"/>
  <c r="T272" i="13"/>
  <c r="O272" i="13"/>
  <c r="N272" i="13"/>
  <c r="M272" i="13"/>
  <c r="K272" i="13"/>
  <c r="I272" i="13"/>
  <c r="G272" i="13"/>
  <c r="U271" i="13"/>
  <c r="T271" i="13"/>
  <c r="O271" i="13"/>
  <c r="N271" i="13"/>
  <c r="M271" i="13"/>
  <c r="K271" i="13"/>
  <c r="I271" i="13"/>
  <c r="G271" i="13"/>
  <c r="U270" i="13"/>
  <c r="T270" i="13"/>
  <c r="O270" i="13"/>
  <c r="N270" i="13"/>
  <c r="M270" i="13"/>
  <c r="K270" i="13"/>
  <c r="I270" i="13"/>
  <c r="G270" i="13"/>
  <c r="U269" i="13"/>
  <c r="T269" i="13"/>
  <c r="O269" i="13"/>
  <c r="N269" i="13"/>
  <c r="M269" i="13"/>
  <c r="K269" i="13"/>
  <c r="I269" i="13"/>
  <c r="G269" i="13"/>
  <c r="U268" i="13"/>
  <c r="T268" i="13"/>
  <c r="O268" i="13"/>
  <c r="N268" i="13"/>
  <c r="M268" i="13"/>
  <c r="K268" i="13"/>
  <c r="I268" i="13"/>
  <c r="G268" i="13"/>
  <c r="S267" i="13"/>
  <c r="R267" i="13"/>
  <c r="Q267" i="13"/>
  <c r="P267" i="13"/>
  <c r="U267" i="13" s="1"/>
  <c r="L267" i="13"/>
  <c r="K267" i="13"/>
  <c r="J267" i="13"/>
  <c r="H267" i="13"/>
  <c r="F267" i="13"/>
  <c r="N267" i="13" s="1"/>
  <c r="E267" i="13"/>
  <c r="M267" i="13" s="1"/>
  <c r="D267" i="13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S260" i="13"/>
  <c r="T260" i="13" s="1"/>
  <c r="R260" i="13"/>
  <c r="Q260" i="13"/>
  <c r="P260" i="13"/>
  <c r="U260" i="13" s="1"/>
  <c r="L260" i="13"/>
  <c r="J260" i="13"/>
  <c r="H260" i="13"/>
  <c r="F260" i="13"/>
  <c r="N260" i="13" s="1"/>
  <c r="E260" i="13"/>
  <c r="K260" i="13" s="1"/>
  <c r="D260" i="13"/>
  <c r="S259" i="13"/>
  <c r="R259" i="13"/>
  <c r="Q259" i="13"/>
  <c r="T259" i="13" s="1"/>
  <c r="P259" i="13"/>
  <c r="U259" i="13" s="1"/>
  <c r="L259" i="13"/>
  <c r="J259" i="13"/>
  <c r="K259" i="13" s="1"/>
  <c r="H259" i="13"/>
  <c r="F259" i="13"/>
  <c r="E259" i="13"/>
  <c r="M259" i="13" s="1"/>
  <c r="D259" i="13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S254" i="13"/>
  <c r="R254" i="13"/>
  <c r="Q254" i="13"/>
  <c r="T254" i="13" s="1"/>
  <c r="P254" i="13"/>
  <c r="L254" i="13"/>
  <c r="J254" i="13"/>
  <c r="H254" i="13"/>
  <c r="I254" i="13" s="1"/>
  <c r="F254" i="13"/>
  <c r="E254" i="13"/>
  <c r="D254" i="13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N251" i="13"/>
  <c r="O251" i="13" s="1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N249" i="13"/>
  <c r="O249" i="13" s="1"/>
  <c r="M249" i="13"/>
  <c r="K249" i="13"/>
  <c r="I249" i="13"/>
  <c r="G249" i="13"/>
  <c r="U248" i="13"/>
  <c r="T248" i="13"/>
  <c r="N248" i="13"/>
  <c r="O248" i="13" s="1"/>
  <c r="M248" i="13"/>
  <c r="K248" i="13"/>
  <c r="I248" i="13"/>
  <c r="G248" i="13"/>
  <c r="S247" i="13"/>
  <c r="T247" i="13" s="1"/>
  <c r="R247" i="13"/>
  <c r="Q247" i="13"/>
  <c r="P247" i="13"/>
  <c r="L247" i="13"/>
  <c r="J247" i="13"/>
  <c r="H247" i="13"/>
  <c r="F247" i="13"/>
  <c r="N247" i="13" s="1"/>
  <c r="E247" i="13"/>
  <c r="K247" i="13" s="1"/>
  <c r="D247" i="13"/>
  <c r="U246" i="13"/>
  <c r="T246" i="13"/>
  <c r="O246" i="13"/>
  <c r="N246" i="13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S240" i="13"/>
  <c r="T240" i="13" s="1"/>
  <c r="R240" i="13"/>
  <c r="Q240" i="13"/>
  <c r="P240" i="13"/>
  <c r="U240" i="13" s="1"/>
  <c r="L240" i="13"/>
  <c r="J240" i="13"/>
  <c r="H240" i="13"/>
  <c r="F240" i="13"/>
  <c r="N240" i="13" s="1"/>
  <c r="E240" i="13"/>
  <c r="D240" i="13"/>
  <c r="U239" i="13"/>
  <c r="T239" i="13"/>
  <c r="O239" i="13"/>
  <c r="N239" i="13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R231" i="13"/>
  <c r="Q231" i="13"/>
  <c r="T231" i="13" s="1"/>
  <c r="P231" i="13"/>
  <c r="U231" i="13" s="1"/>
  <c r="L231" i="13"/>
  <c r="J231" i="13"/>
  <c r="K231" i="13" s="1"/>
  <c r="H231" i="13"/>
  <c r="F231" i="13"/>
  <c r="N231" i="13" s="1"/>
  <c r="E231" i="13"/>
  <c r="D231" i="13"/>
  <c r="I231" i="13" s="1"/>
  <c r="S230" i="13"/>
  <c r="R230" i="13"/>
  <c r="Q230" i="13"/>
  <c r="T230" i="13" s="1"/>
  <c r="P230" i="13"/>
  <c r="L230" i="13"/>
  <c r="J230" i="13"/>
  <c r="H230" i="13"/>
  <c r="F230" i="13"/>
  <c r="E230" i="13"/>
  <c r="M230" i="13" s="1"/>
  <c r="D230" i="13"/>
  <c r="U229" i="13"/>
  <c r="T229" i="13"/>
  <c r="O229" i="13"/>
  <c r="N229" i="13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S224" i="13"/>
  <c r="T224" i="13" s="1"/>
  <c r="R224" i="13"/>
  <c r="Q224" i="13"/>
  <c r="P224" i="13"/>
  <c r="U224" i="13" s="1"/>
  <c r="L224" i="13"/>
  <c r="J224" i="13"/>
  <c r="H224" i="13"/>
  <c r="F224" i="13"/>
  <c r="N224" i="13" s="1"/>
  <c r="E224" i="13"/>
  <c r="M224" i="13" s="1"/>
  <c r="D224" i="13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U216" i="13"/>
  <c r="S216" i="13"/>
  <c r="R216" i="13"/>
  <c r="Q216" i="13"/>
  <c r="T216" i="13" s="1"/>
  <c r="P216" i="13"/>
  <c r="L216" i="13"/>
  <c r="J216" i="13"/>
  <c r="H216" i="13"/>
  <c r="F216" i="13"/>
  <c r="N216" i="13" s="1"/>
  <c r="E216" i="13"/>
  <c r="D216" i="13"/>
  <c r="U215" i="13"/>
  <c r="T215" i="13"/>
  <c r="N215" i="13"/>
  <c r="O215" i="13" s="1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N210" i="13"/>
  <c r="O210" i="13" s="1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N208" i="13"/>
  <c r="O208" i="13" s="1"/>
  <c r="M208" i="13"/>
  <c r="K208" i="13"/>
  <c r="I208" i="13"/>
  <c r="G208" i="13"/>
  <c r="S205" i="13"/>
  <c r="R205" i="13"/>
  <c r="Q205" i="13"/>
  <c r="T205" i="13" s="1"/>
  <c r="P205" i="13"/>
  <c r="L205" i="13"/>
  <c r="J205" i="13"/>
  <c r="K205" i="13" s="1"/>
  <c r="H205" i="13"/>
  <c r="N205" i="13" s="1"/>
  <c r="O205" i="13" s="1"/>
  <c r="F205" i="13"/>
  <c r="E205" i="13"/>
  <c r="M205" i="13" s="1"/>
  <c r="D205" i="13"/>
  <c r="I205" i="13" s="1"/>
  <c r="S204" i="13"/>
  <c r="R204" i="13"/>
  <c r="Q204" i="13"/>
  <c r="T204" i="13" s="1"/>
  <c r="P204" i="13"/>
  <c r="L204" i="13"/>
  <c r="J204" i="13"/>
  <c r="H204" i="13"/>
  <c r="I204" i="13" s="1"/>
  <c r="F204" i="13"/>
  <c r="E204" i="13"/>
  <c r="D204" i="13"/>
  <c r="U203" i="13"/>
  <c r="T203" i="13"/>
  <c r="O203" i="13"/>
  <c r="N203" i="13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O201" i="13"/>
  <c r="N201" i="13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S198" i="13"/>
  <c r="T198" i="13" s="1"/>
  <c r="R198" i="13"/>
  <c r="Q198" i="13"/>
  <c r="P198" i="13"/>
  <c r="U198" i="13" s="1"/>
  <c r="L198" i="13"/>
  <c r="J198" i="13"/>
  <c r="H198" i="13"/>
  <c r="F198" i="13"/>
  <c r="N198" i="13" s="1"/>
  <c r="E198" i="13"/>
  <c r="K198" i="13" s="1"/>
  <c r="D198" i="13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T191" i="13" s="1"/>
  <c r="R191" i="13"/>
  <c r="Q191" i="13"/>
  <c r="P191" i="13"/>
  <c r="U191" i="13" s="1"/>
  <c r="L191" i="13"/>
  <c r="J191" i="13"/>
  <c r="H191" i="13"/>
  <c r="N191" i="13" s="1"/>
  <c r="F191" i="13"/>
  <c r="E191" i="13"/>
  <c r="M191" i="13" s="1"/>
  <c r="D191" i="13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Q185" i="13"/>
  <c r="T185" i="13" s="1"/>
  <c r="P185" i="13"/>
  <c r="L185" i="13"/>
  <c r="J185" i="13"/>
  <c r="K185" i="13" s="1"/>
  <c r="H185" i="13"/>
  <c r="F185" i="13"/>
  <c r="E185" i="13"/>
  <c r="D185" i="13"/>
  <c r="I185" i="13" s="1"/>
  <c r="U184" i="13"/>
  <c r="T184" i="13"/>
  <c r="N184" i="13"/>
  <c r="O184" i="13" s="1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T179" i="13" s="1"/>
  <c r="R179" i="13"/>
  <c r="Q179" i="13"/>
  <c r="P179" i="13"/>
  <c r="L179" i="13"/>
  <c r="J179" i="13"/>
  <c r="H179" i="13"/>
  <c r="N179" i="13" s="1"/>
  <c r="F179" i="13"/>
  <c r="E179" i="13"/>
  <c r="D179" i="13"/>
  <c r="U178" i="13"/>
  <c r="T178" i="13"/>
  <c r="N178" i="13"/>
  <c r="O178" i="13" s="1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T170" i="13" s="1"/>
  <c r="R170" i="13"/>
  <c r="Q170" i="13"/>
  <c r="P170" i="13"/>
  <c r="L170" i="13"/>
  <c r="J170" i="13"/>
  <c r="H170" i="13"/>
  <c r="F170" i="13"/>
  <c r="N170" i="13" s="1"/>
  <c r="E170" i="13"/>
  <c r="D170" i="13"/>
  <c r="S169" i="13"/>
  <c r="T169" i="13" s="1"/>
  <c r="R169" i="13"/>
  <c r="Q169" i="13"/>
  <c r="P169" i="13"/>
  <c r="U169" i="13" s="1"/>
  <c r="L169" i="13"/>
  <c r="J169" i="13"/>
  <c r="H169" i="13"/>
  <c r="F169" i="13"/>
  <c r="N169" i="13" s="1"/>
  <c r="E169" i="13"/>
  <c r="K169" i="13" s="1"/>
  <c r="D169" i="13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O166" i="13"/>
  <c r="N166" i="13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S163" i="13"/>
  <c r="R163" i="13"/>
  <c r="Q163" i="13"/>
  <c r="T163" i="13" s="1"/>
  <c r="P163" i="13"/>
  <c r="L163" i="13"/>
  <c r="J163" i="13"/>
  <c r="K163" i="13" s="1"/>
  <c r="H163" i="13"/>
  <c r="F163" i="13"/>
  <c r="N163" i="13" s="1"/>
  <c r="E163" i="13"/>
  <c r="D163" i="13"/>
  <c r="I163" i="13" s="1"/>
  <c r="U162" i="13"/>
  <c r="T162" i="13"/>
  <c r="O162" i="13"/>
  <c r="N162" i="13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Q157" i="13"/>
  <c r="P157" i="13"/>
  <c r="L157" i="13"/>
  <c r="J157" i="13"/>
  <c r="I157" i="13"/>
  <c r="H157" i="13"/>
  <c r="F157" i="13"/>
  <c r="E157" i="13"/>
  <c r="M157" i="13" s="1"/>
  <c r="D157" i="13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O151" i="13"/>
  <c r="N151" i="13"/>
  <c r="M151" i="13"/>
  <c r="K151" i="13"/>
  <c r="I151" i="13"/>
  <c r="G151" i="13"/>
  <c r="S150" i="13"/>
  <c r="T150" i="13" s="1"/>
  <c r="R150" i="13"/>
  <c r="Q150" i="13"/>
  <c r="P150" i="13"/>
  <c r="L150" i="13"/>
  <c r="J150" i="13"/>
  <c r="H150" i="13"/>
  <c r="F150" i="13"/>
  <c r="G150" i="13" s="1"/>
  <c r="E150" i="13"/>
  <c r="M150" i="13" s="1"/>
  <c r="D150" i="13"/>
  <c r="U149" i="13"/>
  <c r="T149" i="13"/>
  <c r="N149" i="13"/>
  <c r="O149" i="13" s="1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S144" i="13"/>
  <c r="R144" i="13"/>
  <c r="Q144" i="13"/>
  <c r="T144" i="13" s="1"/>
  <c r="P144" i="13"/>
  <c r="L144" i="13"/>
  <c r="J144" i="13"/>
  <c r="H144" i="13"/>
  <c r="F144" i="13"/>
  <c r="E144" i="13"/>
  <c r="M144" i="13" s="1"/>
  <c r="D144" i="13"/>
  <c r="G144" i="13" s="1"/>
  <c r="U143" i="13"/>
  <c r="T143" i="13"/>
  <c r="N143" i="13"/>
  <c r="O143" i="13" s="1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N140" i="13"/>
  <c r="O140" i="13" s="1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Q137" i="13"/>
  <c r="T137" i="13" s="1"/>
  <c r="P137" i="13"/>
  <c r="L137" i="13"/>
  <c r="J137" i="13"/>
  <c r="H137" i="13"/>
  <c r="N137" i="13" s="1"/>
  <c r="O137" i="13" s="1"/>
  <c r="F137" i="13"/>
  <c r="E137" i="13"/>
  <c r="M137" i="13" s="1"/>
  <c r="D137" i="13"/>
  <c r="U136" i="13"/>
  <c r="T136" i="13"/>
  <c r="N136" i="13"/>
  <c r="O136" i="13" s="1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S132" i="13"/>
  <c r="R132" i="13"/>
  <c r="Q132" i="13"/>
  <c r="P132" i="13"/>
  <c r="U132" i="13" s="1"/>
  <c r="L132" i="13"/>
  <c r="J132" i="13"/>
  <c r="K132" i="13" s="1"/>
  <c r="H132" i="13"/>
  <c r="F132" i="13"/>
  <c r="E132" i="13"/>
  <c r="M132" i="13" s="1"/>
  <c r="D132" i="13"/>
  <c r="I132" i="13" s="1"/>
  <c r="U131" i="13"/>
  <c r="T131" i="13"/>
  <c r="N131" i="13"/>
  <c r="O131" i="13" s="1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Q126" i="13"/>
  <c r="P126" i="13"/>
  <c r="L126" i="13"/>
  <c r="J126" i="13"/>
  <c r="H126" i="13"/>
  <c r="U126" i="13" s="1"/>
  <c r="F126" i="13"/>
  <c r="E126" i="13"/>
  <c r="K126" i="13" s="1"/>
  <c r="D126" i="13"/>
  <c r="I126" i="13" s="1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S121" i="13"/>
  <c r="R121" i="13"/>
  <c r="Q121" i="13"/>
  <c r="P121" i="13"/>
  <c r="U121" i="13" s="1"/>
  <c r="L121" i="13"/>
  <c r="J121" i="13"/>
  <c r="H121" i="13"/>
  <c r="F121" i="13"/>
  <c r="N121" i="13" s="1"/>
  <c r="E121" i="13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O113" i="13"/>
  <c r="N113" i="13"/>
  <c r="M113" i="13"/>
  <c r="K113" i="13"/>
  <c r="I113" i="13"/>
  <c r="G113" i="13"/>
  <c r="S112" i="13"/>
  <c r="R112" i="13"/>
  <c r="Q112" i="13"/>
  <c r="T112" i="13" s="1"/>
  <c r="P112" i="13"/>
  <c r="U112" i="13" s="1"/>
  <c r="L112" i="13"/>
  <c r="J112" i="13"/>
  <c r="H112" i="13"/>
  <c r="F112" i="13"/>
  <c r="G112" i="13" s="1"/>
  <c r="E112" i="13"/>
  <c r="M112" i="13" s="1"/>
  <c r="D112" i="13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Q106" i="13"/>
  <c r="T106" i="13" s="1"/>
  <c r="P106" i="13"/>
  <c r="L106" i="13"/>
  <c r="J106" i="13"/>
  <c r="H106" i="13"/>
  <c r="F106" i="13"/>
  <c r="E106" i="13"/>
  <c r="M106" i="13" s="1"/>
  <c r="D106" i="13"/>
  <c r="G106" i="13" s="1"/>
  <c r="U105" i="13"/>
  <c r="T105" i="13"/>
  <c r="N105" i="13"/>
  <c r="O105" i="13" s="1"/>
  <c r="M105" i="13"/>
  <c r="K105" i="13"/>
  <c r="I105" i="13"/>
  <c r="G105" i="13"/>
  <c r="S102" i="13"/>
  <c r="R102" i="13"/>
  <c r="Q102" i="13"/>
  <c r="P102" i="13"/>
  <c r="U102" i="13" s="1"/>
  <c r="L102" i="13"/>
  <c r="J102" i="13"/>
  <c r="K102" i="13" s="1"/>
  <c r="H102" i="13"/>
  <c r="F102" i="13"/>
  <c r="N102" i="13" s="1"/>
  <c r="E102" i="13"/>
  <c r="D102" i="13"/>
  <c r="U101" i="13"/>
  <c r="S101" i="13"/>
  <c r="T101" i="13" s="1"/>
  <c r="R101" i="13"/>
  <c r="Q101" i="13"/>
  <c r="P101" i="13"/>
  <c r="L101" i="13"/>
  <c r="J101" i="13"/>
  <c r="H101" i="13"/>
  <c r="F101" i="13"/>
  <c r="E101" i="13"/>
  <c r="D101" i="13"/>
  <c r="U100" i="13"/>
  <c r="T100" i="13"/>
  <c r="O100" i="13"/>
  <c r="N100" i="13"/>
  <c r="M100" i="13"/>
  <c r="K100" i="13"/>
  <c r="I100" i="13"/>
  <c r="G100" i="13"/>
  <c r="U99" i="13"/>
  <c r="T99" i="13"/>
  <c r="N99" i="13"/>
  <c r="O99" i="13" s="1"/>
  <c r="M99" i="13"/>
  <c r="K99" i="13"/>
  <c r="I99" i="13"/>
  <c r="G99" i="13"/>
  <c r="U98" i="13"/>
  <c r="T98" i="13"/>
  <c r="N98" i="13"/>
  <c r="O98" i="13" s="1"/>
  <c r="M98" i="13"/>
  <c r="K98" i="13"/>
  <c r="I98" i="13"/>
  <c r="G98" i="13"/>
  <c r="U97" i="13"/>
  <c r="T97" i="13"/>
  <c r="N97" i="13"/>
  <c r="O97" i="13" s="1"/>
  <c r="M97" i="13"/>
  <c r="K97" i="13"/>
  <c r="I97" i="13"/>
  <c r="G97" i="13"/>
  <c r="T96" i="13"/>
  <c r="S96" i="13"/>
  <c r="R96" i="13"/>
  <c r="Q96" i="13"/>
  <c r="P96" i="13"/>
  <c r="L96" i="13"/>
  <c r="J96" i="13"/>
  <c r="H96" i="13"/>
  <c r="U96" i="13" s="1"/>
  <c r="F96" i="13"/>
  <c r="G96" i="13" s="1"/>
  <c r="E96" i="13"/>
  <c r="D96" i="13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S91" i="13"/>
  <c r="R91" i="13"/>
  <c r="Q91" i="13"/>
  <c r="P91" i="13"/>
  <c r="L91" i="13"/>
  <c r="J91" i="13"/>
  <c r="H91" i="13"/>
  <c r="I91" i="13" s="1"/>
  <c r="F91" i="13"/>
  <c r="G91" i="13" s="1"/>
  <c r="E91" i="13"/>
  <c r="D91" i="13"/>
  <c r="U90" i="13"/>
  <c r="T90" i="13"/>
  <c r="N90" i="13"/>
  <c r="O90" i="13" s="1"/>
  <c r="M90" i="13"/>
  <c r="K90" i="13"/>
  <c r="I90" i="13"/>
  <c r="G90" i="13"/>
  <c r="U89" i="13"/>
  <c r="T89" i="13"/>
  <c r="N89" i="13"/>
  <c r="O89" i="13" s="1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R85" i="13"/>
  <c r="Q85" i="13"/>
  <c r="P85" i="13"/>
  <c r="U85" i="13" s="1"/>
  <c r="L85" i="13"/>
  <c r="J85" i="13"/>
  <c r="K85" i="13" s="1"/>
  <c r="I85" i="13"/>
  <c r="H85" i="13"/>
  <c r="F85" i="13"/>
  <c r="N85" i="13" s="1"/>
  <c r="E85" i="13"/>
  <c r="M85" i="13" s="1"/>
  <c r="D85" i="13"/>
  <c r="U84" i="13"/>
  <c r="S84" i="13"/>
  <c r="R84" i="13"/>
  <c r="Q84" i="13"/>
  <c r="T84" i="13" s="1"/>
  <c r="P84" i="13"/>
  <c r="L84" i="13"/>
  <c r="J84" i="13"/>
  <c r="H84" i="13"/>
  <c r="F84" i="13"/>
  <c r="N84" i="13" s="1"/>
  <c r="E84" i="13"/>
  <c r="K84" i="13" s="1"/>
  <c r="D84" i="13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N81" i="13"/>
  <c r="O81" i="13" s="1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R78" i="13"/>
  <c r="Q78" i="13"/>
  <c r="T78" i="13" s="1"/>
  <c r="P78" i="13"/>
  <c r="U78" i="13" s="1"/>
  <c r="L78" i="13"/>
  <c r="J78" i="13"/>
  <c r="H78" i="13"/>
  <c r="F78" i="13"/>
  <c r="E78" i="13"/>
  <c r="D78" i="13"/>
  <c r="I78" i="13" s="1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S70" i="13"/>
  <c r="R70" i="13"/>
  <c r="Q70" i="13"/>
  <c r="P70" i="13"/>
  <c r="L70" i="13"/>
  <c r="J70" i="13"/>
  <c r="H70" i="13"/>
  <c r="I70" i="13" s="1"/>
  <c r="F70" i="13"/>
  <c r="G70" i="13" s="1"/>
  <c r="E70" i="13"/>
  <c r="D70" i="13"/>
  <c r="U69" i="13"/>
  <c r="T69" i="13"/>
  <c r="O69" i="13"/>
  <c r="N69" i="13"/>
  <c r="M69" i="13"/>
  <c r="K69" i="13"/>
  <c r="I69" i="13"/>
  <c r="G69" i="13"/>
  <c r="U68" i="13"/>
  <c r="T68" i="13"/>
  <c r="N68" i="13"/>
  <c r="O68" i="13" s="1"/>
  <c r="M68" i="13"/>
  <c r="K68" i="13"/>
  <c r="I68" i="13"/>
  <c r="G68" i="13"/>
  <c r="U67" i="13"/>
  <c r="T67" i="13"/>
  <c r="N67" i="13"/>
  <c r="O67" i="13" s="1"/>
  <c r="M67" i="13"/>
  <c r="K67" i="13"/>
  <c r="I67" i="13"/>
  <c r="G67" i="13"/>
  <c r="U66" i="13"/>
  <c r="T66" i="13"/>
  <c r="N66" i="13"/>
  <c r="O66" i="13" s="1"/>
  <c r="M66" i="13"/>
  <c r="K66" i="13"/>
  <c r="I66" i="13"/>
  <c r="G66" i="13"/>
  <c r="U65" i="13"/>
  <c r="T65" i="13"/>
  <c r="N65" i="13"/>
  <c r="O65" i="13" s="1"/>
  <c r="M65" i="13"/>
  <c r="K65" i="13"/>
  <c r="I65" i="13"/>
  <c r="G65" i="13"/>
  <c r="U64" i="13"/>
  <c r="T64" i="13"/>
  <c r="N64" i="13"/>
  <c r="O64" i="13" s="1"/>
  <c r="M64" i="13"/>
  <c r="K64" i="13"/>
  <c r="I64" i="13"/>
  <c r="G64" i="13"/>
  <c r="S63" i="13"/>
  <c r="R63" i="13"/>
  <c r="Q63" i="13"/>
  <c r="P63" i="13"/>
  <c r="L63" i="13"/>
  <c r="J63" i="13"/>
  <c r="K63" i="13" s="1"/>
  <c r="H63" i="13"/>
  <c r="F63" i="13"/>
  <c r="N63" i="13" s="1"/>
  <c r="E63" i="13"/>
  <c r="M63" i="13" s="1"/>
  <c r="D63" i="13"/>
  <c r="I63" i="13" s="1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O59" i="13"/>
  <c r="N59" i="13"/>
  <c r="M59" i="13"/>
  <c r="K59" i="13"/>
  <c r="I59" i="13"/>
  <c r="G59" i="13"/>
  <c r="S58" i="13"/>
  <c r="R58" i="13"/>
  <c r="Q58" i="13"/>
  <c r="T58" i="13" s="1"/>
  <c r="P58" i="13"/>
  <c r="U58" i="13" s="1"/>
  <c r="L58" i="13"/>
  <c r="J58" i="13"/>
  <c r="H58" i="13"/>
  <c r="F58" i="13"/>
  <c r="N58" i="13" s="1"/>
  <c r="E58" i="13"/>
  <c r="D58" i="13"/>
  <c r="U57" i="13"/>
  <c r="T57" i="13"/>
  <c r="N57" i="13"/>
  <c r="O57" i="13" s="1"/>
  <c r="M57" i="13"/>
  <c r="K57" i="13"/>
  <c r="I57" i="13"/>
  <c r="G57" i="13"/>
  <c r="S54" i="13"/>
  <c r="T54" i="13" s="1"/>
  <c r="R54" i="13"/>
  <c r="Q54" i="13"/>
  <c r="P54" i="13"/>
  <c r="L54" i="13"/>
  <c r="J54" i="13"/>
  <c r="H54" i="13"/>
  <c r="U54" i="13" s="1"/>
  <c r="F54" i="13"/>
  <c r="G54" i="13" s="1"/>
  <c r="E54" i="13"/>
  <c r="M54" i="13" s="1"/>
  <c r="D54" i="13"/>
  <c r="S53" i="13"/>
  <c r="R53" i="13"/>
  <c r="Q53" i="13"/>
  <c r="P53" i="13"/>
  <c r="L53" i="13"/>
  <c r="J53" i="13"/>
  <c r="H53" i="13"/>
  <c r="I53" i="13" s="1"/>
  <c r="F53" i="13"/>
  <c r="E53" i="13"/>
  <c r="D53" i="13"/>
  <c r="U52" i="13"/>
  <c r="T52" i="13"/>
  <c r="N52" i="13"/>
  <c r="O52" i="13" s="1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Q47" i="13"/>
  <c r="T47" i="13" s="1"/>
  <c r="P47" i="13"/>
  <c r="U47" i="13" s="1"/>
  <c r="L47" i="13"/>
  <c r="J47" i="13"/>
  <c r="I47" i="13"/>
  <c r="H47" i="13"/>
  <c r="F47" i="13"/>
  <c r="N47" i="13" s="1"/>
  <c r="E47" i="13"/>
  <c r="D47" i="13"/>
  <c r="O47" i="13" s="1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T40" i="13"/>
  <c r="S40" i="13"/>
  <c r="R40" i="13"/>
  <c r="Q40" i="13"/>
  <c r="P40" i="13"/>
  <c r="L40" i="13"/>
  <c r="J40" i="13"/>
  <c r="H40" i="13"/>
  <c r="U40" i="13" s="1"/>
  <c r="F40" i="13"/>
  <c r="N40" i="13" s="1"/>
  <c r="E40" i="13"/>
  <c r="D40" i="13"/>
  <c r="U39" i="13"/>
  <c r="T39" i="13"/>
  <c r="N39" i="13"/>
  <c r="O39" i="13" s="1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R35" i="13"/>
  <c r="Q35" i="13"/>
  <c r="T35" i="13" s="1"/>
  <c r="P35" i="13"/>
  <c r="U35" i="13" s="1"/>
  <c r="L35" i="13"/>
  <c r="J35" i="13"/>
  <c r="H35" i="13"/>
  <c r="F35" i="13"/>
  <c r="E35" i="13"/>
  <c r="D35" i="13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Q27" i="13"/>
  <c r="T27" i="13" s="1"/>
  <c r="P27" i="13"/>
  <c r="L27" i="13"/>
  <c r="J27" i="13"/>
  <c r="H27" i="13"/>
  <c r="F27" i="13"/>
  <c r="E27" i="13"/>
  <c r="M27" i="13" s="1"/>
  <c r="D27" i="13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R19" i="13"/>
  <c r="Q19" i="13"/>
  <c r="P19" i="13"/>
  <c r="L19" i="13"/>
  <c r="J19" i="13"/>
  <c r="H19" i="13"/>
  <c r="I19" i="13" s="1"/>
  <c r="F19" i="13"/>
  <c r="E19" i="13"/>
  <c r="M19" i="13" s="1"/>
  <c r="D19" i="13"/>
  <c r="U18" i="13"/>
  <c r="T18" i="13"/>
  <c r="O18" i="13"/>
  <c r="N18" i="13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N14" i="13"/>
  <c r="O14" i="13" s="1"/>
  <c r="M14" i="13"/>
  <c r="K14" i="13"/>
  <c r="I14" i="13"/>
  <c r="G14" i="13"/>
  <c r="U13" i="13"/>
  <c r="T13" i="13"/>
  <c r="N13" i="13"/>
  <c r="O13" i="13" s="1"/>
  <c r="M13" i="13"/>
  <c r="K13" i="13"/>
  <c r="I13" i="13"/>
  <c r="G13" i="13"/>
  <c r="U12" i="13"/>
  <c r="T12" i="13"/>
  <c r="N12" i="13"/>
  <c r="O12" i="13" s="1"/>
  <c r="M12" i="13"/>
  <c r="K12" i="13"/>
  <c r="I12" i="13"/>
  <c r="G12" i="13"/>
  <c r="U11" i="13"/>
  <c r="T11" i="13"/>
  <c r="N11" i="13"/>
  <c r="O11" i="13" s="1"/>
  <c r="M11" i="13"/>
  <c r="K11" i="13"/>
  <c r="I11" i="13"/>
  <c r="G11" i="13"/>
  <c r="S10" i="13"/>
  <c r="R10" i="13"/>
  <c r="Q10" i="13"/>
  <c r="T10" i="13" s="1"/>
  <c r="P10" i="13"/>
  <c r="U10" i="13" s="1"/>
  <c r="L10" i="13"/>
  <c r="J10" i="13"/>
  <c r="H10" i="13"/>
  <c r="F10" i="13"/>
  <c r="N10" i="13" s="1"/>
  <c r="E10" i="13"/>
  <c r="K10" i="13" s="1"/>
  <c r="D10" i="13"/>
  <c r="U9" i="13"/>
  <c r="T9" i="13"/>
  <c r="N9" i="13"/>
  <c r="O9" i="13" s="1"/>
  <c r="M9" i="13"/>
  <c r="K9" i="13"/>
  <c r="I9" i="13"/>
  <c r="G9" i="13"/>
  <c r="U8" i="13"/>
  <c r="T8" i="13"/>
  <c r="N8" i="13"/>
  <c r="O8" i="13" s="1"/>
  <c r="M8" i="13"/>
  <c r="K8" i="13"/>
  <c r="I8" i="13"/>
  <c r="G8" i="13"/>
  <c r="S339" i="12"/>
  <c r="R339" i="12"/>
  <c r="Q339" i="12"/>
  <c r="P339" i="12"/>
  <c r="U339" i="12" s="1"/>
  <c r="L339" i="12"/>
  <c r="J339" i="12"/>
  <c r="H339" i="12"/>
  <c r="F339" i="12"/>
  <c r="N339" i="12" s="1"/>
  <c r="E339" i="12"/>
  <c r="M339" i="12" s="1"/>
  <c r="D339" i="12"/>
  <c r="I339" i="12" s="1"/>
  <c r="T338" i="12"/>
  <c r="S338" i="12"/>
  <c r="R338" i="12"/>
  <c r="Q338" i="12"/>
  <c r="P338" i="12"/>
  <c r="L338" i="12"/>
  <c r="J338" i="12"/>
  <c r="H338" i="12"/>
  <c r="F338" i="12"/>
  <c r="E338" i="12"/>
  <c r="D338" i="12"/>
  <c r="S337" i="12"/>
  <c r="R337" i="12"/>
  <c r="Q337" i="12"/>
  <c r="T337" i="12" s="1"/>
  <c r="P337" i="12"/>
  <c r="U337" i="12" s="1"/>
  <c r="L337" i="12"/>
  <c r="J337" i="12"/>
  <c r="H337" i="12"/>
  <c r="F337" i="12"/>
  <c r="N337" i="12" s="1"/>
  <c r="E337" i="12"/>
  <c r="D337" i="12"/>
  <c r="I337" i="12" s="1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Q332" i="12"/>
  <c r="T332" i="12" s="1"/>
  <c r="P332" i="12"/>
  <c r="U332" i="12" s="1"/>
  <c r="L332" i="12"/>
  <c r="J332" i="12"/>
  <c r="H332" i="12"/>
  <c r="F332" i="12"/>
  <c r="N332" i="12" s="1"/>
  <c r="E332" i="12"/>
  <c r="D332" i="12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T323" i="12"/>
  <c r="S323" i="12"/>
  <c r="R323" i="12"/>
  <c r="Q323" i="12"/>
  <c r="P323" i="12"/>
  <c r="L323" i="12"/>
  <c r="J323" i="12"/>
  <c r="K323" i="12" s="1"/>
  <c r="H323" i="12"/>
  <c r="F323" i="12"/>
  <c r="N323" i="12" s="1"/>
  <c r="E323" i="12"/>
  <c r="D323" i="12"/>
  <c r="U322" i="12"/>
  <c r="T322" i="12"/>
  <c r="O322" i="12"/>
  <c r="N322" i="12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T317" i="12"/>
  <c r="S317" i="12"/>
  <c r="R317" i="12"/>
  <c r="Q317" i="12"/>
  <c r="P317" i="12"/>
  <c r="L317" i="12"/>
  <c r="J317" i="12"/>
  <c r="H317" i="12"/>
  <c r="F317" i="12"/>
  <c r="E317" i="12"/>
  <c r="M317" i="12" s="1"/>
  <c r="D317" i="12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T310" i="12" s="1"/>
  <c r="R310" i="12"/>
  <c r="Q310" i="12"/>
  <c r="P310" i="12"/>
  <c r="L310" i="12"/>
  <c r="J310" i="12"/>
  <c r="H310" i="12"/>
  <c r="F310" i="12"/>
  <c r="N310" i="12" s="1"/>
  <c r="E310" i="12"/>
  <c r="M310" i="12" s="1"/>
  <c r="D310" i="12"/>
  <c r="I310" i="12" s="1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N306" i="12"/>
  <c r="O306" i="12" s="1"/>
  <c r="M306" i="12"/>
  <c r="K306" i="12"/>
  <c r="I306" i="12"/>
  <c r="G306" i="12"/>
  <c r="U305" i="12"/>
  <c r="T305" i="12"/>
  <c r="N305" i="12"/>
  <c r="O305" i="12" s="1"/>
  <c r="M305" i="12"/>
  <c r="K305" i="12"/>
  <c r="I305" i="12"/>
  <c r="G305" i="12"/>
  <c r="U304" i="12"/>
  <c r="T304" i="12"/>
  <c r="N304" i="12"/>
  <c r="O304" i="12" s="1"/>
  <c r="M304" i="12"/>
  <c r="K304" i="12"/>
  <c r="I304" i="12"/>
  <c r="G304" i="12"/>
  <c r="S303" i="12"/>
  <c r="R303" i="12"/>
  <c r="Q303" i="12"/>
  <c r="T303" i="12" s="1"/>
  <c r="P303" i="12"/>
  <c r="U303" i="12" s="1"/>
  <c r="L303" i="12"/>
  <c r="J303" i="12"/>
  <c r="H303" i="12"/>
  <c r="F303" i="12"/>
  <c r="N303" i="12" s="1"/>
  <c r="E303" i="12"/>
  <c r="D303" i="12"/>
  <c r="U302" i="12"/>
  <c r="T302" i="12"/>
  <c r="O302" i="12"/>
  <c r="N302" i="12"/>
  <c r="M302" i="12"/>
  <c r="K302" i="12"/>
  <c r="I302" i="12"/>
  <c r="G302" i="12"/>
  <c r="T299" i="12"/>
  <c r="S299" i="12"/>
  <c r="R299" i="12"/>
  <c r="Q299" i="12"/>
  <c r="P299" i="12"/>
  <c r="L299" i="12"/>
  <c r="J299" i="12"/>
  <c r="K299" i="12" s="1"/>
  <c r="H299" i="12"/>
  <c r="F299" i="12"/>
  <c r="N299" i="12" s="1"/>
  <c r="E299" i="12"/>
  <c r="D299" i="12"/>
  <c r="S298" i="12"/>
  <c r="R298" i="12"/>
  <c r="Q298" i="12"/>
  <c r="P298" i="12"/>
  <c r="U298" i="12" s="1"/>
  <c r="L298" i="12"/>
  <c r="J298" i="12"/>
  <c r="H298" i="12"/>
  <c r="F298" i="12"/>
  <c r="N298" i="12" s="1"/>
  <c r="E298" i="12"/>
  <c r="D298" i="12"/>
  <c r="O298" i="12" s="1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R292" i="12"/>
  <c r="Q292" i="12"/>
  <c r="T292" i="12" s="1"/>
  <c r="P292" i="12"/>
  <c r="U292" i="12" s="1"/>
  <c r="L292" i="12"/>
  <c r="J292" i="12"/>
  <c r="H292" i="12"/>
  <c r="F292" i="12"/>
  <c r="E292" i="12"/>
  <c r="D292" i="12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O287" i="12"/>
  <c r="N287" i="12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T285" i="12"/>
  <c r="S285" i="12"/>
  <c r="R285" i="12"/>
  <c r="Q285" i="12"/>
  <c r="P285" i="12"/>
  <c r="L285" i="12"/>
  <c r="J285" i="12"/>
  <c r="K285" i="12" s="1"/>
  <c r="H285" i="12"/>
  <c r="F285" i="12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O278" i="12"/>
  <c r="N278" i="12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O276" i="12"/>
  <c r="N276" i="12"/>
  <c r="M276" i="12"/>
  <c r="K276" i="12"/>
  <c r="I276" i="12"/>
  <c r="G276" i="12"/>
  <c r="S275" i="12"/>
  <c r="R275" i="12"/>
  <c r="Q275" i="12"/>
  <c r="P275" i="12"/>
  <c r="U275" i="12" s="1"/>
  <c r="L275" i="12"/>
  <c r="K275" i="12"/>
  <c r="J275" i="12"/>
  <c r="H275" i="12"/>
  <c r="F275" i="12"/>
  <c r="N275" i="12" s="1"/>
  <c r="E275" i="12"/>
  <c r="D275" i="12"/>
  <c r="I275" i="12" s="1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S267" i="12"/>
  <c r="R267" i="12"/>
  <c r="Q267" i="12"/>
  <c r="P267" i="12"/>
  <c r="U267" i="12" s="1"/>
  <c r="L267" i="12"/>
  <c r="J267" i="12"/>
  <c r="H267" i="12"/>
  <c r="F267" i="12"/>
  <c r="N267" i="12" s="1"/>
  <c r="E267" i="12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R260" i="12"/>
  <c r="Q260" i="12"/>
  <c r="T260" i="12" s="1"/>
  <c r="P260" i="12"/>
  <c r="U260" i="12" s="1"/>
  <c r="L260" i="12"/>
  <c r="J260" i="12"/>
  <c r="H260" i="12"/>
  <c r="F260" i="12"/>
  <c r="N260" i="12" s="1"/>
  <c r="E260" i="12"/>
  <c r="D260" i="12"/>
  <c r="I260" i="12" s="1"/>
  <c r="S259" i="12"/>
  <c r="T259" i="12" s="1"/>
  <c r="R259" i="12"/>
  <c r="Q259" i="12"/>
  <c r="P259" i="12"/>
  <c r="L259" i="12"/>
  <c r="J259" i="12"/>
  <c r="H259" i="12"/>
  <c r="F259" i="12"/>
  <c r="N259" i="12" s="1"/>
  <c r="E259" i="12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Q254" i="12"/>
  <c r="P254" i="12"/>
  <c r="L254" i="12"/>
  <c r="J254" i="12"/>
  <c r="K254" i="12" s="1"/>
  <c r="H254" i="12"/>
  <c r="F254" i="12"/>
  <c r="N254" i="12" s="1"/>
  <c r="E254" i="12"/>
  <c r="D254" i="12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N251" i="12"/>
  <c r="O251" i="12" s="1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S247" i="12"/>
  <c r="R247" i="12"/>
  <c r="Q247" i="12"/>
  <c r="P247" i="12"/>
  <c r="L247" i="12"/>
  <c r="J247" i="12"/>
  <c r="H247" i="12"/>
  <c r="F247" i="12"/>
  <c r="N247" i="12" s="1"/>
  <c r="E247" i="12"/>
  <c r="D247" i="12"/>
  <c r="U246" i="12"/>
  <c r="T246" i="12"/>
  <c r="O246" i="12"/>
  <c r="N246" i="12"/>
  <c r="M246" i="12"/>
  <c r="K246" i="12"/>
  <c r="I246" i="12"/>
  <c r="G246" i="12"/>
  <c r="U245" i="12"/>
  <c r="T245" i="12"/>
  <c r="N245" i="12"/>
  <c r="O245" i="12" s="1"/>
  <c r="M245" i="12"/>
  <c r="K245" i="12"/>
  <c r="I245" i="12"/>
  <c r="G245" i="12"/>
  <c r="U244" i="12"/>
  <c r="T244" i="12"/>
  <c r="N244" i="12"/>
  <c r="O244" i="12" s="1"/>
  <c r="M244" i="12"/>
  <c r="K244" i="12"/>
  <c r="I244" i="12"/>
  <c r="G244" i="12"/>
  <c r="U243" i="12"/>
  <c r="T243" i="12"/>
  <c r="N243" i="12"/>
  <c r="O243" i="12" s="1"/>
  <c r="M243" i="12"/>
  <c r="K243" i="12"/>
  <c r="I243" i="12"/>
  <c r="G243" i="12"/>
  <c r="U242" i="12"/>
  <c r="T242" i="12"/>
  <c r="N242" i="12"/>
  <c r="O242" i="12" s="1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Q240" i="12"/>
  <c r="T240" i="12" s="1"/>
  <c r="P240" i="12"/>
  <c r="U240" i="12" s="1"/>
  <c r="L240" i="12"/>
  <c r="J240" i="12"/>
  <c r="H240" i="12"/>
  <c r="F240" i="12"/>
  <c r="E240" i="12"/>
  <c r="D240" i="12"/>
  <c r="U239" i="12"/>
  <c r="T239" i="12"/>
  <c r="O239" i="12"/>
  <c r="N239" i="12"/>
  <c r="M239" i="12"/>
  <c r="K239" i="12"/>
  <c r="I239" i="12"/>
  <c r="G239" i="12"/>
  <c r="U238" i="12"/>
  <c r="T238" i="12"/>
  <c r="O238" i="12"/>
  <c r="N238" i="12"/>
  <c r="M238" i="12"/>
  <c r="K238" i="12"/>
  <c r="I238" i="12"/>
  <c r="G238" i="12"/>
  <c r="U237" i="12"/>
  <c r="T237" i="12"/>
  <c r="N237" i="12"/>
  <c r="O237" i="12" s="1"/>
  <c r="M237" i="12"/>
  <c r="K237" i="12"/>
  <c r="I237" i="12"/>
  <c r="G237" i="12"/>
  <c r="U236" i="12"/>
  <c r="T236" i="12"/>
  <c r="N236" i="12"/>
  <c r="O236" i="12" s="1"/>
  <c r="M236" i="12"/>
  <c r="K236" i="12"/>
  <c r="I236" i="12"/>
  <c r="G236" i="12"/>
  <c r="U235" i="12"/>
  <c r="T235" i="12"/>
  <c r="N235" i="12"/>
  <c r="O235" i="12" s="1"/>
  <c r="M235" i="12"/>
  <c r="K235" i="12"/>
  <c r="I235" i="12"/>
  <c r="G235" i="12"/>
  <c r="U234" i="12"/>
  <c r="T234" i="12"/>
  <c r="O234" i="12"/>
  <c r="N234" i="12"/>
  <c r="M234" i="12"/>
  <c r="K234" i="12"/>
  <c r="I234" i="12"/>
  <c r="G234" i="12"/>
  <c r="S231" i="12"/>
  <c r="R231" i="12"/>
  <c r="Q231" i="12"/>
  <c r="T231" i="12" s="1"/>
  <c r="P231" i="12"/>
  <c r="U231" i="12" s="1"/>
  <c r="L231" i="12"/>
  <c r="J231" i="12"/>
  <c r="K231" i="12" s="1"/>
  <c r="H231" i="12"/>
  <c r="F231" i="12"/>
  <c r="E231" i="12"/>
  <c r="D231" i="12"/>
  <c r="S230" i="12"/>
  <c r="R230" i="12"/>
  <c r="Q230" i="12"/>
  <c r="T230" i="12" s="1"/>
  <c r="P230" i="12"/>
  <c r="U230" i="12" s="1"/>
  <c r="L230" i="12"/>
  <c r="J230" i="12"/>
  <c r="H230" i="12"/>
  <c r="F230" i="12"/>
  <c r="E230" i="12"/>
  <c r="M230" i="12" s="1"/>
  <c r="D230" i="12"/>
  <c r="U229" i="12"/>
  <c r="T229" i="12"/>
  <c r="O229" i="12"/>
  <c r="N229" i="12"/>
  <c r="M229" i="12"/>
  <c r="K229" i="12"/>
  <c r="I229" i="12"/>
  <c r="G229" i="12"/>
  <c r="U228" i="12"/>
  <c r="T228" i="12"/>
  <c r="N228" i="12"/>
  <c r="O228" i="12" s="1"/>
  <c r="M228" i="12"/>
  <c r="K228" i="12"/>
  <c r="I228" i="12"/>
  <c r="G228" i="12"/>
  <c r="U227" i="12"/>
  <c r="T227" i="12"/>
  <c r="N227" i="12"/>
  <c r="O227" i="12" s="1"/>
  <c r="M227" i="12"/>
  <c r="K227" i="12"/>
  <c r="I227" i="12"/>
  <c r="G227" i="12"/>
  <c r="U226" i="12"/>
  <c r="T226" i="12"/>
  <c r="N226" i="12"/>
  <c r="O226" i="12" s="1"/>
  <c r="M226" i="12"/>
  <c r="K226" i="12"/>
  <c r="I226" i="12"/>
  <c r="G226" i="12"/>
  <c r="U225" i="12"/>
  <c r="T225" i="12"/>
  <c r="N225" i="12"/>
  <c r="O225" i="12" s="1"/>
  <c r="M225" i="12"/>
  <c r="K225" i="12"/>
  <c r="I225" i="12"/>
  <c r="G225" i="12"/>
  <c r="S224" i="12"/>
  <c r="T224" i="12" s="1"/>
  <c r="R224" i="12"/>
  <c r="Q224" i="12"/>
  <c r="P224" i="12"/>
  <c r="L224" i="12"/>
  <c r="J224" i="12"/>
  <c r="H224" i="12"/>
  <c r="F224" i="12"/>
  <c r="E224" i="12"/>
  <c r="M224" i="12" s="1"/>
  <c r="D224" i="12"/>
  <c r="U223" i="12"/>
  <c r="T223" i="12"/>
  <c r="O223" i="12"/>
  <c r="N223" i="12"/>
  <c r="M223" i="12"/>
  <c r="K223" i="12"/>
  <c r="I223" i="12"/>
  <c r="G223" i="12"/>
  <c r="U222" i="12"/>
  <c r="T222" i="12"/>
  <c r="O222" i="12"/>
  <c r="N222" i="12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S216" i="12"/>
  <c r="T216" i="12" s="1"/>
  <c r="R216" i="12"/>
  <c r="Q216" i="12"/>
  <c r="P216" i="12"/>
  <c r="L216" i="12"/>
  <c r="J216" i="12"/>
  <c r="H216" i="12"/>
  <c r="F216" i="12"/>
  <c r="G216" i="12" s="1"/>
  <c r="E216" i="12"/>
  <c r="M216" i="12" s="1"/>
  <c r="D216" i="12"/>
  <c r="U215" i="12"/>
  <c r="T215" i="12"/>
  <c r="O215" i="12"/>
  <c r="N215" i="12"/>
  <c r="M215" i="12"/>
  <c r="K215" i="12"/>
  <c r="I215" i="12"/>
  <c r="G215" i="12"/>
  <c r="U214" i="12"/>
  <c r="T214" i="12"/>
  <c r="N214" i="12"/>
  <c r="O214" i="12" s="1"/>
  <c r="M214" i="12"/>
  <c r="K214" i="12"/>
  <c r="I214" i="12"/>
  <c r="G214" i="12"/>
  <c r="U213" i="12"/>
  <c r="T213" i="12"/>
  <c r="N213" i="12"/>
  <c r="O213" i="12" s="1"/>
  <c r="M213" i="12"/>
  <c r="K213" i="12"/>
  <c r="I213" i="12"/>
  <c r="G213" i="12"/>
  <c r="U212" i="12"/>
  <c r="T212" i="12"/>
  <c r="N212" i="12"/>
  <c r="O212" i="12" s="1"/>
  <c r="M212" i="12"/>
  <c r="K212" i="12"/>
  <c r="I212" i="12"/>
  <c r="G212" i="12"/>
  <c r="U211" i="12"/>
  <c r="T211" i="12"/>
  <c r="N211" i="12"/>
  <c r="O211" i="12" s="1"/>
  <c r="M211" i="12"/>
  <c r="K211" i="12"/>
  <c r="I211" i="12"/>
  <c r="G211" i="12"/>
  <c r="U210" i="12"/>
  <c r="T210" i="12"/>
  <c r="N210" i="12"/>
  <c r="O210" i="12" s="1"/>
  <c r="M210" i="12"/>
  <c r="K210" i="12"/>
  <c r="I210" i="12"/>
  <c r="G210" i="12"/>
  <c r="U209" i="12"/>
  <c r="T209" i="12"/>
  <c r="N209" i="12"/>
  <c r="O209" i="12" s="1"/>
  <c r="M209" i="12"/>
  <c r="K209" i="12"/>
  <c r="I209" i="12"/>
  <c r="G209" i="12"/>
  <c r="U208" i="12"/>
  <c r="T208" i="12"/>
  <c r="N208" i="12"/>
  <c r="O208" i="12" s="1"/>
  <c r="M208" i="12"/>
  <c r="K208" i="12"/>
  <c r="I208" i="12"/>
  <c r="G208" i="12"/>
  <c r="S205" i="12"/>
  <c r="R205" i="12"/>
  <c r="Q205" i="12"/>
  <c r="T205" i="12" s="1"/>
  <c r="P205" i="12"/>
  <c r="U205" i="12" s="1"/>
  <c r="L205" i="12"/>
  <c r="J205" i="12"/>
  <c r="K205" i="12" s="1"/>
  <c r="H205" i="12"/>
  <c r="F205" i="12"/>
  <c r="E205" i="12"/>
  <c r="D205" i="12"/>
  <c r="I205" i="12" s="1"/>
  <c r="S204" i="12"/>
  <c r="R204" i="12"/>
  <c r="Q204" i="12"/>
  <c r="P204" i="12"/>
  <c r="L204" i="12"/>
  <c r="J204" i="12"/>
  <c r="H204" i="12"/>
  <c r="F204" i="12"/>
  <c r="N204" i="12" s="1"/>
  <c r="E204" i="12"/>
  <c r="K204" i="12" s="1"/>
  <c r="D204" i="12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N200" i="12"/>
  <c r="O200" i="12" s="1"/>
  <c r="M200" i="12"/>
  <c r="K200" i="12"/>
  <c r="I200" i="12"/>
  <c r="G200" i="12"/>
  <c r="U199" i="12"/>
  <c r="T199" i="12"/>
  <c r="N199" i="12"/>
  <c r="O199" i="12" s="1"/>
  <c r="M199" i="12"/>
  <c r="K199" i="12"/>
  <c r="I199" i="12"/>
  <c r="G199" i="12"/>
  <c r="S198" i="12"/>
  <c r="T198" i="12" s="1"/>
  <c r="R198" i="12"/>
  <c r="Q198" i="12"/>
  <c r="P198" i="12"/>
  <c r="L198" i="12"/>
  <c r="J198" i="12"/>
  <c r="H198" i="12"/>
  <c r="F198" i="12"/>
  <c r="N198" i="12" s="1"/>
  <c r="E198" i="12"/>
  <c r="M198" i="12" s="1"/>
  <c r="D198" i="12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N194" i="12"/>
  <c r="O194" i="12" s="1"/>
  <c r="M194" i="12"/>
  <c r="K194" i="12"/>
  <c r="I194" i="12"/>
  <c r="G194" i="12"/>
  <c r="U193" i="12"/>
  <c r="T193" i="12"/>
  <c r="N193" i="12"/>
  <c r="O193" i="12" s="1"/>
  <c r="M193" i="12"/>
  <c r="K193" i="12"/>
  <c r="I193" i="12"/>
  <c r="G193" i="12"/>
  <c r="U192" i="12"/>
  <c r="T192" i="12"/>
  <c r="N192" i="12"/>
  <c r="O192" i="12" s="1"/>
  <c r="M192" i="12"/>
  <c r="K192" i="12"/>
  <c r="I192" i="12"/>
  <c r="G192" i="12"/>
  <c r="S191" i="12"/>
  <c r="T191" i="12" s="1"/>
  <c r="R191" i="12"/>
  <c r="Q191" i="12"/>
  <c r="P191" i="12"/>
  <c r="L191" i="12"/>
  <c r="J191" i="12"/>
  <c r="H191" i="12"/>
  <c r="G191" i="12"/>
  <c r="F191" i="12"/>
  <c r="E191" i="12"/>
  <c r="K191" i="12" s="1"/>
  <c r="D191" i="12"/>
  <c r="U190" i="12"/>
  <c r="T190" i="12"/>
  <c r="O190" i="12"/>
  <c r="N190" i="12"/>
  <c r="M190" i="12"/>
  <c r="K190" i="12"/>
  <c r="I190" i="12"/>
  <c r="G190" i="12"/>
  <c r="U189" i="12"/>
  <c r="T189" i="12"/>
  <c r="O189" i="12"/>
  <c r="N189" i="12"/>
  <c r="M189" i="12"/>
  <c r="K189" i="12"/>
  <c r="I189" i="12"/>
  <c r="G189" i="12"/>
  <c r="U188" i="12"/>
  <c r="T188" i="12"/>
  <c r="N188" i="12"/>
  <c r="O188" i="12" s="1"/>
  <c r="M188" i="12"/>
  <c r="K188" i="12"/>
  <c r="I188" i="12"/>
  <c r="G188" i="12"/>
  <c r="U187" i="12"/>
  <c r="T187" i="12"/>
  <c r="N187" i="12"/>
  <c r="O187" i="12" s="1"/>
  <c r="M187" i="12"/>
  <c r="K187" i="12"/>
  <c r="I187" i="12"/>
  <c r="G187" i="12"/>
  <c r="U186" i="12"/>
  <c r="T186" i="12"/>
  <c r="N186" i="12"/>
  <c r="O186" i="12" s="1"/>
  <c r="M186" i="12"/>
  <c r="K186" i="12"/>
  <c r="I186" i="12"/>
  <c r="G186" i="12"/>
  <c r="S185" i="12"/>
  <c r="T185" i="12" s="1"/>
  <c r="R185" i="12"/>
  <c r="Q185" i="12"/>
  <c r="P185" i="12"/>
  <c r="L185" i="12"/>
  <c r="J185" i="12"/>
  <c r="K185" i="12" s="1"/>
  <c r="H185" i="12"/>
  <c r="N185" i="12" s="1"/>
  <c r="G185" i="12"/>
  <c r="F185" i="12"/>
  <c r="E185" i="12"/>
  <c r="D185" i="12"/>
  <c r="U184" i="12"/>
  <c r="T184" i="12"/>
  <c r="O184" i="12"/>
  <c r="N184" i="12"/>
  <c r="M184" i="12"/>
  <c r="K184" i="12"/>
  <c r="I184" i="12"/>
  <c r="G184" i="12"/>
  <c r="U183" i="12"/>
  <c r="T183" i="12"/>
  <c r="O183" i="12"/>
  <c r="N183" i="12"/>
  <c r="M183" i="12"/>
  <c r="K183" i="12"/>
  <c r="I183" i="12"/>
  <c r="G183" i="12"/>
  <c r="U182" i="12"/>
  <c r="T182" i="12"/>
  <c r="O182" i="12"/>
  <c r="N182" i="12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O180" i="12"/>
  <c r="N180" i="12"/>
  <c r="M180" i="12"/>
  <c r="K180" i="12"/>
  <c r="I180" i="12"/>
  <c r="G180" i="12"/>
  <c r="S179" i="12"/>
  <c r="R179" i="12"/>
  <c r="Q179" i="12"/>
  <c r="P179" i="12"/>
  <c r="U179" i="12" s="1"/>
  <c r="L179" i="12"/>
  <c r="J179" i="12"/>
  <c r="H179" i="12"/>
  <c r="F179" i="12"/>
  <c r="N179" i="12" s="1"/>
  <c r="E179" i="12"/>
  <c r="D179" i="12"/>
  <c r="I179" i="12" s="1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N176" i="12"/>
  <c r="O176" i="12" s="1"/>
  <c r="M176" i="12"/>
  <c r="K176" i="12"/>
  <c r="I176" i="12"/>
  <c r="G176" i="12"/>
  <c r="U175" i="12"/>
  <c r="T175" i="12"/>
  <c r="N175" i="12"/>
  <c r="O175" i="12" s="1"/>
  <c r="M175" i="12"/>
  <c r="K175" i="12"/>
  <c r="I175" i="12"/>
  <c r="G175" i="12"/>
  <c r="U174" i="12"/>
  <c r="T174" i="12"/>
  <c r="N174" i="12"/>
  <c r="O174" i="12" s="1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T170" i="12" s="1"/>
  <c r="R170" i="12"/>
  <c r="Q170" i="12"/>
  <c r="P170" i="12"/>
  <c r="U170" i="12" s="1"/>
  <c r="L170" i="12"/>
  <c r="J170" i="12"/>
  <c r="H170" i="12"/>
  <c r="F170" i="12"/>
  <c r="E170" i="12"/>
  <c r="M170" i="12" s="1"/>
  <c r="D170" i="12"/>
  <c r="S169" i="12"/>
  <c r="T169" i="12" s="1"/>
  <c r="R169" i="12"/>
  <c r="Q169" i="12"/>
  <c r="P169" i="12"/>
  <c r="L169" i="12"/>
  <c r="M169" i="12" s="1"/>
  <c r="J169" i="12"/>
  <c r="I169" i="12"/>
  <c r="H169" i="12"/>
  <c r="G169" i="12"/>
  <c r="F169" i="12"/>
  <c r="E169" i="12"/>
  <c r="D169" i="12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O164" i="12"/>
  <c r="N164" i="12"/>
  <c r="M164" i="12"/>
  <c r="K164" i="12"/>
  <c r="I164" i="12"/>
  <c r="G164" i="12"/>
  <c r="S163" i="12"/>
  <c r="R163" i="12"/>
  <c r="Q163" i="12"/>
  <c r="P163" i="12"/>
  <c r="U163" i="12" s="1"/>
  <c r="L163" i="12"/>
  <c r="J163" i="12"/>
  <c r="H163" i="12"/>
  <c r="F163" i="12"/>
  <c r="N163" i="12" s="1"/>
  <c r="O163" i="12" s="1"/>
  <c r="E163" i="12"/>
  <c r="D163" i="12"/>
  <c r="I163" i="12" s="1"/>
  <c r="U162" i="12"/>
  <c r="T162" i="12"/>
  <c r="O162" i="12"/>
  <c r="N162" i="12"/>
  <c r="M162" i="12"/>
  <c r="K162" i="12"/>
  <c r="I162" i="12"/>
  <c r="G162" i="12"/>
  <c r="U161" i="12"/>
  <c r="T161" i="12"/>
  <c r="N161" i="12"/>
  <c r="O161" i="12" s="1"/>
  <c r="M161" i="12"/>
  <c r="K161" i="12"/>
  <c r="I161" i="12"/>
  <c r="G161" i="12"/>
  <c r="U160" i="12"/>
  <c r="T160" i="12"/>
  <c r="N160" i="12"/>
  <c r="O160" i="12" s="1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T157" i="12" s="1"/>
  <c r="R157" i="12"/>
  <c r="Q157" i="12"/>
  <c r="P157" i="12"/>
  <c r="L157" i="12"/>
  <c r="J157" i="12"/>
  <c r="K157" i="12" s="1"/>
  <c r="H157" i="12"/>
  <c r="I157" i="12" s="1"/>
  <c r="F157" i="12"/>
  <c r="E157" i="12"/>
  <c r="D157" i="12"/>
  <c r="U156" i="12"/>
  <c r="T156" i="12"/>
  <c r="O156" i="12"/>
  <c r="N156" i="12"/>
  <c r="M156" i="12"/>
  <c r="K156" i="12"/>
  <c r="I156" i="12"/>
  <c r="G156" i="12"/>
  <c r="U155" i="12"/>
  <c r="T155" i="12"/>
  <c r="N155" i="12"/>
  <c r="O155" i="12" s="1"/>
  <c r="M155" i="12"/>
  <c r="K155" i="12"/>
  <c r="I155" i="12"/>
  <c r="G155" i="12"/>
  <c r="U154" i="12"/>
  <c r="T154" i="12"/>
  <c r="N154" i="12"/>
  <c r="O154" i="12" s="1"/>
  <c r="M154" i="12"/>
  <c r="K154" i="12"/>
  <c r="I154" i="12"/>
  <c r="G154" i="12"/>
  <c r="U153" i="12"/>
  <c r="T153" i="12"/>
  <c r="N153" i="12"/>
  <c r="O153" i="12" s="1"/>
  <c r="M153" i="12"/>
  <c r="K153" i="12"/>
  <c r="I153" i="12"/>
  <c r="G153" i="12"/>
  <c r="U152" i="12"/>
  <c r="T152" i="12"/>
  <c r="N152" i="12"/>
  <c r="O152" i="12" s="1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S150" i="12"/>
  <c r="R150" i="12"/>
  <c r="Q150" i="12"/>
  <c r="P150" i="12"/>
  <c r="U150" i="12" s="1"/>
  <c r="L150" i="12"/>
  <c r="M150" i="12" s="1"/>
  <c r="J150" i="12"/>
  <c r="K150" i="12" s="1"/>
  <c r="H150" i="12"/>
  <c r="F150" i="12"/>
  <c r="E150" i="12"/>
  <c r="D150" i="12"/>
  <c r="G150" i="12" s="1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O147" i="12"/>
  <c r="N147" i="12"/>
  <c r="M147" i="12"/>
  <c r="K147" i="12"/>
  <c r="I147" i="12"/>
  <c r="G147" i="12"/>
  <c r="U146" i="12"/>
  <c r="T146" i="12"/>
  <c r="N146" i="12"/>
  <c r="O146" i="12" s="1"/>
  <c r="M146" i="12"/>
  <c r="K146" i="12"/>
  <c r="I146" i="12"/>
  <c r="G146" i="12"/>
  <c r="U145" i="12"/>
  <c r="T145" i="12"/>
  <c r="N145" i="12"/>
  <c r="O145" i="12" s="1"/>
  <c r="M145" i="12"/>
  <c r="K145" i="12"/>
  <c r="I145" i="12"/>
  <c r="G145" i="12"/>
  <c r="S144" i="12"/>
  <c r="R144" i="12"/>
  <c r="Q144" i="12"/>
  <c r="T144" i="12" s="1"/>
  <c r="P144" i="12"/>
  <c r="U144" i="12" s="1"/>
  <c r="L144" i="12"/>
  <c r="J144" i="12"/>
  <c r="H144" i="12"/>
  <c r="F144" i="12"/>
  <c r="E144" i="12"/>
  <c r="D144" i="12"/>
  <c r="U143" i="12"/>
  <c r="T143" i="12"/>
  <c r="O143" i="12"/>
  <c r="N143" i="12"/>
  <c r="M143" i="12"/>
  <c r="K143" i="12"/>
  <c r="I143" i="12"/>
  <c r="G143" i="12"/>
  <c r="U142" i="12"/>
  <c r="T142" i="12"/>
  <c r="N142" i="12"/>
  <c r="O142" i="12" s="1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N140" i="12"/>
  <c r="O140" i="12" s="1"/>
  <c r="M140" i="12"/>
  <c r="K140" i="12"/>
  <c r="I140" i="12"/>
  <c r="G140" i="12"/>
  <c r="U139" i="12"/>
  <c r="T139" i="12"/>
  <c r="N139" i="12"/>
  <c r="O139" i="12" s="1"/>
  <c r="M139" i="12"/>
  <c r="K139" i="12"/>
  <c r="I139" i="12"/>
  <c r="G139" i="12"/>
  <c r="U138" i="12"/>
  <c r="T138" i="12"/>
  <c r="O138" i="12"/>
  <c r="N138" i="12"/>
  <c r="M138" i="12"/>
  <c r="K138" i="12"/>
  <c r="I138" i="12"/>
  <c r="G138" i="12"/>
  <c r="S137" i="12"/>
  <c r="R137" i="12"/>
  <c r="Q137" i="12"/>
  <c r="T137" i="12" s="1"/>
  <c r="P137" i="12"/>
  <c r="L137" i="12"/>
  <c r="J137" i="12"/>
  <c r="K137" i="12" s="1"/>
  <c r="H137" i="12"/>
  <c r="I137" i="12" s="1"/>
  <c r="F137" i="12"/>
  <c r="E137" i="12"/>
  <c r="D137" i="12"/>
  <c r="U136" i="12"/>
  <c r="T136" i="12"/>
  <c r="O136" i="12"/>
  <c r="N136" i="12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N134" i="12"/>
  <c r="O134" i="12" s="1"/>
  <c r="M134" i="12"/>
  <c r="K134" i="12"/>
  <c r="I134" i="12"/>
  <c r="G134" i="12"/>
  <c r="U133" i="12"/>
  <c r="T133" i="12"/>
  <c r="N133" i="12"/>
  <c r="O133" i="12" s="1"/>
  <c r="M133" i="12"/>
  <c r="K133" i="12"/>
  <c r="I133" i="12"/>
  <c r="G133" i="12"/>
  <c r="S132" i="12"/>
  <c r="R132" i="12"/>
  <c r="Q132" i="12"/>
  <c r="P132" i="12"/>
  <c r="U132" i="12" s="1"/>
  <c r="L132" i="12"/>
  <c r="J132" i="12"/>
  <c r="I132" i="12"/>
  <c r="H132" i="12"/>
  <c r="F132" i="12"/>
  <c r="N132" i="12" s="1"/>
  <c r="E132" i="12"/>
  <c r="D132" i="12"/>
  <c r="U131" i="12"/>
  <c r="T131" i="12"/>
  <c r="O131" i="12"/>
  <c r="N131" i="12"/>
  <c r="M131" i="12"/>
  <c r="K131" i="12"/>
  <c r="I131" i="12"/>
  <c r="G131" i="12"/>
  <c r="U130" i="12"/>
  <c r="T130" i="12"/>
  <c r="N130" i="12"/>
  <c r="O130" i="12" s="1"/>
  <c r="M130" i="12"/>
  <c r="K130" i="12"/>
  <c r="I130" i="12"/>
  <c r="G130" i="12"/>
  <c r="U129" i="12"/>
  <c r="T129" i="12"/>
  <c r="N129" i="12"/>
  <c r="O129" i="12" s="1"/>
  <c r="M129" i="12"/>
  <c r="K129" i="12"/>
  <c r="I129" i="12"/>
  <c r="G129" i="12"/>
  <c r="U128" i="12"/>
  <c r="T128" i="12"/>
  <c r="N128" i="12"/>
  <c r="O128" i="12" s="1"/>
  <c r="M128" i="12"/>
  <c r="K128" i="12"/>
  <c r="I128" i="12"/>
  <c r="G128" i="12"/>
  <c r="U127" i="12"/>
  <c r="T127" i="12"/>
  <c r="N127" i="12"/>
  <c r="O127" i="12" s="1"/>
  <c r="M127" i="12"/>
  <c r="K127" i="12"/>
  <c r="I127" i="12"/>
  <c r="G127" i="12"/>
  <c r="S126" i="12"/>
  <c r="R126" i="12"/>
  <c r="Q126" i="12"/>
  <c r="P126" i="12"/>
  <c r="L126" i="12"/>
  <c r="J126" i="12"/>
  <c r="K126" i="12" s="1"/>
  <c r="H126" i="12"/>
  <c r="G126" i="12"/>
  <c r="F126" i="12"/>
  <c r="E126" i="12"/>
  <c r="D126" i="12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N122" i="12"/>
  <c r="O122" i="12" s="1"/>
  <c r="M122" i="12"/>
  <c r="K122" i="12"/>
  <c r="I122" i="12"/>
  <c r="G122" i="12"/>
  <c r="S121" i="12"/>
  <c r="R121" i="12"/>
  <c r="Q121" i="12"/>
  <c r="T121" i="12" s="1"/>
  <c r="P121" i="12"/>
  <c r="U121" i="12" s="1"/>
  <c r="L121" i="12"/>
  <c r="M121" i="12" s="1"/>
  <c r="J121" i="12"/>
  <c r="H121" i="12"/>
  <c r="F121" i="12"/>
  <c r="N121" i="12" s="1"/>
  <c r="E121" i="12"/>
  <c r="D121" i="12"/>
  <c r="I121" i="12" s="1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N118" i="12"/>
  <c r="O118" i="12" s="1"/>
  <c r="M118" i="12"/>
  <c r="K118" i="12"/>
  <c r="I118" i="12"/>
  <c r="G118" i="12"/>
  <c r="U117" i="12"/>
  <c r="T117" i="12"/>
  <c r="O117" i="12"/>
  <c r="N117" i="12"/>
  <c r="M117" i="12"/>
  <c r="K117" i="12"/>
  <c r="I117" i="12"/>
  <c r="G117" i="12"/>
  <c r="U116" i="12"/>
  <c r="T116" i="12"/>
  <c r="O116" i="12"/>
  <c r="N116" i="12"/>
  <c r="M116" i="12"/>
  <c r="K116" i="12"/>
  <c r="I116" i="12"/>
  <c r="G116" i="12"/>
  <c r="U115" i="12"/>
  <c r="T115" i="12"/>
  <c r="O115" i="12"/>
  <c r="N115" i="12"/>
  <c r="M115" i="12"/>
  <c r="K115" i="12"/>
  <c r="I115" i="12"/>
  <c r="G115" i="12"/>
  <c r="U114" i="12"/>
  <c r="T114" i="12"/>
  <c r="O114" i="12"/>
  <c r="N114" i="12"/>
  <c r="M114" i="12"/>
  <c r="K114" i="12"/>
  <c r="I114" i="12"/>
  <c r="G114" i="12"/>
  <c r="U113" i="12"/>
  <c r="T113" i="12"/>
  <c r="O113" i="12"/>
  <c r="N113" i="12"/>
  <c r="M113" i="12"/>
  <c r="K113" i="12"/>
  <c r="I113" i="12"/>
  <c r="G113" i="12"/>
  <c r="S112" i="12"/>
  <c r="T112" i="12" s="1"/>
  <c r="R112" i="12"/>
  <c r="Q112" i="12"/>
  <c r="P112" i="12"/>
  <c r="L112" i="12"/>
  <c r="J112" i="12"/>
  <c r="H112" i="12"/>
  <c r="F112" i="12"/>
  <c r="G112" i="12" s="1"/>
  <c r="E112" i="12"/>
  <c r="M112" i="12" s="1"/>
  <c r="D112" i="12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O108" i="12"/>
  <c r="N108" i="12"/>
  <c r="M108" i="12"/>
  <c r="K108" i="12"/>
  <c r="I108" i="12"/>
  <c r="G108" i="12"/>
  <c r="U107" i="12"/>
  <c r="T107" i="12"/>
  <c r="O107" i="12"/>
  <c r="N107" i="12"/>
  <c r="M107" i="12"/>
  <c r="K107" i="12"/>
  <c r="I107" i="12"/>
  <c r="G107" i="12"/>
  <c r="S106" i="12"/>
  <c r="R106" i="12"/>
  <c r="Q106" i="12"/>
  <c r="P106" i="12"/>
  <c r="L106" i="12"/>
  <c r="J106" i="12"/>
  <c r="H106" i="12"/>
  <c r="I106" i="12" s="1"/>
  <c r="F106" i="12"/>
  <c r="G106" i="12" s="1"/>
  <c r="E106" i="12"/>
  <c r="M106" i="12" s="1"/>
  <c r="D106" i="12"/>
  <c r="U105" i="12"/>
  <c r="T105" i="12"/>
  <c r="N105" i="12"/>
  <c r="O105" i="12" s="1"/>
  <c r="M105" i="12"/>
  <c r="K105" i="12"/>
  <c r="I105" i="12"/>
  <c r="G105" i="12"/>
  <c r="S102" i="12"/>
  <c r="T102" i="12" s="1"/>
  <c r="R102" i="12"/>
  <c r="Q102" i="12"/>
  <c r="P102" i="12"/>
  <c r="L102" i="12"/>
  <c r="J102" i="12"/>
  <c r="K102" i="12" s="1"/>
  <c r="H102" i="12"/>
  <c r="F102" i="12"/>
  <c r="E102" i="12"/>
  <c r="D102" i="12"/>
  <c r="S101" i="12"/>
  <c r="R101" i="12"/>
  <c r="Q101" i="12"/>
  <c r="T101" i="12" s="1"/>
  <c r="P101" i="12"/>
  <c r="U101" i="12" s="1"/>
  <c r="L101" i="12"/>
  <c r="J101" i="12"/>
  <c r="H101" i="12"/>
  <c r="F101" i="12"/>
  <c r="E101" i="12"/>
  <c r="K101" i="12" s="1"/>
  <c r="D101" i="12"/>
  <c r="I101" i="12" s="1"/>
  <c r="U100" i="12"/>
  <c r="T100" i="12"/>
  <c r="N100" i="12"/>
  <c r="O100" i="12" s="1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T96" i="12" s="1"/>
  <c r="R96" i="12"/>
  <c r="Q96" i="12"/>
  <c r="P96" i="12"/>
  <c r="L96" i="12"/>
  <c r="J96" i="12"/>
  <c r="K96" i="12" s="1"/>
  <c r="H96" i="12"/>
  <c r="F96" i="12"/>
  <c r="G96" i="12" s="1"/>
  <c r="E96" i="12"/>
  <c r="D96" i="12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S91" i="12"/>
  <c r="R91" i="12"/>
  <c r="Q91" i="12"/>
  <c r="P91" i="12"/>
  <c r="L91" i="12"/>
  <c r="J91" i="12"/>
  <c r="H91" i="12"/>
  <c r="I91" i="12" s="1"/>
  <c r="F91" i="12"/>
  <c r="G91" i="12" s="1"/>
  <c r="E91" i="12"/>
  <c r="M91" i="12" s="1"/>
  <c r="D91" i="12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T85" i="12" s="1"/>
  <c r="R85" i="12"/>
  <c r="Q85" i="12"/>
  <c r="P85" i="12"/>
  <c r="L85" i="12"/>
  <c r="J85" i="12"/>
  <c r="H85" i="12"/>
  <c r="G85" i="12"/>
  <c r="F85" i="12"/>
  <c r="E85" i="12"/>
  <c r="M85" i="12" s="1"/>
  <c r="D85" i="12"/>
  <c r="S84" i="12"/>
  <c r="R84" i="12"/>
  <c r="Q84" i="12"/>
  <c r="T84" i="12" s="1"/>
  <c r="P84" i="12"/>
  <c r="U84" i="12" s="1"/>
  <c r="L84" i="12"/>
  <c r="J84" i="12"/>
  <c r="H84" i="12"/>
  <c r="F84" i="12"/>
  <c r="N84" i="12" s="1"/>
  <c r="E84" i="12"/>
  <c r="K84" i="12" s="1"/>
  <c r="D84" i="12"/>
  <c r="I84" i="12" s="1"/>
  <c r="U83" i="12"/>
  <c r="T83" i="12"/>
  <c r="O83" i="12"/>
  <c r="N83" i="12"/>
  <c r="M83" i="12"/>
  <c r="K83" i="12"/>
  <c r="I83" i="12"/>
  <c r="G83" i="12"/>
  <c r="U82" i="12"/>
  <c r="T82" i="12"/>
  <c r="O82" i="12"/>
  <c r="N82" i="12"/>
  <c r="M82" i="12"/>
  <c r="K82" i="12"/>
  <c r="I82" i="12"/>
  <c r="G82" i="12"/>
  <c r="U81" i="12"/>
  <c r="T81" i="12"/>
  <c r="O81" i="12"/>
  <c r="N81" i="12"/>
  <c r="M81" i="12"/>
  <c r="K81" i="12"/>
  <c r="I81" i="12"/>
  <c r="G81" i="12"/>
  <c r="U80" i="12"/>
  <c r="T80" i="12"/>
  <c r="O80" i="12"/>
  <c r="N80" i="12"/>
  <c r="M80" i="12"/>
  <c r="K80" i="12"/>
  <c r="I80" i="12"/>
  <c r="G80" i="12"/>
  <c r="U79" i="12"/>
  <c r="T79" i="12"/>
  <c r="O79" i="12"/>
  <c r="N79" i="12"/>
  <c r="M79" i="12"/>
  <c r="K79" i="12"/>
  <c r="I79" i="12"/>
  <c r="G79" i="12"/>
  <c r="T78" i="12"/>
  <c r="S78" i="12"/>
  <c r="R78" i="12"/>
  <c r="Q78" i="12"/>
  <c r="P78" i="12"/>
  <c r="L78" i="12"/>
  <c r="J78" i="12"/>
  <c r="H78" i="12"/>
  <c r="F78" i="12"/>
  <c r="E78" i="12"/>
  <c r="M78" i="12" s="1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S70" i="12"/>
  <c r="R70" i="12"/>
  <c r="Q70" i="12"/>
  <c r="T70" i="12" s="1"/>
  <c r="P70" i="12"/>
  <c r="U70" i="12" s="1"/>
  <c r="L70" i="12"/>
  <c r="J70" i="12"/>
  <c r="H70" i="12"/>
  <c r="F70" i="12"/>
  <c r="E70" i="12"/>
  <c r="D70" i="12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N67" i="12"/>
  <c r="O67" i="12" s="1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N65" i="12"/>
  <c r="O65" i="12" s="1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S63" i="12"/>
  <c r="R63" i="12"/>
  <c r="Q63" i="12"/>
  <c r="P63" i="12"/>
  <c r="L63" i="12"/>
  <c r="J63" i="12"/>
  <c r="K63" i="12" s="1"/>
  <c r="H63" i="12"/>
  <c r="G63" i="12"/>
  <c r="F63" i="12"/>
  <c r="E63" i="12"/>
  <c r="D63" i="12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N60" i="12"/>
  <c r="O60" i="12" s="1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S58" i="12"/>
  <c r="R58" i="12"/>
  <c r="Q58" i="12"/>
  <c r="T58" i="12" s="1"/>
  <c r="P58" i="12"/>
  <c r="U58" i="12" s="1"/>
  <c r="L58" i="12"/>
  <c r="J58" i="12"/>
  <c r="H58" i="12"/>
  <c r="F58" i="12"/>
  <c r="N58" i="12" s="1"/>
  <c r="E58" i="12"/>
  <c r="D58" i="12"/>
  <c r="I58" i="12" s="1"/>
  <c r="U57" i="12"/>
  <c r="T57" i="12"/>
  <c r="N57" i="12"/>
  <c r="O57" i="12" s="1"/>
  <c r="M57" i="12"/>
  <c r="K57" i="12"/>
  <c r="I57" i="12"/>
  <c r="G57" i="12"/>
  <c r="S54" i="12"/>
  <c r="T54" i="12" s="1"/>
  <c r="R54" i="12"/>
  <c r="Q54" i="12"/>
  <c r="P54" i="12"/>
  <c r="L54" i="12"/>
  <c r="J54" i="12"/>
  <c r="H54" i="12"/>
  <c r="F54" i="12"/>
  <c r="G54" i="12" s="1"/>
  <c r="E54" i="12"/>
  <c r="M54" i="12" s="1"/>
  <c r="D54" i="12"/>
  <c r="S53" i="12"/>
  <c r="R53" i="12"/>
  <c r="Q53" i="12"/>
  <c r="T53" i="12" s="1"/>
  <c r="P53" i="12"/>
  <c r="L53" i="12"/>
  <c r="J53" i="12"/>
  <c r="H53" i="12"/>
  <c r="I53" i="12" s="1"/>
  <c r="F53" i="12"/>
  <c r="G53" i="12" s="1"/>
  <c r="E53" i="12"/>
  <c r="D53" i="12"/>
  <c r="U52" i="12"/>
  <c r="T52" i="12"/>
  <c r="O52" i="12"/>
  <c r="N52" i="12"/>
  <c r="M52" i="12"/>
  <c r="K52" i="12"/>
  <c r="I52" i="12"/>
  <c r="G52" i="12"/>
  <c r="U51" i="12"/>
  <c r="T51" i="12"/>
  <c r="N51" i="12"/>
  <c r="O51" i="12" s="1"/>
  <c r="M51" i="12"/>
  <c r="K51" i="12"/>
  <c r="I51" i="12"/>
  <c r="G51" i="12"/>
  <c r="U50" i="12"/>
  <c r="T50" i="12"/>
  <c r="N50" i="12"/>
  <c r="O50" i="12" s="1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N48" i="12"/>
  <c r="O48" i="12" s="1"/>
  <c r="M48" i="12"/>
  <c r="K48" i="12"/>
  <c r="I48" i="12"/>
  <c r="G48" i="12"/>
  <c r="S47" i="12"/>
  <c r="T47" i="12" s="1"/>
  <c r="R47" i="12"/>
  <c r="Q47" i="12"/>
  <c r="P47" i="12"/>
  <c r="L47" i="12"/>
  <c r="J47" i="12"/>
  <c r="K47" i="12" s="1"/>
  <c r="H47" i="12"/>
  <c r="F47" i="12"/>
  <c r="E47" i="12"/>
  <c r="D47" i="12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N41" i="12"/>
  <c r="O41" i="12" s="1"/>
  <c r="M41" i="12"/>
  <c r="K41" i="12"/>
  <c r="I41" i="12"/>
  <c r="G41" i="12"/>
  <c r="S40" i="12"/>
  <c r="R40" i="12"/>
  <c r="Q40" i="12"/>
  <c r="T40" i="12" s="1"/>
  <c r="P40" i="12"/>
  <c r="U40" i="12" s="1"/>
  <c r="L40" i="12"/>
  <c r="J40" i="12"/>
  <c r="H40" i="12"/>
  <c r="F40" i="12"/>
  <c r="E40" i="12"/>
  <c r="D40" i="12"/>
  <c r="U39" i="12"/>
  <c r="T39" i="12"/>
  <c r="O39" i="12"/>
  <c r="N39" i="12"/>
  <c r="M39" i="12"/>
  <c r="K39" i="12"/>
  <c r="I39" i="12"/>
  <c r="G39" i="12"/>
  <c r="U38" i="12"/>
  <c r="T38" i="12"/>
  <c r="O38" i="12"/>
  <c r="N38" i="12"/>
  <c r="M38" i="12"/>
  <c r="K38" i="12"/>
  <c r="I38" i="12"/>
  <c r="G38" i="12"/>
  <c r="U37" i="12"/>
  <c r="T37" i="12"/>
  <c r="O37" i="12"/>
  <c r="N37" i="12"/>
  <c r="M37" i="12"/>
  <c r="K37" i="12"/>
  <c r="I37" i="12"/>
  <c r="G37" i="12"/>
  <c r="U36" i="12"/>
  <c r="T36" i="12"/>
  <c r="O36" i="12"/>
  <c r="N36" i="12"/>
  <c r="M36" i="12"/>
  <c r="K36" i="12"/>
  <c r="I36" i="12"/>
  <c r="G36" i="12"/>
  <c r="S35" i="12"/>
  <c r="R35" i="12"/>
  <c r="Q35" i="12"/>
  <c r="T35" i="12" s="1"/>
  <c r="P35" i="12"/>
  <c r="U35" i="12" s="1"/>
  <c r="L35" i="12"/>
  <c r="J35" i="12"/>
  <c r="H35" i="12"/>
  <c r="F35" i="12"/>
  <c r="G35" i="12" s="1"/>
  <c r="E35" i="12"/>
  <c r="D35" i="12"/>
  <c r="I35" i="12" s="1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N28" i="12"/>
  <c r="O28" i="12" s="1"/>
  <c r="M28" i="12"/>
  <c r="K28" i="12"/>
  <c r="I28" i="12"/>
  <c r="G28" i="12"/>
  <c r="S27" i="12"/>
  <c r="R27" i="12"/>
  <c r="Q27" i="12"/>
  <c r="T27" i="12" s="1"/>
  <c r="P27" i="12"/>
  <c r="U27" i="12" s="1"/>
  <c r="L27" i="12"/>
  <c r="J27" i="12"/>
  <c r="H27" i="12"/>
  <c r="F27" i="12"/>
  <c r="E27" i="12"/>
  <c r="D27" i="12"/>
  <c r="U26" i="12"/>
  <c r="T26" i="12"/>
  <c r="O26" i="12"/>
  <c r="N26" i="12"/>
  <c r="M26" i="12"/>
  <c r="K26" i="12"/>
  <c r="I26" i="12"/>
  <c r="G26" i="12"/>
  <c r="U25" i="12"/>
  <c r="T25" i="12"/>
  <c r="N25" i="12"/>
  <c r="O25" i="12" s="1"/>
  <c r="M25" i="12"/>
  <c r="K25" i="12"/>
  <c r="I25" i="12"/>
  <c r="G25" i="12"/>
  <c r="U24" i="12"/>
  <c r="T24" i="12"/>
  <c r="O24" i="12"/>
  <c r="N24" i="12"/>
  <c r="M24" i="12"/>
  <c r="K24" i="12"/>
  <c r="I24" i="12"/>
  <c r="G24" i="12"/>
  <c r="U23" i="12"/>
  <c r="T23" i="12"/>
  <c r="N23" i="12"/>
  <c r="O23" i="12" s="1"/>
  <c r="M23" i="12"/>
  <c r="K23" i="12"/>
  <c r="I23" i="12"/>
  <c r="G23" i="12"/>
  <c r="U22" i="12"/>
  <c r="T22" i="12"/>
  <c r="N22" i="12"/>
  <c r="O22" i="12" s="1"/>
  <c r="M22" i="12"/>
  <c r="K22" i="12"/>
  <c r="I22" i="12"/>
  <c r="G22" i="12"/>
  <c r="U21" i="12"/>
  <c r="T21" i="12"/>
  <c r="N21" i="12"/>
  <c r="O21" i="12" s="1"/>
  <c r="M21" i="12"/>
  <c r="K21" i="12"/>
  <c r="I21" i="12"/>
  <c r="G21" i="12"/>
  <c r="U20" i="12"/>
  <c r="T20" i="12"/>
  <c r="N20" i="12"/>
  <c r="O20" i="12" s="1"/>
  <c r="M20" i="12"/>
  <c r="K20" i="12"/>
  <c r="I20" i="12"/>
  <c r="G20" i="12"/>
  <c r="S19" i="12"/>
  <c r="R19" i="12"/>
  <c r="Q19" i="12"/>
  <c r="P19" i="12"/>
  <c r="L19" i="12"/>
  <c r="J19" i="12"/>
  <c r="K19" i="12" s="1"/>
  <c r="H19" i="12"/>
  <c r="F19" i="12"/>
  <c r="N19" i="12" s="1"/>
  <c r="E19" i="12"/>
  <c r="D19" i="12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T10" i="12" s="1"/>
  <c r="R10" i="12"/>
  <c r="Q10" i="12"/>
  <c r="P10" i="12"/>
  <c r="L10" i="12"/>
  <c r="J10" i="12"/>
  <c r="H10" i="12"/>
  <c r="U10" i="12" s="1"/>
  <c r="F10" i="12"/>
  <c r="N10" i="12" s="1"/>
  <c r="E10" i="12"/>
  <c r="K10" i="12" s="1"/>
  <c r="D10" i="12"/>
  <c r="I10" i="12" s="1"/>
  <c r="U9" i="12"/>
  <c r="T9" i="12"/>
  <c r="N9" i="12"/>
  <c r="O9" i="12" s="1"/>
  <c r="M9" i="12"/>
  <c r="K9" i="12"/>
  <c r="I9" i="12"/>
  <c r="G9" i="12"/>
  <c r="U8" i="12"/>
  <c r="T8" i="12"/>
  <c r="N8" i="12"/>
  <c r="O8" i="12" s="1"/>
  <c r="M8" i="12"/>
  <c r="K8" i="12"/>
  <c r="I8" i="12"/>
  <c r="G8" i="12"/>
  <c r="S339" i="11"/>
  <c r="R339" i="11"/>
  <c r="Q339" i="11"/>
  <c r="T339" i="11" s="1"/>
  <c r="P339" i="11"/>
  <c r="L339" i="11"/>
  <c r="J339" i="11"/>
  <c r="K339" i="11" s="1"/>
  <c r="H339" i="11"/>
  <c r="F339" i="11"/>
  <c r="N339" i="11" s="1"/>
  <c r="E339" i="11"/>
  <c r="D339" i="11"/>
  <c r="S338" i="11"/>
  <c r="R338" i="11"/>
  <c r="Q338" i="11"/>
  <c r="P338" i="11"/>
  <c r="U338" i="11" s="1"/>
  <c r="L338" i="11"/>
  <c r="J338" i="11"/>
  <c r="H338" i="11"/>
  <c r="F338" i="11"/>
  <c r="N338" i="11" s="1"/>
  <c r="E338" i="11"/>
  <c r="D338" i="11"/>
  <c r="I338" i="11" s="1"/>
  <c r="T337" i="11"/>
  <c r="S337" i="11"/>
  <c r="R337" i="11"/>
  <c r="Q337" i="11"/>
  <c r="P337" i="11"/>
  <c r="U337" i="11" s="1"/>
  <c r="L337" i="11"/>
  <c r="J337" i="11"/>
  <c r="H337" i="11"/>
  <c r="F337" i="11"/>
  <c r="E337" i="11"/>
  <c r="M337" i="11" s="1"/>
  <c r="D337" i="11"/>
  <c r="O337" i="11" s="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Q332" i="11"/>
  <c r="T332" i="11" s="1"/>
  <c r="P332" i="11"/>
  <c r="U332" i="11" s="1"/>
  <c r="L332" i="11"/>
  <c r="J332" i="11"/>
  <c r="K332" i="11" s="1"/>
  <c r="H332" i="11"/>
  <c r="F332" i="11"/>
  <c r="N332" i="11" s="1"/>
  <c r="E332" i="11"/>
  <c r="D332" i="11"/>
  <c r="G332" i="11" s="1"/>
  <c r="U331" i="11"/>
  <c r="T331" i="11"/>
  <c r="N331" i="11"/>
  <c r="O331" i="11" s="1"/>
  <c r="M331" i="11"/>
  <c r="K331" i="11"/>
  <c r="I331" i="11"/>
  <c r="G331" i="11"/>
  <c r="U330" i="11"/>
  <c r="T330" i="11"/>
  <c r="O330" i="11"/>
  <c r="N330" i="1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N326" i="11"/>
  <c r="O326" i="11" s="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Q323" i="11"/>
  <c r="T323" i="11" s="1"/>
  <c r="P323" i="11"/>
  <c r="U323" i="11" s="1"/>
  <c r="L323" i="11"/>
  <c r="J323" i="11"/>
  <c r="K323" i="11" s="1"/>
  <c r="H323" i="11"/>
  <c r="F323" i="11"/>
  <c r="E323" i="11"/>
  <c r="D323" i="11"/>
  <c r="U322" i="11"/>
  <c r="T322" i="11"/>
  <c r="O322" i="11"/>
  <c r="N322" i="1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O320" i="11"/>
  <c r="N320" i="11"/>
  <c r="M320" i="11"/>
  <c r="K320" i="11"/>
  <c r="I320" i="11"/>
  <c r="G320" i="11"/>
  <c r="U319" i="11"/>
  <c r="T319" i="11"/>
  <c r="O319" i="11"/>
  <c r="N319" i="1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U317" i="11"/>
  <c r="S317" i="11"/>
  <c r="T317" i="11" s="1"/>
  <c r="R317" i="11"/>
  <c r="Q317" i="11"/>
  <c r="P317" i="11"/>
  <c r="L317" i="11"/>
  <c r="J317" i="11"/>
  <c r="H317" i="11"/>
  <c r="F317" i="11"/>
  <c r="N317" i="11" s="1"/>
  <c r="E317" i="11"/>
  <c r="M317" i="11" s="1"/>
  <c r="D317" i="1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O314" i="11"/>
  <c r="N314" i="1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O312" i="11"/>
  <c r="N312" i="1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T310" i="11"/>
  <c r="S310" i="11"/>
  <c r="R310" i="11"/>
  <c r="Q310" i="11"/>
  <c r="P310" i="11"/>
  <c r="U310" i="11" s="1"/>
  <c r="L310" i="11"/>
  <c r="J310" i="11"/>
  <c r="H310" i="11"/>
  <c r="F310" i="11"/>
  <c r="E310" i="11"/>
  <c r="M310" i="11" s="1"/>
  <c r="D310" i="11"/>
  <c r="O310" i="11" s="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O307" i="11"/>
  <c r="N307" i="1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R303" i="11"/>
  <c r="Q303" i="11"/>
  <c r="T303" i="11" s="1"/>
  <c r="P303" i="11"/>
  <c r="U303" i="11" s="1"/>
  <c r="L303" i="11"/>
  <c r="J303" i="11"/>
  <c r="K303" i="11" s="1"/>
  <c r="H303" i="11"/>
  <c r="F303" i="11"/>
  <c r="N303" i="11" s="1"/>
  <c r="E303" i="11"/>
  <c r="D303" i="11"/>
  <c r="G303" i="11" s="1"/>
  <c r="U302" i="11"/>
  <c r="T302" i="11"/>
  <c r="N302" i="11"/>
  <c r="O302" i="11" s="1"/>
  <c r="M302" i="11"/>
  <c r="K302" i="11"/>
  <c r="I302" i="11"/>
  <c r="G302" i="11"/>
  <c r="S299" i="11"/>
  <c r="T299" i="11" s="1"/>
  <c r="R299" i="11"/>
  <c r="Q299" i="11"/>
  <c r="P299" i="11"/>
  <c r="L299" i="11"/>
  <c r="J299" i="11"/>
  <c r="H299" i="11"/>
  <c r="F299" i="11"/>
  <c r="N299" i="11" s="1"/>
  <c r="E299" i="11"/>
  <c r="D299" i="11"/>
  <c r="U298" i="11"/>
  <c r="S298" i="11"/>
  <c r="R298" i="11"/>
  <c r="Q298" i="11"/>
  <c r="P298" i="11"/>
  <c r="N298" i="11"/>
  <c r="L298" i="11"/>
  <c r="K298" i="11"/>
  <c r="J298" i="11"/>
  <c r="H298" i="11"/>
  <c r="F298" i="11"/>
  <c r="E298" i="11"/>
  <c r="D298" i="11"/>
  <c r="I298" i="11" s="1"/>
  <c r="U297" i="11"/>
  <c r="T297" i="11"/>
  <c r="O297" i="11"/>
  <c r="N297" i="11"/>
  <c r="M297" i="11"/>
  <c r="K297" i="11"/>
  <c r="I297" i="11"/>
  <c r="G297" i="11"/>
  <c r="U296" i="11"/>
  <c r="T296" i="11"/>
  <c r="N296" i="11"/>
  <c r="O296" i="11" s="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O293" i="11"/>
  <c r="N293" i="11"/>
  <c r="M293" i="11"/>
  <c r="K293" i="11"/>
  <c r="I293" i="11"/>
  <c r="G293" i="11"/>
  <c r="S292" i="11"/>
  <c r="R292" i="11"/>
  <c r="Q292" i="11"/>
  <c r="T292" i="11" s="1"/>
  <c r="P292" i="11"/>
  <c r="U292" i="11" s="1"/>
  <c r="L292" i="11"/>
  <c r="J292" i="11"/>
  <c r="H292" i="11"/>
  <c r="F292" i="11"/>
  <c r="N292" i="11" s="1"/>
  <c r="E292" i="11"/>
  <c r="M292" i="11" s="1"/>
  <c r="D292" i="11"/>
  <c r="O292" i="11" s="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R285" i="11"/>
  <c r="Q285" i="11"/>
  <c r="P285" i="11"/>
  <c r="U285" i="11" s="1"/>
  <c r="L285" i="11"/>
  <c r="J285" i="11"/>
  <c r="H285" i="11"/>
  <c r="I285" i="11" s="1"/>
  <c r="G285" i="11"/>
  <c r="F285" i="11"/>
  <c r="E285" i="11"/>
  <c r="M285" i="11" s="1"/>
  <c r="D285" i="1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R275" i="11"/>
  <c r="Q275" i="11"/>
  <c r="T275" i="11" s="1"/>
  <c r="P275" i="11"/>
  <c r="U275" i="11" s="1"/>
  <c r="L275" i="11"/>
  <c r="J275" i="11"/>
  <c r="K275" i="11" s="1"/>
  <c r="H275" i="11"/>
  <c r="F275" i="11"/>
  <c r="E275" i="11"/>
  <c r="D275" i="11"/>
  <c r="U274" i="11"/>
  <c r="T274" i="11"/>
  <c r="O274" i="11"/>
  <c r="N274" i="1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O271" i="11"/>
  <c r="N271" i="1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Q267" i="11"/>
  <c r="P267" i="11"/>
  <c r="U267" i="11" s="1"/>
  <c r="L267" i="11"/>
  <c r="J267" i="11"/>
  <c r="H267" i="11"/>
  <c r="F267" i="11"/>
  <c r="N267" i="11" s="1"/>
  <c r="E267" i="11"/>
  <c r="D267" i="11"/>
  <c r="I267" i="11" s="1"/>
  <c r="U266" i="11"/>
  <c r="T266" i="11"/>
  <c r="O266" i="11"/>
  <c r="N266" i="11"/>
  <c r="M266" i="11"/>
  <c r="K266" i="11"/>
  <c r="I266" i="11"/>
  <c r="G266" i="11"/>
  <c r="U265" i="11"/>
  <c r="T265" i="11"/>
  <c r="N265" i="11"/>
  <c r="O265" i="11" s="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T260" i="11" s="1"/>
  <c r="R260" i="11"/>
  <c r="Q260" i="11"/>
  <c r="P260" i="11"/>
  <c r="L260" i="11"/>
  <c r="J260" i="11"/>
  <c r="H260" i="11"/>
  <c r="F260" i="11"/>
  <c r="N260" i="11" s="1"/>
  <c r="E260" i="11"/>
  <c r="M260" i="11" s="1"/>
  <c r="D260" i="11"/>
  <c r="T259" i="11"/>
  <c r="S259" i="11"/>
  <c r="R259" i="11"/>
  <c r="Q259" i="11"/>
  <c r="P259" i="11"/>
  <c r="L259" i="11"/>
  <c r="J259" i="11"/>
  <c r="H259" i="11"/>
  <c r="G259" i="11"/>
  <c r="F259" i="11"/>
  <c r="E259" i="11"/>
  <c r="D259" i="11"/>
  <c r="U258" i="11"/>
  <c r="T258" i="11"/>
  <c r="O258" i="11"/>
  <c r="N258" i="11"/>
  <c r="M258" i="11"/>
  <c r="K258" i="11"/>
  <c r="I258" i="11"/>
  <c r="G258" i="11"/>
  <c r="U257" i="11"/>
  <c r="T257" i="11"/>
  <c r="O257" i="11"/>
  <c r="N257" i="1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R254" i="11"/>
  <c r="Q254" i="11"/>
  <c r="T254" i="11" s="1"/>
  <c r="P254" i="11"/>
  <c r="U254" i="11" s="1"/>
  <c r="L254" i="11"/>
  <c r="J254" i="11"/>
  <c r="H254" i="11"/>
  <c r="F254" i="11"/>
  <c r="N254" i="11" s="1"/>
  <c r="E254" i="11"/>
  <c r="D254" i="11"/>
  <c r="U253" i="11"/>
  <c r="T253" i="11"/>
  <c r="O253" i="11"/>
  <c r="N253" i="1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O248" i="11"/>
  <c r="N248" i="11"/>
  <c r="M248" i="11"/>
  <c r="K248" i="11"/>
  <c r="I248" i="11"/>
  <c r="G248" i="11"/>
  <c r="T247" i="11"/>
  <c r="S247" i="11"/>
  <c r="R247" i="11"/>
  <c r="Q247" i="11"/>
  <c r="P247" i="11"/>
  <c r="U247" i="11" s="1"/>
  <c r="L247" i="11"/>
  <c r="J247" i="11"/>
  <c r="H247" i="11"/>
  <c r="F247" i="11"/>
  <c r="E247" i="11"/>
  <c r="M247" i="11" s="1"/>
  <c r="D247" i="11"/>
  <c r="U246" i="11"/>
  <c r="T246" i="11"/>
  <c r="N246" i="11"/>
  <c r="O246" i="11" s="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Q240" i="11"/>
  <c r="T240" i="11" s="1"/>
  <c r="P240" i="11"/>
  <c r="L240" i="11"/>
  <c r="J240" i="11"/>
  <c r="H240" i="11"/>
  <c r="F240" i="11"/>
  <c r="E240" i="11"/>
  <c r="D240" i="1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N235" i="11"/>
  <c r="O235" i="11" s="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Q231" i="11"/>
  <c r="T231" i="11" s="1"/>
  <c r="P231" i="11"/>
  <c r="U231" i="11" s="1"/>
  <c r="L231" i="11"/>
  <c r="J231" i="11"/>
  <c r="H231" i="11"/>
  <c r="F231" i="11"/>
  <c r="E231" i="11"/>
  <c r="D231" i="11"/>
  <c r="I231" i="11" s="1"/>
  <c r="T230" i="11"/>
  <c r="S230" i="11"/>
  <c r="R230" i="11"/>
  <c r="Q230" i="11"/>
  <c r="P230" i="11"/>
  <c r="L230" i="11"/>
  <c r="J230" i="11"/>
  <c r="H230" i="11"/>
  <c r="F230" i="11"/>
  <c r="N230" i="11" s="1"/>
  <c r="E230" i="11"/>
  <c r="M230" i="11" s="1"/>
  <c r="D230" i="11"/>
  <c r="U229" i="11"/>
  <c r="T229" i="11"/>
  <c r="O229" i="11"/>
  <c r="N229" i="11"/>
  <c r="M229" i="11"/>
  <c r="K229" i="11"/>
  <c r="I229" i="11"/>
  <c r="G229" i="11"/>
  <c r="U228" i="11"/>
  <c r="T228" i="11"/>
  <c r="O228" i="11"/>
  <c r="N228" i="1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N225" i="11"/>
  <c r="O225" i="11" s="1"/>
  <c r="M225" i="11"/>
  <c r="K225" i="11"/>
  <c r="I225" i="11"/>
  <c r="G225" i="11"/>
  <c r="S224" i="11"/>
  <c r="T224" i="11" s="1"/>
  <c r="R224" i="11"/>
  <c r="Q224" i="11"/>
  <c r="P224" i="11"/>
  <c r="L224" i="11"/>
  <c r="J224" i="11"/>
  <c r="H224" i="11"/>
  <c r="F224" i="11"/>
  <c r="N224" i="11" s="1"/>
  <c r="E224" i="11"/>
  <c r="M224" i="11" s="1"/>
  <c r="D224" i="1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O219" i="11"/>
  <c r="N219" i="1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O217" i="11"/>
  <c r="N217" i="11"/>
  <c r="M217" i="11"/>
  <c r="K217" i="11"/>
  <c r="I217" i="11"/>
  <c r="G217" i="11"/>
  <c r="T216" i="11"/>
  <c r="S216" i="11"/>
  <c r="R216" i="11"/>
  <c r="Q216" i="11"/>
  <c r="P216" i="11"/>
  <c r="L216" i="11"/>
  <c r="J216" i="11"/>
  <c r="H216" i="11"/>
  <c r="F216" i="11"/>
  <c r="E216" i="11"/>
  <c r="M216" i="11" s="1"/>
  <c r="D216" i="11"/>
  <c r="O216" i="11" s="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Q205" i="11"/>
  <c r="T205" i="11" s="1"/>
  <c r="P205" i="11"/>
  <c r="U205" i="11" s="1"/>
  <c r="L205" i="11"/>
  <c r="J205" i="11"/>
  <c r="H205" i="11"/>
  <c r="F205" i="11"/>
  <c r="N205" i="11" s="1"/>
  <c r="E205" i="11"/>
  <c r="D205" i="11"/>
  <c r="I205" i="11" s="1"/>
  <c r="S204" i="11"/>
  <c r="T204" i="11" s="1"/>
  <c r="R204" i="11"/>
  <c r="Q204" i="11"/>
  <c r="P204" i="11"/>
  <c r="L204" i="11"/>
  <c r="J204" i="11"/>
  <c r="H204" i="11"/>
  <c r="F204" i="11"/>
  <c r="N204" i="11" s="1"/>
  <c r="E204" i="11"/>
  <c r="M204" i="11" s="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T198" i="11"/>
  <c r="S198" i="11"/>
  <c r="R198" i="11"/>
  <c r="Q198" i="11"/>
  <c r="P198" i="11"/>
  <c r="U198" i="11" s="1"/>
  <c r="L198" i="11"/>
  <c r="K198" i="11"/>
  <c r="J198" i="11"/>
  <c r="H198" i="11"/>
  <c r="F198" i="11"/>
  <c r="E198" i="11"/>
  <c r="M198" i="11" s="1"/>
  <c r="D198" i="11"/>
  <c r="I198" i="11" s="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S191" i="11"/>
  <c r="R191" i="11"/>
  <c r="Q191" i="11"/>
  <c r="T191" i="11" s="1"/>
  <c r="P191" i="11"/>
  <c r="L191" i="11"/>
  <c r="J191" i="11"/>
  <c r="H191" i="11"/>
  <c r="F191" i="11"/>
  <c r="E191" i="11"/>
  <c r="D191" i="1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R185" i="11"/>
  <c r="Q185" i="11"/>
  <c r="T185" i="11" s="1"/>
  <c r="P185" i="11"/>
  <c r="U185" i="11" s="1"/>
  <c r="L185" i="11"/>
  <c r="J185" i="11"/>
  <c r="H185" i="11"/>
  <c r="F185" i="11"/>
  <c r="N185" i="11" s="1"/>
  <c r="E185" i="11"/>
  <c r="D185" i="11"/>
  <c r="I185" i="11" s="1"/>
  <c r="U184" i="11"/>
  <c r="T184" i="11"/>
  <c r="N184" i="11"/>
  <c r="O184" i="11" s="1"/>
  <c r="M184" i="11"/>
  <c r="K184" i="11"/>
  <c r="I184" i="11"/>
  <c r="G184" i="11"/>
  <c r="U183" i="11"/>
  <c r="T183" i="11"/>
  <c r="O183" i="11"/>
  <c r="N183" i="1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S179" i="11"/>
  <c r="R179" i="11"/>
  <c r="Q179" i="11"/>
  <c r="T179" i="11" s="1"/>
  <c r="P179" i="11"/>
  <c r="U179" i="11" s="1"/>
  <c r="L179" i="11"/>
  <c r="J179" i="11"/>
  <c r="H179" i="11"/>
  <c r="F179" i="11"/>
  <c r="N179" i="11" s="1"/>
  <c r="E179" i="11"/>
  <c r="D179" i="1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Q170" i="11"/>
  <c r="T170" i="11" s="1"/>
  <c r="P170" i="11"/>
  <c r="U170" i="11" s="1"/>
  <c r="N170" i="11"/>
  <c r="L170" i="11"/>
  <c r="J170" i="11"/>
  <c r="H170" i="11"/>
  <c r="F170" i="11"/>
  <c r="E170" i="11"/>
  <c r="M170" i="11" s="1"/>
  <c r="D170" i="11"/>
  <c r="I170" i="11" s="1"/>
  <c r="S169" i="11"/>
  <c r="R169" i="11"/>
  <c r="Q169" i="11"/>
  <c r="T169" i="11" s="1"/>
  <c r="P169" i="11"/>
  <c r="U169" i="11" s="1"/>
  <c r="L169" i="11"/>
  <c r="J169" i="11"/>
  <c r="H169" i="11"/>
  <c r="F169" i="11"/>
  <c r="N169" i="11" s="1"/>
  <c r="E169" i="11"/>
  <c r="M169" i="11" s="1"/>
  <c r="D169" i="11"/>
  <c r="O169" i="11" s="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Q163" i="11"/>
  <c r="T163" i="11" s="1"/>
  <c r="P163" i="11"/>
  <c r="L163" i="11"/>
  <c r="J163" i="11"/>
  <c r="H163" i="11"/>
  <c r="F163" i="11"/>
  <c r="N163" i="11" s="1"/>
  <c r="E163" i="1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O158" i="11"/>
  <c r="N158" i="11"/>
  <c r="M158" i="11"/>
  <c r="K158" i="11"/>
  <c r="I158" i="11"/>
  <c r="G158" i="11"/>
  <c r="S157" i="11"/>
  <c r="R157" i="11"/>
  <c r="Q157" i="11"/>
  <c r="P157" i="11"/>
  <c r="U157" i="11" s="1"/>
  <c r="L157" i="11"/>
  <c r="J157" i="11"/>
  <c r="H157" i="11"/>
  <c r="F157" i="11"/>
  <c r="N157" i="11" s="1"/>
  <c r="E157" i="11"/>
  <c r="D157" i="11"/>
  <c r="U156" i="11"/>
  <c r="T156" i="11"/>
  <c r="N156" i="11"/>
  <c r="O156" i="11" s="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N152" i="11"/>
  <c r="O152" i="11" s="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T150" i="11"/>
  <c r="S150" i="11"/>
  <c r="R150" i="11"/>
  <c r="Q150" i="11"/>
  <c r="P150" i="11"/>
  <c r="U150" i="11" s="1"/>
  <c r="L150" i="11"/>
  <c r="J150" i="11"/>
  <c r="H150" i="11"/>
  <c r="F150" i="11"/>
  <c r="N150" i="11" s="1"/>
  <c r="E150" i="11"/>
  <c r="D150" i="11"/>
  <c r="I150" i="11" s="1"/>
  <c r="U149" i="11"/>
  <c r="T149" i="11"/>
  <c r="O149" i="11"/>
  <c r="N149" i="1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T144" i="11"/>
  <c r="S144" i="11"/>
  <c r="R144" i="11"/>
  <c r="Q144" i="11"/>
  <c r="P144" i="11"/>
  <c r="U144" i="11" s="1"/>
  <c r="L144" i="11"/>
  <c r="J144" i="11"/>
  <c r="H144" i="11"/>
  <c r="F144" i="11"/>
  <c r="E144" i="11"/>
  <c r="M144" i="11" s="1"/>
  <c r="D144" i="11"/>
  <c r="U143" i="11"/>
  <c r="T143" i="11"/>
  <c r="O143" i="11"/>
  <c r="N143" i="11"/>
  <c r="M143" i="11"/>
  <c r="K143" i="11"/>
  <c r="I143" i="11"/>
  <c r="G143" i="11"/>
  <c r="U142" i="11"/>
  <c r="T142" i="11"/>
  <c r="O142" i="11"/>
  <c r="N142" i="1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Q137" i="11"/>
  <c r="T137" i="11" s="1"/>
  <c r="P137" i="11"/>
  <c r="U137" i="11" s="1"/>
  <c r="L137" i="11"/>
  <c r="J137" i="11"/>
  <c r="H137" i="11"/>
  <c r="F137" i="11"/>
  <c r="N137" i="11" s="1"/>
  <c r="E137" i="11"/>
  <c r="M137" i="11" s="1"/>
  <c r="D137" i="11"/>
  <c r="U136" i="11"/>
  <c r="T136" i="11"/>
  <c r="O136" i="11"/>
  <c r="N136" i="1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O133" i="11"/>
  <c r="N133" i="11"/>
  <c r="M133" i="11"/>
  <c r="K133" i="11"/>
  <c r="I133" i="11"/>
  <c r="G133" i="11"/>
  <c r="T132" i="11"/>
  <c r="S132" i="11"/>
  <c r="R132" i="11"/>
  <c r="Q132" i="11"/>
  <c r="P132" i="11"/>
  <c r="U132" i="11" s="1"/>
  <c r="L132" i="11"/>
  <c r="J132" i="11"/>
  <c r="H132" i="11"/>
  <c r="F132" i="11"/>
  <c r="N132" i="11" s="1"/>
  <c r="E132" i="11"/>
  <c r="K132" i="11" s="1"/>
  <c r="D132" i="11"/>
  <c r="U131" i="11"/>
  <c r="T131" i="11"/>
  <c r="O131" i="11"/>
  <c r="N131" i="1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S126" i="11"/>
  <c r="R126" i="11"/>
  <c r="Q126" i="11"/>
  <c r="T126" i="11" s="1"/>
  <c r="P126" i="11"/>
  <c r="U126" i="11" s="1"/>
  <c r="L126" i="11"/>
  <c r="K126" i="11"/>
  <c r="J126" i="11"/>
  <c r="H126" i="11"/>
  <c r="F126" i="11"/>
  <c r="E126" i="11"/>
  <c r="M126" i="11" s="1"/>
  <c r="D126" i="1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Q121" i="11"/>
  <c r="T121" i="11" s="1"/>
  <c r="P121" i="11"/>
  <c r="L121" i="11"/>
  <c r="J121" i="11"/>
  <c r="H121" i="11"/>
  <c r="F121" i="11"/>
  <c r="N121" i="11" s="1"/>
  <c r="E121" i="11"/>
  <c r="D121" i="11"/>
  <c r="U120" i="11"/>
  <c r="T120" i="11"/>
  <c r="N120" i="11"/>
  <c r="O120" i="11" s="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N117" i="11"/>
  <c r="O117" i="11" s="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T112" i="11"/>
  <c r="S112" i="11"/>
  <c r="R112" i="11"/>
  <c r="Q112" i="11"/>
  <c r="P112" i="11"/>
  <c r="L112" i="11"/>
  <c r="J112" i="11"/>
  <c r="H112" i="11"/>
  <c r="F112" i="11"/>
  <c r="E112" i="11"/>
  <c r="D112" i="11"/>
  <c r="U111" i="11"/>
  <c r="T111" i="11"/>
  <c r="O111" i="11"/>
  <c r="N111" i="1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O108" i="11"/>
  <c r="N108" i="1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T106" i="11"/>
  <c r="S106" i="11"/>
  <c r="R106" i="11"/>
  <c r="Q106" i="11"/>
  <c r="P106" i="11"/>
  <c r="L106" i="11"/>
  <c r="J106" i="11"/>
  <c r="K106" i="11" s="1"/>
  <c r="H106" i="11"/>
  <c r="F106" i="11"/>
  <c r="N106" i="11" s="1"/>
  <c r="E106" i="11"/>
  <c r="D106" i="11"/>
  <c r="U105" i="11"/>
  <c r="T105" i="11"/>
  <c r="N105" i="11"/>
  <c r="O105" i="11" s="1"/>
  <c r="M105" i="11"/>
  <c r="K105" i="11"/>
  <c r="I105" i="11"/>
  <c r="G105" i="11"/>
  <c r="S102" i="11"/>
  <c r="R102" i="11"/>
  <c r="Q102" i="11"/>
  <c r="T102" i="11" s="1"/>
  <c r="P102" i="11"/>
  <c r="L102" i="11"/>
  <c r="J102" i="11"/>
  <c r="K102" i="11" s="1"/>
  <c r="H102" i="11"/>
  <c r="F102" i="11"/>
  <c r="N102" i="11" s="1"/>
  <c r="E102" i="11"/>
  <c r="D102" i="11"/>
  <c r="T101" i="11"/>
  <c r="S101" i="11"/>
  <c r="R101" i="11"/>
  <c r="Q101" i="11"/>
  <c r="P101" i="11"/>
  <c r="U101" i="11" s="1"/>
  <c r="L101" i="11"/>
  <c r="J101" i="11"/>
  <c r="H101" i="11"/>
  <c r="F101" i="11"/>
  <c r="N101" i="11" s="1"/>
  <c r="E101" i="11"/>
  <c r="D101" i="11"/>
  <c r="U100" i="11"/>
  <c r="T100" i="11"/>
  <c r="O100" i="11"/>
  <c r="N100" i="11"/>
  <c r="M100" i="11"/>
  <c r="K100" i="11"/>
  <c r="I100" i="11"/>
  <c r="G100" i="11"/>
  <c r="U99" i="11"/>
  <c r="T99" i="11"/>
  <c r="N99" i="11"/>
  <c r="O99" i="11" s="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O97" i="11"/>
  <c r="N97" i="11"/>
  <c r="M97" i="11"/>
  <c r="K97" i="11"/>
  <c r="I97" i="11"/>
  <c r="G97" i="11"/>
  <c r="T96" i="11"/>
  <c r="S96" i="11"/>
  <c r="R96" i="11"/>
  <c r="Q96" i="11"/>
  <c r="P96" i="11"/>
  <c r="L96" i="11"/>
  <c r="J96" i="11"/>
  <c r="H96" i="11"/>
  <c r="F96" i="11"/>
  <c r="N96" i="11" s="1"/>
  <c r="E96" i="11"/>
  <c r="D96" i="1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O92" i="11"/>
  <c r="N92" i="11"/>
  <c r="M92" i="11"/>
  <c r="K92" i="11"/>
  <c r="I92" i="11"/>
  <c r="G92" i="11"/>
  <c r="S91" i="11"/>
  <c r="R91" i="11"/>
  <c r="Q91" i="11"/>
  <c r="T91" i="11" s="1"/>
  <c r="P91" i="11"/>
  <c r="U91" i="11" s="1"/>
  <c r="L91" i="11"/>
  <c r="J91" i="11"/>
  <c r="K91" i="11" s="1"/>
  <c r="H91" i="11"/>
  <c r="F91" i="11"/>
  <c r="N91" i="11" s="1"/>
  <c r="E91" i="11"/>
  <c r="D91" i="11"/>
  <c r="U90" i="11"/>
  <c r="T90" i="11"/>
  <c r="N90" i="11"/>
  <c r="O90" i="11" s="1"/>
  <c r="M90" i="11"/>
  <c r="K90" i="11"/>
  <c r="I90" i="11"/>
  <c r="G90" i="11"/>
  <c r="U89" i="11"/>
  <c r="T89" i="11"/>
  <c r="N89" i="11"/>
  <c r="O89" i="11" s="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R85" i="11"/>
  <c r="Q85" i="11"/>
  <c r="P85" i="11"/>
  <c r="L85" i="11"/>
  <c r="J85" i="11"/>
  <c r="H85" i="11"/>
  <c r="F85" i="11"/>
  <c r="E85" i="11"/>
  <c r="K85" i="11" s="1"/>
  <c r="D85" i="11"/>
  <c r="S84" i="11"/>
  <c r="R84" i="11"/>
  <c r="Q84" i="11"/>
  <c r="T84" i="11" s="1"/>
  <c r="P84" i="11"/>
  <c r="L84" i="11"/>
  <c r="J84" i="11"/>
  <c r="H84" i="11"/>
  <c r="F84" i="11"/>
  <c r="E84" i="11"/>
  <c r="M84" i="11" s="1"/>
  <c r="D84" i="11"/>
  <c r="G84" i="11" s="1"/>
  <c r="U83" i="11"/>
  <c r="T83" i="11"/>
  <c r="O83" i="11"/>
  <c r="N83" i="1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N79" i="11"/>
  <c r="O79" i="11" s="1"/>
  <c r="M79" i="11"/>
  <c r="K79" i="11"/>
  <c r="I79" i="11"/>
  <c r="G79" i="11"/>
  <c r="S78" i="11"/>
  <c r="R78" i="11"/>
  <c r="Q78" i="11"/>
  <c r="P78" i="11"/>
  <c r="L78" i="11"/>
  <c r="M78" i="11" s="1"/>
  <c r="J78" i="11"/>
  <c r="H78" i="11"/>
  <c r="U78" i="11" s="1"/>
  <c r="F78" i="11"/>
  <c r="E78" i="11"/>
  <c r="K78" i="11" s="1"/>
  <c r="D78" i="1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S70" i="11"/>
  <c r="R70" i="11"/>
  <c r="Q70" i="11"/>
  <c r="T70" i="11" s="1"/>
  <c r="P70" i="11"/>
  <c r="U70" i="11" s="1"/>
  <c r="L70" i="11"/>
  <c r="J70" i="11"/>
  <c r="H70" i="11"/>
  <c r="F70" i="11"/>
  <c r="E70" i="11"/>
  <c r="M70" i="11" s="1"/>
  <c r="D70" i="11"/>
  <c r="G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S63" i="11"/>
  <c r="R63" i="11"/>
  <c r="Q63" i="11"/>
  <c r="T63" i="11" s="1"/>
  <c r="P63" i="11"/>
  <c r="U63" i="11" s="1"/>
  <c r="L63" i="11"/>
  <c r="J63" i="11"/>
  <c r="I63" i="11"/>
  <c r="H63" i="11"/>
  <c r="F63" i="11"/>
  <c r="N63" i="11" s="1"/>
  <c r="E63" i="11"/>
  <c r="K63" i="11" s="1"/>
  <c r="D63" i="1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R58" i="11"/>
  <c r="Q58" i="11"/>
  <c r="T58" i="11" s="1"/>
  <c r="P58" i="11"/>
  <c r="U58" i="11" s="1"/>
  <c r="L58" i="11"/>
  <c r="J58" i="11"/>
  <c r="K58" i="11" s="1"/>
  <c r="H58" i="11"/>
  <c r="I58" i="11" s="1"/>
  <c r="F58" i="11"/>
  <c r="G58" i="11" s="1"/>
  <c r="E58" i="11"/>
  <c r="M58" i="11" s="1"/>
  <c r="D58" i="11"/>
  <c r="U57" i="11"/>
  <c r="T57" i="11"/>
  <c r="N57" i="11"/>
  <c r="O57" i="11" s="1"/>
  <c r="M57" i="11"/>
  <c r="K57" i="11"/>
  <c r="I57" i="11"/>
  <c r="G57" i="11"/>
  <c r="S54" i="11"/>
  <c r="R54" i="11"/>
  <c r="Q54" i="11"/>
  <c r="T54" i="11" s="1"/>
  <c r="P54" i="11"/>
  <c r="U54" i="11" s="1"/>
  <c r="L54" i="11"/>
  <c r="J54" i="11"/>
  <c r="H54" i="11"/>
  <c r="F54" i="11"/>
  <c r="N54" i="11" s="1"/>
  <c r="E54" i="11"/>
  <c r="K54" i="11" s="1"/>
  <c r="D54" i="11"/>
  <c r="I54" i="11" s="1"/>
  <c r="T53" i="11"/>
  <c r="S53" i="11"/>
  <c r="R53" i="11"/>
  <c r="Q53" i="11"/>
  <c r="P53" i="11"/>
  <c r="U53" i="11" s="1"/>
  <c r="L53" i="11"/>
  <c r="J53" i="11"/>
  <c r="H53" i="11"/>
  <c r="F53" i="11"/>
  <c r="E53" i="11"/>
  <c r="M53" i="11" s="1"/>
  <c r="D53" i="11"/>
  <c r="I53" i="11" s="1"/>
  <c r="U52" i="11"/>
  <c r="T52" i="11"/>
  <c r="O52" i="11"/>
  <c r="N52" i="11"/>
  <c r="M52" i="11"/>
  <c r="K52" i="11"/>
  <c r="I52" i="11"/>
  <c r="G52" i="11"/>
  <c r="U51" i="11"/>
  <c r="T51" i="11"/>
  <c r="O51" i="11"/>
  <c r="N51" i="11"/>
  <c r="M51" i="11"/>
  <c r="K51" i="11"/>
  <c r="I51" i="11"/>
  <c r="G51" i="11"/>
  <c r="U50" i="11"/>
  <c r="T50" i="11"/>
  <c r="O50" i="11"/>
  <c r="N50" i="1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Q47" i="11"/>
  <c r="T47" i="11" s="1"/>
  <c r="P47" i="11"/>
  <c r="U47" i="11" s="1"/>
  <c r="L47" i="11"/>
  <c r="J47" i="11"/>
  <c r="H47" i="11"/>
  <c r="I47" i="11" s="1"/>
  <c r="F47" i="11"/>
  <c r="N47" i="11" s="1"/>
  <c r="E47" i="11"/>
  <c r="D47" i="11"/>
  <c r="U46" i="11"/>
  <c r="T46" i="11"/>
  <c r="N46" i="11"/>
  <c r="O46" i="11" s="1"/>
  <c r="M46" i="11"/>
  <c r="K46" i="11"/>
  <c r="I46" i="11"/>
  <c r="G46" i="11"/>
  <c r="U45" i="11"/>
  <c r="T45" i="11"/>
  <c r="O45" i="11"/>
  <c r="N45" i="1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Q40" i="11"/>
  <c r="T40" i="11" s="1"/>
  <c r="P40" i="11"/>
  <c r="U40" i="11" s="1"/>
  <c r="L40" i="11"/>
  <c r="J40" i="11"/>
  <c r="K40" i="11" s="1"/>
  <c r="H40" i="11"/>
  <c r="I40" i="11" s="1"/>
  <c r="F40" i="11"/>
  <c r="E40" i="11"/>
  <c r="M40" i="11" s="1"/>
  <c r="D40" i="11"/>
  <c r="U39" i="11"/>
  <c r="T39" i="11"/>
  <c r="N39" i="11"/>
  <c r="O39" i="11" s="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O37" i="11"/>
  <c r="N37" i="1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Q35" i="11"/>
  <c r="T35" i="11" s="1"/>
  <c r="P35" i="11"/>
  <c r="U35" i="11" s="1"/>
  <c r="L35" i="11"/>
  <c r="J35" i="11"/>
  <c r="H35" i="11"/>
  <c r="F35" i="11"/>
  <c r="E35" i="11"/>
  <c r="D35" i="1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S27" i="11"/>
  <c r="R27" i="11"/>
  <c r="Q27" i="11"/>
  <c r="T27" i="11" s="1"/>
  <c r="P27" i="11"/>
  <c r="U27" i="11" s="1"/>
  <c r="L27" i="11"/>
  <c r="J27" i="11"/>
  <c r="H27" i="11"/>
  <c r="F27" i="11"/>
  <c r="G27" i="11" s="1"/>
  <c r="E27" i="11"/>
  <c r="M27" i="11" s="1"/>
  <c r="D27" i="11"/>
  <c r="I27" i="11" s="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S19" i="11"/>
  <c r="R19" i="11"/>
  <c r="Q19" i="11"/>
  <c r="T19" i="11" s="1"/>
  <c r="P19" i="11"/>
  <c r="L19" i="11"/>
  <c r="J19" i="11"/>
  <c r="H19" i="11"/>
  <c r="F19" i="11"/>
  <c r="N19" i="11" s="1"/>
  <c r="E19" i="11"/>
  <c r="M19" i="11" s="1"/>
  <c r="D19" i="1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N11" i="11"/>
  <c r="O11" i="11" s="1"/>
  <c r="M11" i="11"/>
  <c r="K11" i="11"/>
  <c r="I11" i="11"/>
  <c r="G11" i="11"/>
  <c r="S10" i="11"/>
  <c r="R10" i="11"/>
  <c r="Q10" i="11"/>
  <c r="P10" i="11"/>
  <c r="U10" i="11" s="1"/>
  <c r="L10" i="11"/>
  <c r="J10" i="11"/>
  <c r="H10" i="11"/>
  <c r="F10" i="11"/>
  <c r="G10" i="11" s="1"/>
  <c r="E10" i="11"/>
  <c r="M10" i="11" s="1"/>
  <c r="D10" i="11"/>
  <c r="U9" i="11"/>
  <c r="T9" i="11"/>
  <c r="N9" i="11"/>
  <c r="O9" i="11" s="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Q339" i="10"/>
  <c r="T339" i="10" s="1"/>
  <c r="P339" i="10"/>
  <c r="L339" i="10"/>
  <c r="J339" i="10"/>
  <c r="H339" i="10"/>
  <c r="F339" i="10"/>
  <c r="N339" i="10" s="1"/>
  <c r="E339" i="10"/>
  <c r="M339" i="10" s="1"/>
  <c r="D339" i="10"/>
  <c r="I339" i="10" s="1"/>
  <c r="T338" i="10"/>
  <c r="S338" i="10"/>
  <c r="R338" i="10"/>
  <c r="Q338" i="10"/>
  <c r="P338" i="10"/>
  <c r="L338" i="10"/>
  <c r="J338" i="10"/>
  <c r="H338" i="10"/>
  <c r="F338" i="10"/>
  <c r="E338" i="10"/>
  <c r="D338" i="10"/>
  <c r="S337" i="10"/>
  <c r="R337" i="10"/>
  <c r="Q337" i="10"/>
  <c r="T337" i="10" s="1"/>
  <c r="P337" i="10"/>
  <c r="U337" i="10" s="1"/>
  <c r="L337" i="10"/>
  <c r="J337" i="10"/>
  <c r="H337" i="10"/>
  <c r="F337" i="10"/>
  <c r="E337" i="10"/>
  <c r="D337" i="10"/>
  <c r="U336" i="10"/>
  <c r="T336" i="10"/>
  <c r="N336" i="10"/>
  <c r="O336" i="10" s="1"/>
  <c r="M336" i="10"/>
  <c r="K336" i="10"/>
  <c r="I336" i="10"/>
  <c r="G336" i="10"/>
  <c r="U335" i="10"/>
  <c r="T335" i="10"/>
  <c r="O335" i="10"/>
  <c r="N335" i="10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S332" i="10"/>
  <c r="R332" i="10"/>
  <c r="Q332" i="10"/>
  <c r="T332" i="10" s="1"/>
  <c r="P332" i="10"/>
  <c r="U332" i="10" s="1"/>
  <c r="N332" i="10"/>
  <c r="L332" i="10"/>
  <c r="J332" i="10"/>
  <c r="H332" i="10"/>
  <c r="F332" i="10"/>
  <c r="E332" i="10"/>
  <c r="M332" i="10" s="1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Q323" i="10"/>
  <c r="P323" i="10"/>
  <c r="L323" i="10"/>
  <c r="J323" i="10"/>
  <c r="H323" i="10"/>
  <c r="I323" i="10" s="1"/>
  <c r="F323" i="10"/>
  <c r="E323" i="10"/>
  <c r="M323" i="10" s="1"/>
  <c r="D323" i="10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S317" i="10"/>
  <c r="R317" i="10"/>
  <c r="Q317" i="10"/>
  <c r="P317" i="10"/>
  <c r="U317" i="10" s="1"/>
  <c r="L317" i="10"/>
  <c r="J317" i="10"/>
  <c r="H317" i="10"/>
  <c r="F317" i="10"/>
  <c r="N317" i="10" s="1"/>
  <c r="E317" i="10"/>
  <c r="D317" i="10"/>
  <c r="I317" i="10" s="1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T310" i="10"/>
  <c r="S310" i="10"/>
  <c r="R310" i="10"/>
  <c r="Q310" i="10"/>
  <c r="P310" i="10"/>
  <c r="U310" i="10" s="1"/>
  <c r="L310" i="10"/>
  <c r="J310" i="10"/>
  <c r="H310" i="10"/>
  <c r="F310" i="10"/>
  <c r="E310" i="10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S303" i="10"/>
  <c r="R303" i="10"/>
  <c r="Q303" i="10"/>
  <c r="T303" i="10" s="1"/>
  <c r="P303" i="10"/>
  <c r="L303" i="10"/>
  <c r="J303" i="10"/>
  <c r="H303" i="10"/>
  <c r="F303" i="10"/>
  <c r="E303" i="10"/>
  <c r="D303" i="10"/>
  <c r="U302" i="10"/>
  <c r="T302" i="10"/>
  <c r="N302" i="10"/>
  <c r="O302" i="10" s="1"/>
  <c r="M302" i="10"/>
  <c r="K302" i="10"/>
  <c r="I302" i="10"/>
  <c r="G302" i="10"/>
  <c r="S299" i="10"/>
  <c r="R299" i="10"/>
  <c r="Q299" i="10"/>
  <c r="P299" i="10"/>
  <c r="N299" i="10"/>
  <c r="L299" i="10"/>
  <c r="J299" i="10"/>
  <c r="K299" i="10" s="1"/>
  <c r="H299" i="10"/>
  <c r="I299" i="10" s="1"/>
  <c r="F299" i="10"/>
  <c r="E299" i="10"/>
  <c r="D299" i="10"/>
  <c r="S298" i="10"/>
  <c r="T298" i="10" s="1"/>
  <c r="R298" i="10"/>
  <c r="Q298" i="10"/>
  <c r="P298" i="10"/>
  <c r="L298" i="10"/>
  <c r="J298" i="10"/>
  <c r="K298" i="10" s="1"/>
  <c r="H298" i="10"/>
  <c r="F298" i="10"/>
  <c r="N298" i="10" s="1"/>
  <c r="E298" i="10"/>
  <c r="D298" i="10"/>
  <c r="I298" i="10" s="1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O294" i="10"/>
  <c r="N294" i="10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Q292" i="10"/>
  <c r="T292" i="10" s="1"/>
  <c r="P292" i="10"/>
  <c r="U292" i="10" s="1"/>
  <c r="L292" i="10"/>
  <c r="J292" i="10"/>
  <c r="H292" i="10"/>
  <c r="F292" i="10"/>
  <c r="N292" i="10" s="1"/>
  <c r="E292" i="10"/>
  <c r="M292" i="10" s="1"/>
  <c r="D292" i="10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R285" i="10"/>
  <c r="Q285" i="10"/>
  <c r="T285" i="10" s="1"/>
  <c r="P285" i="10"/>
  <c r="L285" i="10"/>
  <c r="J285" i="10"/>
  <c r="K285" i="10" s="1"/>
  <c r="H285" i="10"/>
  <c r="F285" i="10"/>
  <c r="E285" i="10"/>
  <c r="D285" i="10"/>
  <c r="U284" i="10"/>
  <c r="T284" i="10"/>
  <c r="O284" i="10"/>
  <c r="N284" i="10"/>
  <c r="M284" i="10"/>
  <c r="K284" i="10"/>
  <c r="I284" i="10"/>
  <c r="G284" i="10"/>
  <c r="U283" i="10"/>
  <c r="T283" i="10"/>
  <c r="N283" i="10"/>
  <c r="O283" i="10" s="1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O278" i="10"/>
  <c r="N278" i="10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Q275" i="10"/>
  <c r="T275" i="10" s="1"/>
  <c r="P275" i="10"/>
  <c r="L275" i="10"/>
  <c r="J275" i="10"/>
  <c r="H275" i="10"/>
  <c r="F275" i="10"/>
  <c r="E275" i="10"/>
  <c r="M275" i="10" s="1"/>
  <c r="D275" i="10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S267" i="10"/>
  <c r="T267" i="10" s="1"/>
  <c r="R267" i="10"/>
  <c r="Q267" i="10"/>
  <c r="P267" i="10"/>
  <c r="L267" i="10"/>
  <c r="J267" i="10"/>
  <c r="H267" i="10"/>
  <c r="F267" i="10"/>
  <c r="E267" i="10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O263" i="10"/>
  <c r="N263" i="10"/>
  <c r="M263" i="10"/>
  <c r="K263" i="10"/>
  <c r="I263" i="10"/>
  <c r="G263" i="10"/>
  <c r="S260" i="10"/>
  <c r="R260" i="10"/>
  <c r="Q260" i="10"/>
  <c r="T260" i="10" s="1"/>
  <c r="P260" i="10"/>
  <c r="L260" i="10"/>
  <c r="J260" i="10"/>
  <c r="H260" i="10"/>
  <c r="U260" i="10" s="1"/>
  <c r="F260" i="10"/>
  <c r="E260" i="10"/>
  <c r="D260" i="10"/>
  <c r="T259" i="10"/>
  <c r="S259" i="10"/>
  <c r="R259" i="10"/>
  <c r="Q259" i="10"/>
  <c r="P259" i="10"/>
  <c r="U259" i="10" s="1"/>
  <c r="L259" i="10"/>
  <c r="J259" i="10"/>
  <c r="H259" i="10"/>
  <c r="F259" i="10"/>
  <c r="N259" i="10" s="1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N257" i="10"/>
  <c r="O257" i="10" s="1"/>
  <c r="M257" i="10"/>
  <c r="K257" i="10"/>
  <c r="I257" i="10"/>
  <c r="G257" i="10"/>
  <c r="U256" i="10"/>
  <c r="T256" i="10"/>
  <c r="N256" i="10"/>
  <c r="O256" i="10" s="1"/>
  <c r="M256" i="10"/>
  <c r="K256" i="10"/>
  <c r="I256" i="10"/>
  <c r="G256" i="10"/>
  <c r="U255" i="10"/>
  <c r="T255" i="10"/>
  <c r="N255" i="10"/>
  <c r="O255" i="10" s="1"/>
  <c r="M255" i="10"/>
  <c r="K255" i="10"/>
  <c r="I255" i="10"/>
  <c r="G255" i="10"/>
  <c r="S254" i="10"/>
  <c r="R254" i="10"/>
  <c r="Q254" i="10"/>
  <c r="P254" i="10"/>
  <c r="L254" i="10"/>
  <c r="K254" i="10"/>
  <c r="J254" i="10"/>
  <c r="H254" i="10"/>
  <c r="I254" i="10" s="1"/>
  <c r="F254" i="10"/>
  <c r="E254" i="10"/>
  <c r="M254" i="10" s="1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O249" i="10"/>
  <c r="N249" i="10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S247" i="10"/>
  <c r="T247" i="10" s="1"/>
  <c r="R247" i="10"/>
  <c r="Q247" i="10"/>
  <c r="P247" i="10"/>
  <c r="L247" i="10"/>
  <c r="J247" i="10"/>
  <c r="K247" i="10" s="1"/>
  <c r="H247" i="10"/>
  <c r="F247" i="10"/>
  <c r="N247" i="10" s="1"/>
  <c r="E247" i="10"/>
  <c r="M247" i="10" s="1"/>
  <c r="D247" i="10"/>
  <c r="I247" i="10" s="1"/>
  <c r="U246" i="10"/>
  <c r="T246" i="10"/>
  <c r="O246" i="10"/>
  <c r="N246" i="10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T240" i="10"/>
  <c r="S240" i="10"/>
  <c r="R240" i="10"/>
  <c r="Q240" i="10"/>
  <c r="P240" i="10"/>
  <c r="L240" i="10"/>
  <c r="J240" i="10"/>
  <c r="H240" i="10"/>
  <c r="U240" i="10" s="1"/>
  <c r="F240" i="10"/>
  <c r="E240" i="10"/>
  <c r="D240" i="10"/>
  <c r="U239" i="10"/>
  <c r="T239" i="10"/>
  <c r="O239" i="10"/>
  <c r="N239" i="10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N237" i="10"/>
  <c r="O237" i="10" s="1"/>
  <c r="M237" i="10"/>
  <c r="K237" i="10"/>
  <c r="I237" i="10"/>
  <c r="G237" i="10"/>
  <c r="U236" i="10"/>
  <c r="T236" i="10"/>
  <c r="N236" i="10"/>
  <c r="O236" i="10" s="1"/>
  <c r="M236" i="10"/>
  <c r="K236" i="10"/>
  <c r="I236" i="10"/>
  <c r="G236" i="10"/>
  <c r="U235" i="10"/>
  <c r="T235" i="10"/>
  <c r="N235" i="10"/>
  <c r="O235" i="10" s="1"/>
  <c r="M235" i="10"/>
  <c r="K235" i="10"/>
  <c r="I235" i="10"/>
  <c r="G235" i="10"/>
  <c r="U234" i="10"/>
  <c r="T234" i="10"/>
  <c r="N234" i="10"/>
  <c r="O234" i="10" s="1"/>
  <c r="M234" i="10"/>
  <c r="K234" i="10"/>
  <c r="I234" i="10"/>
  <c r="G234" i="10"/>
  <c r="T231" i="10"/>
  <c r="S231" i="10"/>
  <c r="R231" i="10"/>
  <c r="Q231" i="10"/>
  <c r="P231" i="10"/>
  <c r="L231" i="10"/>
  <c r="J231" i="10"/>
  <c r="H231" i="10"/>
  <c r="F231" i="10"/>
  <c r="N231" i="10" s="1"/>
  <c r="E231" i="10"/>
  <c r="M231" i="10" s="1"/>
  <c r="D231" i="10"/>
  <c r="S230" i="10"/>
  <c r="R230" i="10"/>
  <c r="Q230" i="10"/>
  <c r="T230" i="10" s="1"/>
  <c r="P230" i="10"/>
  <c r="L230" i="10"/>
  <c r="K230" i="10"/>
  <c r="J230" i="10"/>
  <c r="H230" i="10"/>
  <c r="I230" i="10" s="1"/>
  <c r="F230" i="10"/>
  <c r="E230" i="10"/>
  <c r="D230" i="10"/>
  <c r="U229" i="10"/>
  <c r="T229" i="10"/>
  <c r="O229" i="10"/>
  <c r="N229" i="10"/>
  <c r="M229" i="10"/>
  <c r="K229" i="10"/>
  <c r="I229" i="10"/>
  <c r="G229" i="10"/>
  <c r="U228" i="10"/>
  <c r="T228" i="10"/>
  <c r="N228" i="10"/>
  <c r="O228" i="10" s="1"/>
  <c r="M228" i="10"/>
  <c r="K228" i="10"/>
  <c r="I228" i="10"/>
  <c r="G228" i="10"/>
  <c r="U227" i="10"/>
  <c r="T227" i="10"/>
  <c r="N227" i="10"/>
  <c r="O227" i="10" s="1"/>
  <c r="M227" i="10"/>
  <c r="K227" i="10"/>
  <c r="I227" i="10"/>
  <c r="G227" i="10"/>
  <c r="U226" i="10"/>
  <c r="T226" i="10"/>
  <c r="O226" i="10"/>
  <c r="N226" i="10"/>
  <c r="M226" i="10"/>
  <c r="K226" i="10"/>
  <c r="I226" i="10"/>
  <c r="G226" i="10"/>
  <c r="U225" i="10"/>
  <c r="T225" i="10"/>
  <c r="O225" i="10"/>
  <c r="N225" i="10"/>
  <c r="M225" i="10"/>
  <c r="K225" i="10"/>
  <c r="I225" i="10"/>
  <c r="G225" i="10"/>
  <c r="S224" i="10"/>
  <c r="R224" i="10"/>
  <c r="Q224" i="10"/>
  <c r="P224" i="10"/>
  <c r="L224" i="10"/>
  <c r="J224" i="10"/>
  <c r="K224" i="10" s="1"/>
  <c r="H224" i="10"/>
  <c r="F224" i="10"/>
  <c r="E224" i="10"/>
  <c r="D224" i="10"/>
  <c r="U223" i="10"/>
  <c r="T223" i="10"/>
  <c r="O223" i="10"/>
  <c r="N223" i="10"/>
  <c r="M223" i="10"/>
  <c r="K223" i="10"/>
  <c r="I223" i="10"/>
  <c r="G223" i="10"/>
  <c r="U222" i="10"/>
  <c r="T222" i="10"/>
  <c r="N222" i="10"/>
  <c r="O222" i="10" s="1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O217" i="10"/>
  <c r="N217" i="10"/>
  <c r="M217" i="10"/>
  <c r="K217" i="10"/>
  <c r="I217" i="10"/>
  <c r="G217" i="10"/>
  <c r="T216" i="10"/>
  <c r="S216" i="10"/>
  <c r="R216" i="10"/>
  <c r="Q216" i="10"/>
  <c r="P216" i="10"/>
  <c r="L216" i="10"/>
  <c r="J216" i="10"/>
  <c r="H216" i="10"/>
  <c r="U216" i="10" s="1"/>
  <c r="F216" i="10"/>
  <c r="E216" i="10"/>
  <c r="D216" i="10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O213" i="10"/>
  <c r="N213" i="10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N211" i="10"/>
  <c r="O211" i="10" s="1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O208" i="10"/>
  <c r="N208" i="10"/>
  <c r="M208" i="10"/>
  <c r="K208" i="10"/>
  <c r="I208" i="10"/>
  <c r="G208" i="10"/>
  <c r="T205" i="10"/>
  <c r="S205" i="10"/>
  <c r="R205" i="10"/>
  <c r="Q205" i="10"/>
  <c r="P205" i="10"/>
  <c r="L205" i="10"/>
  <c r="J205" i="10"/>
  <c r="H205" i="10"/>
  <c r="F205" i="10"/>
  <c r="N205" i="10" s="1"/>
  <c r="E205" i="10"/>
  <c r="M205" i="10" s="1"/>
  <c r="D205" i="10"/>
  <c r="S204" i="10"/>
  <c r="R204" i="10"/>
  <c r="Q204" i="10"/>
  <c r="T204" i="10" s="1"/>
  <c r="P204" i="10"/>
  <c r="U204" i="10" s="1"/>
  <c r="N204" i="10"/>
  <c r="L204" i="10"/>
  <c r="K204" i="10"/>
  <c r="J204" i="10"/>
  <c r="H204" i="10"/>
  <c r="F204" i="10"/>
  <c r="E204" i="10"/>
  <c r="D204" i="10"/>
  <c r="U203" i="10"/>
  <c r="T203" i="10"/>
  <c r="O203" i="10"/>
  <c r="N203" i="10"/>
  <c r="M203" i="10"/>
  <c r="K203" i="10"/>
  <c r="I203" i="10"/>
  <c r="G203" i="10"/>
  <c r="U202" i="10"/>
  <c r="T202" i="10"/>
  <c r="N202" i="10"/>
  <c r="O202" i="10" s="1"/>
  <c r="M202" i="10"/>
  <c r="K202" i="10"/>
  <c r="I202" i="10"/>
  <c r="G202" i="10"/>
  <c r="U201" i="10"/>
  <c r="T201" i="10"/>
  <c r="N201" i="10"/>
  <c r="O201" i="10" s="1"/>
  <c r="M201" i="10"/>
  <c r="K201" i="10"/>
  <c r="I201" i="10"/>
  <c r="G201" i="10"/>
  <c r="U200" i="10"/>
  <c r="T200" i="10"/>
  <c r="N200" i="10"/>
  <c r="O200" i="10" s="1"/>
  <c r="M200" i="10"/>
  <c r="K200" i="10"/>
  <c r="I200" i="10"/>
  <c r="G200" i="10"/>
  <c r="U199" i="10"/>
  <c r="T199" i="10"/>
  <c r="O199" i="10"/>
  <c r="N199" i="10"/>
  <c r="M199" i="10"/>
  <c r="K199" i="10"/>
  <c r="I199" i="10"/>
  <c r="G199" i="10"/>
  <c r="S198" i="10"/>
  <c r="R198" i="10"/>
  <c r="Q198" i="10"/>
  <c r="P198" i="10"/>
  <c r="L198" i="10"/>
  <c r="J198" i="10"/>
  <c r="K198" i="10" s="1"/>
  <c r="H198" i="10"/>
  <c r="F198" i="10"/>
  <c r="E198" i="10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O194" i="10"/>
  <c r="N194" i="10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T191" i="10"/>
  <c r="S191" i="10"/>
  <c r="R191" i="10"/>
  <c r="Q191" i="10"/>
  <c r="P191" i="10"/>
  <c r="L191" i="10"/>
  <c r="J191" i="10"/>
  <c r="H191" i="10"/>
  <c r="U191" i="10" s="1"/>
  <c r="F191" i="10"/>
  <c r="E191" i="10"/>
  <c r="D191" i="10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O186" i="10"/>
  <c r="N186" i="10"/>
  <c r="M186" i="10"/>
  <c r="K186" i="10"/>
  <c r="I186" i="10"/>
  <c r="G186" i="10"/>
  <c r="S185" i="10"/>
  <c r="R185" i="10"/>
  <c r="Q185" i="10"/>
  <c r="T185" i="10" s="1"/>
  <c r="P185" i="10"/>
  <c r="U185" i="10" s="1"/>
  <c r="L185" i="10"/>
  <c r="J185" i="10"/>
  <c r="H185" i="10"/>
  <c r="F185" i="10"/>
  <c r="N185" i="10" s="1"/>
  <c r="E185" i="10"/>
  <c r="D185" i="10"/>
  <c r="I185" i="10" s="1"/>
  <c r="U184" i="10"/>
  <c r="T184" i="10"/>
  <c r="O184" i="10"/>
  <c r="N184" i="10"/>
  <c r="M184" i="10"/>
  <c r="K184" i="10"/>
  <c r="I184" i="10"/>
  <c r="G184" i="10"/>
  <c r="U183" i="10"/>
  <c r="T183" i="10"/>
  <c r="O183" i="10"/>
  <c r="N183" i="10"/>
  <c r="M183" i="10"/>
  <c r="K183" i="10"/>
  <c r="I183" i="10"/>
  <c r="G183" i="10"/>
  <c r="U182" i="10"/>
  <c r="T182" i="10"/>
  <c r="O182" i="10"/>
  <c r="N182" i="10"/>
  <c r="M182" i="10"/>
  <c r="K182" i="10"/>
  <c r="I182" i="10"/>
  <c r="G182" i="10"/>
  <c r="U181" i="10"/>
  <c r="T181" i="10"/>
  <c r="O181" i="10"/>
  <c r="N181" i="10"/>
  <c r="M181" i="10"/>
  <c r="K181" i="10"/>
  <c r="I181" i="10"/>
  <c r="G181" i="10"/>
  <c r="U180" i="10"/>
  <c r="T180" i="10"/>
  <c r="O180" i="10"/>
  <c r="N180" i="10"/>
  <c r="M180" i="10"/>
  <c r="K180" i="10"/>
  <c r="I180" i="10"/>
  <c r="G180" i="10"/>
  <c r="S179" i="10"/>
  <c r="R179" i="10"/>
  <c r="Q179" i="10"/>
  <c r="P179" i="10"/>
  <c r="L179" i="10"/>
  <c r="K179" i="10"/>
  <c r="J179" i="10"/>
  <c r="I179" i="10"/>
  <c r="H179" i="10"/>
  <c r="F179" i="10"/>
  <c r="N179" i="10" s="1"/>
  <c r="E179" i="10"/>
  <c r="D179" i="10"/>
  <c r="U178" i="10"/>
  <c r="T178" i="10"/>
  <c r="O178" i="10"/>
  <c r="N178" i="10"/>
  <c r="M178" i="10"/>
  <c r="K178" i="10"/>
  <c r="I178" i="10"/>
  <c r="G178" i="10"/>
  <c r="U177" i="10"/>
  <c r="T177" i="10"/>
  <c r="N177" i="10"/>
  <c r="O177" i="10" s="1"/>
  <c r="M177" i="10"/>
  <c r="K177" i="10"/>
  <c r="I177" i="10"/>
  <c r="G177" i="10"/>
  <c r="U176" i="10"/>
  <c r="T176" i="10"/>
  <c r="N176" i="10"/>
  <c r="O176" i="10" s="1"/>
  <c r="M176" i="10"/>
  <c r="K176" i="10"/>
  <c r="I176" i="10"/>
  <c r="G176" i="10"/>
  <c r="U175" i="10"/>
  <c r="T175" i="10"/>
  <c r="N175" i="10"/>
  <c r="O175" i="10" s="1"/>
  <c r="M175" i="10"/>
  <c r="K175" i="10"/>
  <c r="I175" i="10"/>
  <c r="G175" i="10"/>
  <c r="U174" i="10"/>
  <c r="T174" i="10"/>
  <c r="N174" i="10"/>
  <c r="O174" i="10" s="1"/>
  <c r="M174" i="10"/>
  <c r="K174" i="10"/>
  <c r="I174" i="10"/>
  <c r="G174" i="10"/>
  <c r="U173" i="10"/>
  <c r="T173" i="10"/>
  <c r="N173" i="10"/>
  <c r="O173" i="10" s="1"/>
  <c r="M173" i="10"/>
  <c r="K173" i="10"/>
  <c r="I173" i="10"/>
  <c r="G173" i="10"/>
  <c r="S170" i="10"/>
  <c r="T170" i="10" s="1"/>
  <c r="R170" i="10"/>
  <c r="Q170" i="10"/>
  <c r="P170" i="10"/>
  <c r="L170" i="10"/>
  <c r="J170" i="10"/>
  <c r="K170" i="10" s="1"/>
  <c r="H170" i="10"/>
  <c r="F170" i="10"/>
  <c r="N170" i="10" s="1"/>
  <c r="E170" i="10"/>
  <c r="D170" i="10"/>
  <c r="T169" i="10"/>
  <c r="S169" i="10"/>
  <c r="R169" i="10"/>
  <c r="Q169" i="10"/>
  <c r="P169" i="10"/>
  <c r="L169" i="10"/>
  <c r="J169" i="10"/>
  <c r="H169" i="10"/>
  <c r="U169" i="10" s="1"/>
  <c r="F169" i="10"/>
  <c r="N169" i="10" s="1"/>
  <c r="E169" i="10"/>
  <c r="K169" i="10" s="1"/>
  <c r="D169" i="10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N165" i="10"/>
  <c r="O165" i="10" s="1"/>
  <c r="M165" i="10"/>
  <c r="K165" i="10"/>
  <c r="I165" i="10"/>
  <c r="G165" i="10"/>
  <c r="U164" i="10"/>
  <c r="T164" i="10"/>
  <c r="N164" i="10"/>
  <c r="O164" i="10" s="1"/>
  <c r="M164" i="10"/>
  <c r="K164" i="10"/>
  <c r="I164" i="10"/>
  <c r="G164" i="10"/>
  <c r="S163" i="10"/>
  <c r="R163" i="10"/>
  <c r="Q163" i="10"/>
  <c r="T163" i="10" s="1"/>
  <c r="P163" i="10"/>
  <c r="L163" i="10"/>
  <c r="J163" i="10"/>
  <c r="H163" i="10"/>
  <c r="F163" i="10"/>
  <c r="N163" i="10" s="1"/>
  <c r="E163" i="10"/>
  <c r="M163" i="10" s="1"/>
  <c r="D163" i="10"/>
  <c r="I163" i="10" s="1"/>
  <c r="U162" i="10"/>
  <c r="T162" i="10"/>
  <c r="O162" i="10"/>
  <c r="N162" i="10"/>
  <c r="M162" i="10"/>
  <c r="K162" i="10"/>
  <c r="I162" i="10"/>
  <c r="G162" i="10"/>
  <c r="U161" i="10"/>
  <c r="T161" i="10"/>
  <c r="O161" i="10"/>
  <c r="N161" i="10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N159" i="10"/>
  <c r="O159" i="10" s="1"/>
  <c r="M159" i="10"/>
  <c r="K159" i="10"/>
  <c r="I159" i="10"/>
  <c r="G159" i="10"/>
  <c r="U158" i="10"/>
  <c r="T158" i="10"/>
  <c r="N158" i="10"/>
  <c r="O158" i="10" s="1"/>
  <c r="M158" i="10"/>
  <c r="K158" i="10"/>
  <c r="I158" i="10"/>
  <c r="G158" i="10"/>
  <c r="S157" i="10"/>
  <c r="R157" i="10"/>
  <c r="Q157" i="10"/>
  <c r="T157" i="10" s="1"/>
  <c r="P157" i="10"/>
  <c r="U157" i="10" s="1"/>
  <c r="L157" i="10"/>
  <c r="K157" i="10"/>
  <c r="J157" i="10"/>
  <c r="H157" i="10"/>
  <c r="F157" i="10"/>
  <c r="N157" i="10" s="1"/>
  <c r="E157" i="10"/>
  <c r="D157" i="10"/>
  <c r="U156" i="10"/>
  <c r="T156" i="10"/>
  <c r="O156" i="10"/>
  <c r="N156" i="10"/>
  <c r="M156" i="10"/>
  <c r="K156" i="10"/>
  <c r="I156" i="10"/>
  <c r="G156" i="10"/>
  <c r="U155" i="10"/>
  <c r="T155" i="10"/>
  <c r="O155" i="10"/>
  <c r="N155" i="10"/>
  <c r="M155" i="10"/>
  <c r="K155" i="10"/>
  <c r="I155" i="10"/>
  <c r="G155" i="10"/>
  <c r="U154" i="10"/>
  <c r="T154" i="10"/>
  <c r="O154" i="10"/>
  <c r="N154" i="10"/>
  <c r="M154" i="10"/>
  <c r="K154" i="10"/>
  <c r="I154" i="10"/>
  <c r="G154" i="10"/>
  <c r="U153" i="10"/>
  <c r="T153" i="10"/>
  <c r="O153" i="10"/>
  <c r="N153" i="10"/>
  <c r="M153" i="10"/>
  <c r="K153" i="10"/>
  <c r="I153" i="10"/>
  <c r="G153" i="10"/>
  <c r="U152" i="10"/>
  <c r="T152" i="10"/>
  <c r="O152" i="10"/>
  <c r="N152" i="10"/>
  <c r="M152" i="10"/>
  <c r="K152" i="10"/>
  <c r="I152" i="10"/>
  <c r="G152" i="10"/>
  <c r="U151" i="10"/>
  <c r="T151" i="10"/>
  <c r="O151" i="10"/>
  <c r="N151" i="10"/>
  <c r="M151" i="10"/>
  <c r="K151" i="10"/>
  <c r="I151" i="10"/>
  <c r="G151" i="10"/>
  <c r="U150" i="10"/>
  <c r="S150" i="10"/>
  <c r="T150" i="10" s="1"/>
  <c r="R150" i="10"/>
  <c r="Q150" i="10"/>
  <c r="P150" i="10"/>
  <c r="L150" i="10"/>
  <c r="M150" i="10" s="1"/>
  <c r="J150" i="10"/>
  <c r="K150" i="10" s="1"/>
  <c r="H150" i="10"/>
  <c r="F150" i="10"/>
  <c r="E150" i="10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U144" i="10"/>
  <c r="T144" i="10"/>
  <c r="S144" i="10"/>
  <c r="R144" i="10"/>
  <c r="Q144" i="10"/>
  <c r="P144" i="10"/>
  <c r="M144" i="10"/>
  <c r="L144" i="10"/>
  <c r="J144" i="10"/>
  <c r="H144" i="10"/>
  <c r="F144" i="10"/>
  <c r="E144" i="10"/>
  <c r="D144" i="10"/>
  <c r="U143" i="10"/>
  <c r="T143" i="10"/>
  <c r="O143" i="10"/>
  <c r="N143" i="10"/>
  <c r="M143" i="10"/>
  <c r="K143" i="10"/>
  <c r="I143" i="10"/>
  <c r="G143" i="10"/>
  <c r="U142" i="10"/>
  <c r="T142" i="10"/>
  <c r="O142" i="10"/>
  <c r="N142" i="10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S137" i="10"/>
  <c r="R137" i="10"/>
  <c r="Q137" i="10"/>
  <c r="T137" i="10" s="1"/>
  <c r="P137" i="10"/>
  <c r="U137" i="10" s="1"/>
  <c r="L137" i="10"/>
  <c r="J137" i="10"/>
  <c r="H137" i="10"/>
  <c r="F137" i="10"/>
  <c r="G137" i="10" s="1"/>
  <c r="E137" i="10"/>
  <c r="D137" i="10"/>
  <c r="I137" i="10" s="1"/>
  <c r="U136" i="10"/>
  <c r="T136" i="10"/>
  <c r="O136" i="10"/>
  <c r="N136" i="10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O134" i="10"/>
  <c r="N134" i="10"/>
  <c r="M134" i="10"/>
  <c r="K134" i="10"/>
  <c r="I134" i="10"/>
  <c r="G134" i="10"/>
  <c r="U133" i="10"/>
  <c r="T133" i="10"/>
  <c r="O133" i="10"/>
  <c r="N133" i="10"/>
  <c r="M133" i="10"/>
  <c r="K133" i="10"/>
  <c r="I133" i="10"/>
  <c r="G133" i="10"/>
  <c r="S132" i="10"/>
  <c r="R132" i="10"/>
  <c r="Q132" i="10"/>
  <c r="P132" i="10"/>
  <c r="L132" i="10"/>
  <c r="J132" i="10"/>
  <c r="H132" i="10"/>
  <c r="F132" i="10"/>
  <c r="E132" i="10"/>
  <c r="M132" i="10" s="1"/>
  <c r="D132" i="10"/>
  <c r="U131" i="10"/>
  <c r="T131" i="10"/>
  <c r="O131" i="10"/>
  <c r="N131" i="10"/>
  <c r="M131" i="10"/>
  <c r="K131" i="10"/>
  <c r="I131" i="10"/>
  <c r="G131" i="10"/>
  <c r="U130" i="10"/>
  <c r="T130" i="10"/>
  <c r="N130" i="10"/>
  <c r="O130" i="10" s="1"/>
  <c r="M130" i="10"/>
  <c r="K130" i="10"/>
  <c r="I130" i="10"/>
  <c r="G130" i="10"/>
  <c r="U129" i="10"/>
  <c r="T129" i="10"/>
  <c r="O129" i="10"/>
  <c r="N129" i="10"/>
  <c r="M129" i="10"/>
  <c r="K129" i="10"/>
  <c r="I129" i="10"/>
  <c r="G129" i="10"/>
  <c r="U128" i="10"/>
  <c r="T128" i="10"/>
  <c r="O128" i="10"/>
  <c r="N128" i="10"/>
  <c r="M128" i="10"/>
  <c r="K128" i="10"/>
  <c r="I128" i="10"/>
  <c r="G128" i="10"/>
  <c r="U127" i="10"/>
  <c r="T127" i="10"/>
  <c r="N127" i="10"/>
  <c r="O127" i="10" s="1"/>
  <c r="M127" i="10"/>
  <c r="K127" i="10"/>
  <c r="I127" i="10"/>
  <c r="G127" i="10"/>
  <c r="S126" i="10"/>
  <c r="R126" i="10"/>
  <c r="Q126" i="10"/>
  <c r="P126" i="10"/>
  <c r="L126" i="10"/>
  <c r="J126" i="10"/>
  <c r="H126" i="10"/>
  <c r="F126" i="10"/>
  <c r="N126" i="10" s="1"/>
  <c r="O126" i="10" s="1"/>
  <c r="E126" i="10"/>
  <c r="M126" i="10" s="1"/>
  <c r="D126" i="10"/>
  <c r="G126" i="10" s="1"/>
  <c r="U125" i="10"/>
  <c r="T125" i="10"/>
  <c r="O125" i="10"/>
  <c r="N125" i="10"/>
  <c r="M125" i="10"/>
  <c r="K125" i="10"/>
  <c r="I125" i="10"/>
  <c r="G125" i="10"/>
  <c r="U124" i="10"/>
  <c r="T124" i="10"/>
  <c r="N124" i="10"/>
  <c r="O124" i="10" s="1"/>
  <c r="M124" i="10"/>
  <c r="K124" i="10"/>
  <c r="I124" i="10"/>
  <c r="G124" i="10"/>
  <c r="U123" i="10"/>
  <c r="T123" i="10"/>
  <c r="N123" i="10"/>
  <c r="O123" i="10" s="1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S121" i="10"/>
  <c r="R121" i="10"/>
  <c r="Q121" i="10"/>
  <c r="P121" i="10"/>
  <c r="L121" i="10"/>
  <c r="J121" i="10"/>
  <c r="H121" i="10"/>
  <c r="I121" i="10" s="1"/>
  <c r="F121" i="10"/>
  <c r="E121" i="10"/>
  <c r="D121" i="10"/>
  <c r="U120" i="10"/>
  <c r="T120" i="10"/>
  <c r="O120" i="10"/>
  <c r="N120" i="10"/>
  <c r="M120" i="10"/>
  <c r="K120" i="10"/>
  <c r="I120" i="10"/>
  <c r="G120" i="10"/>
  <c r="U119" i="10"/>
  <c r="T119" i="10"/>
  <c r="O119" i="10"/>
  <c r="N119" i="10"/>
  <c r="M119" i="10"/>
  <c r="K119" i="10"/>
  <c r="I119" i="10"/>
  <c r="G119" i="10"/>
  <c r="U118" i="10"/>
  <c r="T118" i="10"/>
  <c r="O118" i="10"/>
  <c r="N118" i="10"/>
  <c r="M118" i="10"/>
  <c r="K118" i="10"/>
  <c r="I118" i="10"/>
  <c r="G118" i="10"/>
  <c r="U117" i="10"/>
  <c r="T117" i="10"/>
  <c r="O117" i="10"/>
  <c r="N117" i="10"/>
  <c r="M117" i="10"/>
  <c r="K117" i="10"/>
  <c r="I117" i="10"/>
  <c r="G117" i="10"/>
  <c r="U116" i="10"/>
  <c r="T116" i="10"/>
  <c r="O116" i="10"/>
  <c r="N116" i="10"/>
  <c r="M116" i="10"/>
  <c r="K116" i="10"/>
  <c r="I116" i="10"/>
  <c r="G116" i="10"/>
  <c r="U115" i="10"/>
  <c r="T115" i="10"/>
  <c r="O115" i="10"/>
  <c r="N115" i="10"/>
  <c r="M115" i="10"/>
  <c r="K115" i="10"/>
  <c r="I115" i="10"/>
  <c r="G115" i="10"/>
  <c r="U114" i="10"/>
  <c r="T114" i="10"/>
  <c r="O114" i="10"/>
  <c r="N114" i="10"/>
  <c r="M114" i="10"/>
  <c r="K114" i="10"/>
  <c r="I114" i="10"/>
  <c r="G114" i="10"/>
  <c r="U113" i="10"/>
  <c r="T113" i="10"/>
  <c r="O113" i="10"/>
  <c r="N113" i="10"/>
  <c r="M113" i="10"/>
  <c r="K113" i="10"/>
  <c r="I113" i="10"/>
  <c r="G113" i="10"/>
  <c r="S112" i="10"/>
  <c r="R112" i="10"/>
  <c r="Q112" i="10"/>
  <c r="T112" i="10" s="1"/>
  <c r="P112" i="10"/>
  <c r="U112" i="10" s="1"/>
  <c r="L112" i="10"/>
  <c r="J112" i="10"/>
  <c r="H112" i="10"/>
  <c r="F112" i="10"/>
  <c r="N112" i="10" s="1"/>
  <c r="E112" i="10"/>
  <c r="K112" i="10" s="1"/>
  <c r="D112" i="10"/>
  <c r="I112" i="10" s="1"/>
  <c r="U111" i="10"/>
  <c r="T111" i="10"/>
  <c r="O111" i="10"/>
  <c r="N111" i="10"/>
  <c r="M111" i="10"/>
  <c r="K111" i="10"/>
  <c r="I111" i="10"/>
  <c r="G111" i="10"/>
  <c r="U110" i="10"/>
  <c r="T110" i="10"/>
  <c r="O110" i="10"/>
  <c r="N110" i="10"/>
  <c r="M110" i="10"/>
  <c r="K110" i="10"/>
  <c r="I110" i="10"/>
  <c r="G110" i="10"/>
  <c r="U109" i="10"/>
  <c r="T109" i="10"/>
  <c r="O109" i="10"/>
  <c r="N109" i="10"/>
  <c r="M109" i="10"/>
  <c r="K109" i="10"/>
  <c r="I109" i="10"/>
  <c r="G109" i="10"/>
  <c r="U108" i="10"/>
  <c r="T108" i="10"/>
  <c r="O108" i="10"/>
  <c r="N108" i="10"/>
  <c r="M108" i="10"/>
  <c r="K108" i="10"/>
  <c r="I108" i="10"/>
  <c r="G108" i="10"/>
  <c r="U107" i="10"/>
  <c r="T107" i="10"/>
  <c r="O107" i="10"/>
  <c r="N107" i="10"/>
  <c r="M107" i="10"/>
  <c r="K107" i="10"/>
  <c r="I107" i="10"/>
  <c r="G107" i="10"/>
  <c r="S106" i="10"/>
  <c r="T106" i="10" s="1"/>
  <c r="R106" i="10"/>
  <c r="Q106" i="10"/>
  <c r="P106" i="10"/>
  <c r="L106" i="10"/>
  <c r="J106" i="10"/>
  <c r="H106" i="10"/>
  <c r="F106" i="10"/>
  <c r="E106" i="10"/>
  <c r="M106" i="10" s="1"/>
  <c r="D106" i="10"/>
  <c r="I106" i="10" s="1"/>
  <c r="U105" i="10"/>
  <c r="T105" i="10"/>
  <c r="N105" i="10"/>
  <c r="O105" i="10" s="1"/>
  <c r="M105" i="10"/>
  <c r="K105" i="10"/>
  <c r="I105" i="10"/>
  <c r="G105" i="10"/>
  <c r="S102" i="10"/>
  <c r="R102" i="10"/>
  <c r="Q102" i="10"/>
  <c r="P102" i="10"/>
  <c r="L102" i="10"/>
  <c r="J102" i="10"/>
  <c r="H102" i="10"/>
  <c r="I102" i="10" s="1"/>
  <c r="G102" i="10"/>
  <c r="F102" i="10"/>
  <c r="N102" i="10" s="1"/>
  <c r="O102" i="10" s="1"/>
  <c r="E102" i="10"/>
  <c r="M102" i="10" s="1"/>
  <c r="D102" i="10"/>
  <c r="S101" i="10"/>
  <c r="R101" i="10"/>
  <c r="Q101" i="10"/>
  <c r="P101" i="10"/>
  <c r="L101" i="10"/>
  <c r="J101" i="10"/>
  <c r="K101" i="10" s="1"/>
  <c r="H101" i="10"/>
  <c r="F101" i="10"/>
  <c r="E101" i="10"/>
  <c r="D101" i="10"/>
  <c r="U100" i="10"/>
  <c r="T100" i="10"/>
  <c r="O100" i="10"/>
  <c r="N100" i="10"/>
  <c r="M100" i="10"/>
  <c r="K100" i="10"/>
  <c r="I100" i="10"/>
  <c r="G100" i="10"/>
  <c r="U99" i="10"/>
  <c r="T99" i="10"/>
  <c r="O99" i="10"/>
  <c r="N99" i="10"/>
  <c r="M99" i="10"/>
  <c r="K99" i="10"/>
  <c r="I99" i="10"/>
  <c r="G99" i="10"/>
  <c r="U98" i="10"/>
  <c r="T98" i="10"/>
  <c r="O98" i="10"/>
  <c r="N98" i="10"/>
  <c r="M98" i="10"/>
  <c r="K98" i="10"/>
  <c r="I98" i="10"/>
  <c r="G98" i="10"/>
  <c r="U97" i="10"/>
  <c r="T97" i="10"/>
  <c r="O97" i="10"/>
  <c r="N97" i="10"/>
  <c r="M97" i="10"/>
  <c r="K97" i="10"/>
  <c r="I97" i="10"/>
  <c r="G97" i="10"/>
  <c r="S96" i="10"/>
  <c r="R96" i="10"/>
  <c r="Q96" i="10"/>
  <c r="T96" i="10" s="1"/>
  <c r="P96" i="10"/>
  <c r="L96" i="10"/>
  <c r="J96" i="10"/>
  <c r="H96" i="10"/>
  <c r="U96" i="10" s="1"/>
  <c r="F96" i="10"/>
  <c r="E96" i="10"/>
  <c r="K96" i="10" s="1"/>
  <c r="D96" i="10"/>
  <c r="I96" i="10" s="1"/>
  <c r="U95" i="10"/>
  <c r="T95" i="10"/>
  <c r="N95" i="10"/>
  <c r="O95" i="10" s="1"/>
  <c r="M95" i="10"/>
  <c r="K95" i="10"/>
  <c r="I95" i="10"/>
  <c r="G95" i="10"/>
  <c r="U94" i="10"/>
  <c r="T94" i="10"/>
  <c r="O94" i="10"/>
  <c r="N94" i="10"/>
  <c r="M94" i="10"/>
  <c r="K94" i="10"/>
  <c r="I94" i="10"/>
  <c r="G94" i="10"/>
  <c r="U93" i="10"/>
  <c r="T93" i="10"/>
  <c r="O93" i="10"/>
  <c r="N93" i="10"/>
  <c r="M93" i="10"/>
  <c r="K93" i="10"/>
  <c r="I93" i="10"/>
  <c r="G93" i="10"/>
  <c r="U92" i="10"/>
  <c r="T92" i="10"/>
  <c r="N92" i="10"/>
  <c r="O92" i="10" s="1"/>
  <c r="M92" i="10"/>
  <c r="K92" i="10"/>
  <c r="I92" i="10"/>
  <c r="G92" i="10"/>
  <c r="S91" i="10"/>
  <c r="T91" i="10" s="1"/>
  <c r="R91" i="10"/>
  <c r="Q91" i="10"/>
  <c r="P91" i="10"/>
  <c r="L91" i="10"/>
  <c r="J91" i="10"/>
  <c r="H91" i="10"/>
  <c r="F91" i="10"/>
  <c r="G91" i="10" s="1"/>
  <c r="E91" i="10"/>
  <c r="D91" i="10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Q85" i="10"/>
  <c r="P85" i="10"/>
  <c r="L85" i="10"/>
  <c r="J85" i="10"/>
  <c r="H85" i="10"/>
  <c r="I85" i="10" s="1"/>
  <c r="G85" i="10"/>
  <c r="F85" i="10"/>
  <c r="E85" i="10"/>
  <c r="D85" i="10"/>
  <c r="S84" i="10"/>
  <c r="T84" i="10" s="1"/>
  <c r="R84" i="10"/>
  <c r="Q84" i="10"/>
  <c r="P84" i="10"/>
  <c r="U84" i="10" s="1"/>
  <c r="L84" i="10"/>
  <c r="J84" i="10"/>
  <c r="K84" i="10" s="1"/>
  <c r="H84" i="10"/>
  <c r="F84" i="10"/>
  <c r="N84" i="10" s="1"/>
  <c r="E84" i="10"/>
  <c r="D84" i="10"/>
  <c r="I84" i="10" s="1"/>
  <c r="U83" i="10"/>
  <c r="T83" i="10"/>
  <c r="O83" i="10"/>
  <c r="N83" i="10"/>
  <c r="M83" i="10"/>
  <c r="K83" i="10"/>
  <c r="I83" i="10"/>
  <c r="G83" i="10"/>
  <c r="U82" i="10"/>
  <c r="T82" i="10"/>
  <c r="O82" i="10"/>
  <c r="N82" i="10"/>
  <c r="M82" i="10"/>
  <c r="K82" i="10"/>
  <c r="I82" i="10"/>
  <c r="G82" i="10"/>
  <c r="U81" i="10"/>
  <c r="T81" i="10"/>
  <c r="O81" i="10"/>
  <c r="N81" i="10"/>
  <c r="M81" i="10"/>
  <c r="K81" i="10"/>
  <c r="I81" i="10"/>
  <c r="G81" i="10"/>
  <c r="U80" i="10"/>
  <c r="T80" i="10"/>
  <c r="O80" i="10"/>
  <c r="N80" i="10"/>
  <c r="M80" i="10"/>
  <c r="K80" i="10"/>
  <c r="I80" i="10"/>
  <c r="G80" i="10"/>
  <c r="U79" i="10"/>
  <c r="T79" i="10"/>
  <c r="O79" i="10"/>
  <c r="N79" i="10"/>
  <c r="M79" i="10"/>
  <c r="K79" i="10"/>
  <c r="I79" i="10"/>
  <c r="G79" i="10"/>
  <c r="T78" i="10"/>
  <c r="S78" i="10"/>
  <c r="R78" i="10"/>
  <c r="Q78" i="10"/>
  <c r="P78" i="10"/>
  <c r="L78" i="10"/>
  <c r="J78" i="10"/>
  <c r="H78" i="10"/>
  <c r="U78" i="10" s="1"/>
  <c r="F78" i="10"/>
  <c r="N78" i="10" s="1"/>
  <c r="E78" i="10"/>
  <c r="K78" i="10" s="1"/>
  <c r="D78" i="10"/>
  <c r="I78" i="10" s="1"/>
  <c r="U77" i="10"/>
  <c r="T77" i="10"/>
  <c r="O77" i="10"/>
  <c r="N77" i="10"/>
  <c r="M77" i="10"/>
  <c r="K77" i="10"/>
  <c r="I77" i="10"/>
  <c r="G77" i="10"/>
  <c r="U76" i="10"/>
  <c r="T76" i="10"/>
  <c r="O76" i="10"/>
  <c r="N76" i="10"/>
  <c r="M76" i="10"/>
  <c r="K76" i="10"/>
  <c r="I76" i="10"/>
  <c r="G76" i="10"/>
  <c r="U75" i="10"/>
  <c r="T75" i="10"/>
  <c r="O75" i="10"/>
  <c r="N75" i="10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O73" i="10"/>
  <c r="N73" i="10"/>
  <c r="M73" i="10"/>
  <c r="K73" i="10"/>
  <c r="I73" i="10"/>
  <c r="G73" i="10"/>
  <c r="U72" i="10"/>
  <c r="T72" i="10"/>
  <c r="O72" i="10"/>
  <c r="N72" i="10"/>
  <c r="M72" i="10"/>
  <c r="K72" i="10"/>
  <c r="I72" i="10"/>
  <c r="G72" i="10"/>
  <c r="U71" i="10"/>
  <c r="T71" i="10"/>
  <c r="O71" i="10"/>
  <c r="N71" i="10"/>
  <c r="M71" i="10"/>
  <c r="K71" i="10"/>
  <c r="I71" i="10"/>
  <c r="G71" i="10"/>
  <c r="S70" i="10"/>
  <c r="R70" i="10"/>
  <c r="Q70" i="10"/>
  <c r="P70" i="10"/>
  <c r="L70" i="10"/>
  <c r="J70" i="10"/>
  <c r="H70" i="10"/>
  <c r="F70" i="10"/>
  <c r="E70" i="10"/>
  <c r="D70" i="10"/>
  <c r="U69" i="10"/>
  <c r="T69" i="10"/>
  <c r="O69" i="10"/>
  <c r="N69" i="10"/>
  <c r="M69" i="10"/>
  <c r="K69" i="10"/>
  <c r="I69" i="10"/>
  <c r="G69" i="10"/>
  <c r="U68" i="10"/>
  <c r="T68" i="10"/>
  <c r="N68" i="10"/>
  <c r="O68" i="10" s="1"/>
  <c r="M68" i="10"/>
  <c r="K68" i="10"/>
  <c r="I68" i="10"/>
  <c r="G68" i="10"/>
  <c r="U67" i="10"/>
  <c r="T67" i="10"/>
  <c r="N67" i="10"/>
  <c r="O67" i="10" s="1"/>
  <c r="M67" i="10"/>
  <c r="K67" i="10"/>
  <c r="I67" i="10"/>
  <c r="G67" i="10"/>
  <c r="U66" i="10"/>
  <c r="T66" i="10"/>
  <c r="N66" i="10"/>
  <c r="O66" i="10" s="1"/>
  <c r="M66" i="10"/>
  <c r="K66" i="10"/>
  <c r="I66" i="10"/>
  <c r="G66" i="10"/>
  <c r="U65" i="10"/>
  <c r="T65" i="10"/>
  <c r="N65" i="10"/>
  <c r="O65" i="10" s="1"/>
  <c r="M65" i="10"/>
  <c r="K65" i="10"/>
  <c r="I65" i="10"/>
  <c r="G65" i="10"/>
  <c r="U64" i="10"/>
  <c r="T64" i="10"/>
  <c r="O64" i="10"/>
  <c r="N64" i="10"/>
  <c r="M64" i="10"/>
  <c r="K64" i="10"/>
  <c r="I64" i="10"/>
  <c r="G64" i="10"/>
  <c r="S63" i="10"/>
  <c r="R63" i="10"/>
  <c r="Q63" i="10"/>
  <c r="T63" i="10" s="1"/>
  <c r="P63" i="10"/>
  <c r="U63" i="10" s="1"/>
  <c r="L63" i="10"/>
  <c r="J63" i="10"/>
  <c r="I63" i="10"/>
  <c r="H63" i="10"/>
  <c r="G63" i="10"/>
  <c r="F63" i="10"/>
  <c r="E63" i="10"/>
  <c r="M63" i="10" s="1"/>
  <c r="D63" i="10"/>
  <c r="O63" i="10" s="1"/>
  <c r="U62" i="10"/>
  <c r="T62" i="10"/>
  <c r="O62" i="10"/>
  <c r="N62" i="10"/>
  <c r="M62" i="10"/>
  <c r="K62" i="10"/>
  <c r="I62" i="10"/>
  <c r="G62" i="10"/>
  <c r="U61" i="10"/>
  <c r="T61" i="10"/>
  <c r="O61" i="10"/>
  <c r="N61" i="10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O59" i="10"/>
  <c r="N59" i="10"/>
  <c r="M59" i="10"/>
  <c r="K59" i="10"/>
  <c r="I59" i="10"/>
  <c r="G59" i="10"/>
  <c r="S58" i="10"/>
  <c r="R58" i="10"/>
  <c r="Q58" i="10"/>
  <c r="T58" i="10" s="1"/>
  <c r="P58" i="10"/>
  <c r="U58" i="10" s="1"/>
  <c r="L58" i="10"/>
  <c r="J58" i="10"/>
  <c r="H58" i="10"/>
  <c r="F58" i="10"/>
  <c r="N58" i="10" s="1"/>
  <c r="E58" i="10"/>
  <c r="D58" i="10"/>
  <c r="I58" i="10" s="1"/>
  <c r="U57" i="10"/>
  <c r="T57" i="10"/>
  <c r="O57" i="10"/>
  <c r="N57" i="10"/>
  <c r="M57" i="10"/>
  <c r="K57" i="10"/>
  <c r="I57" i="10"/>
  <c r="G57" i="10"/>
  <c r="T54" i="10"/>
  <c r="S54" i="10"/>
  <c r="R54" i="10"/>
  <c r="Q54" i="10"/>
  <c r="P54" i="10"/>
  <c r="L54" i="10"/>
  <c r="J54" i="10"/>
  <c r="H54" i="10"/>
  <c r="U54" i="10" s="1"/>
  <c r="F54" i="10"/>
  <c r="E54" i="10"/>
  <c r="K54" i="10" s="1"/>
  <c r="D54" i="10"/>
  <c r="S53" i="10"/>
  <c r="T53" i="10" s="1"/>
  <c r="R53" i="10"/>
  <c r="Q53" i="10"/>
  <c r="P53" i="10"/>
  <c r="U53" i="10" s="1"/>
  <c r="L53" i="10"/>
  <c r="J53" i="10"/>
  <c r="H53" i="10"/>
  <c r="F53" i="10"/>
  <c r="N53" i="10" s="1"/>
  <c r="E53" i="10"/>
  <c r="D53" i="10"/>
  <c r="I53" i="10" s="1"/>
  <c r="U52" i="10"/>
  <c r="T52" i="10"/>
  <c r="O52" i="10"/>
  <c r="N52" i="10"/>
  <c r="M52" i="10"/>
  <c r="K52" i="10"/>
  <c r="I52" i="10"/>
  <c r="G52" i="10"/>
  <c r="U51" i="10"/>
  <c r="T51" i="10"/>
  <c r="O51" i="10"/>
  <c r="N51" i="10"/>
  <c r="M51" i="10"/>
  <c r="K51" i="10"/>
  <c r="I51" i="10"/>
  <c r="G51" i="10"/>
  <c r="U50" i="10"/>
  <c r="T50" i="10"/>
  <c r="N50" i="10"/>
  <c r="O50" i="10" s="1"/>
  <c r="M50" i="10"/>
  <c r="K50" i="10"/>
  <c r="I50" i="10"/>
  <c r="G50" i="10"/>
  <c r="U49" i="10"/>
  <c r="T49" i="10"/>
  <c r="O49" i="10"/>
  <c r="N49" i="10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S47" i="10"/>
  <c r="R47" i="10"/>
  <c r="Q47" i="10"/>
  <c r="P47" i="10"/>
  <c r="U47" i="10" s="1"/>
  <c r="L47" i="10"/>
  <c r="J47" i="10"/>
  <c r="H47" i="10"/>
  <c r="F47" i="10"/>
  <c r="N47" i="10" s="1"/>
  <c r="O47" i="10" s="1"/>
  <c r="E47" i="10"/>
  <c r="D47" i="10"/>
  <c r="G47" i="10" s="1"/>
  <c r="U46" i="10"/>
  <c r="T46" i="10"/>
  <c r="N46" i="10"/>
  <c r="O46" i="10" s="1"/>
  <c r="M46" i="10"/>
  <c r="K46" i="10"/>
  <c r="I46" i="10"/>
  <c r="G46" i="10"/>
  <c r="U45" i="10"/>
  <c r="T45" i="10"/>
  <c r="N45" i="10"/>
  <c r="O45" i="10" s="1"/>
  <c r="M45" i="10"/>
  <c r="K45" i="10"/>
  <c r="I45" i="10"/>
  <c r="G45" i="10"/>
  <c r="U44" i="10"/>
  <c r="T44" i="10"/>
  <c r="N44" i="10"/>
  <c r="O44" i="10" s="1"/>
  <c r="M44" i="10"/>
  <c r="K44" i="10"/>
  <c r="I44" i="10"/>
  <c r="G44" i="10"/>
  <c r="U43" i="10"/>
  <c r="T43" i="10"/>
  <c r="N43" i="10"/>
  <c r="O43" i="10" s="1"/>
  <c r="M43" i="10"/>
  <c r="K43" i="10"/>
  <c r="I43" i="10"/>
  <c r="G43" i="10"/>
  <c r="U42" i="10"/>
  <c r="T42" i="10"/>
  <c r="N42" i="10"/>
  <c r="O42" i="10" s="1"/>
  <c r="M42" i="10"/>
  <c r="K42" i="10"/>
  <c r="I42" i="10"/>
  <c r="G42" i="10"/>
  <c r="U41" i="10"/>
  <c r="T41" i="10"/>
  <c r="N41" i="10"/>
  <c r="O41" i="10" s="1"/>
  <c r="M41" i="10"/>
  <c r="K41" i="10"/>
  <c r="I41" i="10"/>
  <c r="G41" i="10"/>
  <c r="S40" i="10"/>
  <c r="R40" i="10"/>
  <c r="Q40" i="10"/>
  <c r="P40" i="10"/>
  <c r="L40" i="10"/>
  <c r="J40" i="10"/>
  <c r="K40" i="10" s="1"/>
  <c r="I40" i="10"/>
  <c r="H40" i="10"/>
  <c r="F40" i="10"/>
  <c r="E40" i="10"/>
  <c r="D40" i="10"/>
  <c r="U39" i="10"/>
  <c r="T39" i="10"/>
  <c r="N39" i="10"/>
  <c r="O39" i="10" s="1"/>
  <c r="M39" i="10"/>
  <c r="K39" i="10"/>
  <c r="I39" i="10"/>
  <c r="G39" i="10"/>
  <c r="U38" i="10"/>
  <c r="T38" i="10"/>
  <c r="N38" i="10"/>
  <c r="O38" i="10" s="1"/>
  <c r="M38" i="10"/>
  <c r="K38" i="10"/>
  <c r="I38" i="10"/>
  <c r="G38" i="10"/>
  <c r="U37" i="10"/>
  <c r="T37" i="10"/>
  <c r="N37" i="10"/>
  <c r="O37" i="10" s="1"/>
  <c r="M37" i="10"/>
  <c r="K37" i="10"/>
  <c r="I37" i="10"/>
  <c r="G37" i="10"/>
  <c r="U36" i="10"/>
  <c r="T36" i="10"/>
  <c r="N36" i="10"/>
  <c r="O36" i="10" s="1"/>
  <c r="M36" i="10"/>
  <c r="K36" i="10"/>
  <c r="I36" i="10"/>
  <c r="G36" i="10"/>
  <c r="S35" i="10"/>
  <c r="R35" i="10"/>
  <c r="Q35" i="10"/>
  <c r="T35" i="10" s="1"/>
  <c r="P35" i="10"/>
  <c r="U35" i="10" s="1"/>
  <c r="L35" i="10"/>
  <c r="J35" i="10"/>
  <c r="H35" i="10"/>
  <c r="F35" i="10"/>
  <c r="E35" i="10"/>
  <c r="K35" i="10" s="1"/>
  <c r="D35" i="10"/>
  <c r="I35" i="10" s="1"/>
  <c r="U34" i="10"/>
  <c r="T34" i="10"/>
  <c r="O34" i="10"/>
  <c r="N34" i="10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O32" i="10"/>
  <c r="N32" i="10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O30" i="10"/>
  <c r="N30" i="10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S27" i="10"/>
  <c r="T27" i="10" s="1"/>
  <c r="R27" i="10"/>
  <c r="Q27" i="10"/>
  <c r="P27" i="10"/>
  <c r="L27" i="10"/>
  <c r="J27" i="10"/>
  <c r="H27" i="10"/>
  <c r="U27" i="10" s="1"/>
  <c r="F27" i="10"/>
  <c r="E27" i="10"/>
  <c r="M27" i="10" s="1"/>
  <c r="D27" i="10"/>
  <c r="U26" i="10"/>
  <c r="T26" i="10"/>
  <c r="N26" i="10"/>
  <c r="O26" i="10" s="1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S19" i="10"/>
  <c r="R19" i="10"/>
  <c r="Q19" i="10"/>
  <c r="P19" i="10"/>
  <c r="U19" i="10" s="1"/>
  <c r="L19" i="10"/>
  <c r="J19" i="10"/>
  <c r="H19" i="10"/>
  <c r="F19" i="10"/>
  <c r="N19" i="10" s="1"/>
  <c r="O19" i="10" s="1"/>
  <c r="E19" i="10"/>
  <c r="D19" i="10"/>
  <c r="G19" i="10" s="1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O15" i="10"/>
  <c r="N15" i="10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S10" i="10"/>
  <c r="R10" i="10"/>
  <c r="Q10" i="10"/>
  <c r="P10" i="10"/>
  <c r="U10" i="10" s="1"/>
  <c r="L10" i="10"/>
  <c r="J10" i="10"/>
  <c r="H10" i="10"/>
  <c r="F10" i="10"/>
  <c r="N10" i="10" s="1"/>
  <c r="E10" i="10"/>
  <c r="M10" i="10" s="1"/>
  <c r="D10" i="10"/>
  <c r="I10" i="10" s="1"/>
  <c r="U9" i="10"/>
  <c r="T9" i="10"/>
  <c r="O9" i="10"/>
  <c r="N9" i="10"/>
  <c r="M9" i="10"/>
  <c r="K9" i="10"/>
  <c r="I9" i="10"/>
  <c r="G9" i="10"/>
  <c r="U8" i="10"/>
  <c r="T8" i="10"/>
  <c r="O8" i="10"/>
  <c r="N8" i="10"/>
  <c r="M8" i="10"/>
  <c r="K8" i="10"/>
  <c r="I8" i="10"/>
  <c r="G8" i="10"/>
  <c r="S339" i="9"/>
  <c r="R339" i="9"/>
  <c r="Q339" i="9"/>
  <c r="T339" i="9" s="1"/>
  <c r="P339" i="9"/>
  <c r="L339" i="9"/>
  <c r="J339" i="9"/>
  <c r="K339" i="9" s="1"/>
  <c r="H339" i="9"/>
  <c r="F339" i="9"/>
  <c r="E339" i="9"/>
  <c r="M339" i="9" s="1"/>
  <c r="D339" i="9"/>
  <c r="S338" i="9"/>
  <c r="R338" i="9"/>
  <c r="Q338" i="9"/>
  <c r="T338" i="9" s="1"/>
  <c r="P338" i="9"/>
  <c r="U338" i="9" s="1"/>
  <c r="L338" i="9"/>
  <c r="J338" i="9"/>
  <c r="H338" i="9"/>
  <c r="F338" i="9"/>
  <c r="N338" i="9" s="1"/>
  <c r="E338" i="9"/>
  <c r="D338" i="9"/>
  <c r="S337" i="9"/>
  <c r="T337" i="9" s="1"/>
  <c r="R337" i="9"/>
  <c r="Q337" i="9"/>
  <c r="P337" i="9"/>
  <c r="U337" i="9" s="1"/>
  <c r="L337" i="9"/>
  <c r="J337" i="9"/>
  <c r="H337" i="9"/>
  <c r="F337" i="9"/>
  <c r="N337" i="9" s="1"/>
  <c r="E337" i="9"/>
  <c r="K337" i="9" s="1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O333" i="9"/>
  <c r="N333" i="9"/>
  <c r="M333" i="9"/>
  <c r="K333" i="9"/>
  <c r="I333" i="9"/>
  <c r="G333" i="9"/>
  <c r="S332" i="9"/>
  <c r="T332" i="9" s="1"/>
  <c r="R332" i="9"/>
  <c r="Q332" i="9"/>
  <c r="P332" i="9"/>
  <c r="U332" i="9" s="1"/>
  <c r="L332" i="9"/>
  <c r="J332" i="9"/>
  <c r="H332" i="9"/>
  <c r="F332" i="9"/>
  <c r="N332" i="9" s="1"/>
  <c r="E332" i="9"/>
  <c r="M332" i="9" s="1"/>
  <c r="D332" i="9"/>
  <c r="I332" i="9" s="1"/>
  <c r="U331" i="9"/>
  <c r="T331" i="9"/>
  <c r="N331" i="9"/>
  <c r="O331" i="9" s="1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O328" i="9"/>
  <c r="N328" i="9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R323" i="9"/>
  <c r="Q323" i="9"/>
  <c r="T323" i="9" s="1"/>
  <c r="P323" i="9"/>
  <c r="L323" i="9"/>
  <c r="J323" i="9"/>
  <c r="H323" i="9"/>
  <c r="F323" i="9"/>
  <c r="N323" i="9" s="1"/>
  <c r="E323" i="9"/>
  <c r="D323" i="9"/>
  <c r="U322" i="9"/>
  <c r="T322" i="9"/>
  <c r="O322" i="9"/>
  <c r="N322" i="9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T317" i="9" s="1"/>
  <c r="R317" i="9"/>
  <c r="Q317" i="9"/>
  <c r="P317" i="9"/>
  <c r="U317" i="9" s="1"/>
  <c r="L317" i="9"/>
  <c r="J317" i="9"/>
  <c r="H317" i="9"/>
  <c r="F317" i="9"/>
  <c r="N317" i="9" s="1"/>
  <c r="E317" i="9"/>
  <c r="D317" i="9"/>
  <c r="I317" i="9" s="1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T310" i="9"/>
  <c r="S310" i="9"/>
  <c r="R310" i="9"/>
  <c r="Q310" i="9"/>
  <c r="P310" i="9"/>
  <c r="L310" i="9"/>
  <c r="J310" i="9"/>
  <c r="H310" i="9"/>
  <c r="F310" i="9"/>
  <c r="E310" i="9"/>
  <c r="K310" i="9" s="1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Q303" i="9"/>
  <c r="T303" i="9" s="1"/>
  <c r="P303" i="9"/>
  <c r="U303" i="9" s="1"/>
  <c r="L303" i="9"/>
  <c r="J303" i="9"/>
  <c r="K303" i="9" s="1"/>
  <c r="H303" i="9"/>
  <c r="F303" i="9"/>
  <c r="E303" i="9"/>
  <c r="M303" i="9" s="1"/>
  <c r="D303" i="9"/>
  <c r="I303" i="9" s="1"/>
  <c r="U302" i="9"/>
  <c r="T302" i="9"/>
  <c r="N302" i="9"/>
  <c r="O302" i="9" s="1"/>
  <c r="M302" i="9"/>
  <c r="K302" i="9"/>
  <c r="I302" i="9"/>
  <c r="G302" i="9"/>
  <c r="S299" i="9"/>
  <c r="T299" i="9" s="1"/>
  <c r="R299" i="9"/>
  <c r="Q299" i="9"/>
  <c r="P299" i="9"/>
  <c r="U299" i="9" s="1"/>
  <c r="L299" i="9"/>
  <c r="J299" i="9"/>
  <c r="H299" i="9"/>
  <c r="F299" i="9"/>
  <c r="E299" i="9"/>
  <c r="M299" i="9" s="1"/>
  <c r="D299" i="9"/>
  <c r="S298" i="9"/>
  <c r="R298" i="9"/>
  <c r="Q298" i="9"/>
  <c r="T298" i="9" s="1"/>
  <c r="P298" i="9"/>
  <c r="L298" i="9"/>
  <c r="J298" i="9"/>
  <c r="H298" i="9"/>
  <c r="F298" i="9"/>
  <c r="E298" i="9"/>
  <c r="D298" i="9"/>
  <c r="U297" i="9"/>
  <c r="T297" i="9"/>
  <c r="N297" i="9"/>
  <c r="O297" i="9" s="1"/>
  <c r="M297" i="9"/>
  <c r="K297" i="9"/>
  <c r="I297" i="9"/>
  <c r="G297" i="9"/>
  <c r="U296" i="9"/>
  <c r="T296" i="9"/>
  <c r="O296" i="9"/>
  <c r="N296" i="9"/>
  <c r="M296" i="9"/>
  <c r="K296" i="9"/>
  <c r="I296" i="9"/>
  <c r="G296" i="9"/>
  <c r="U295" i="9"/>
  <c r="T295" i="9"/>
  <c r="O295" i="9"/>
  <c r="N295" i="9"/>
  <c r="M295" i="9"/>
  <c r="K295" i="9"/>
  <c r="I295" i="9"/>
  <c r="G295" i="9"/>
  <c r="U294" i="9"/>
  <c r="T294" i="9"/>
  <c r="N294" i="9"/>
  <c r="O294" i="9" s="1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S292" i="9"/>
  <c r="R292" i="9"/>
  <c r="Q292" i="9"/>
  <c r="T292" i="9" s="1"/>
  <c r="P292" i="9"/>
  <c r="L292" i="9"/>
  <c r="J292" i="9"/>
  <c r="H292" i="9"/>
  <c r="F292" i="9"/>
  <c r="E292" i="9"/>
  <c r="D292" i="9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O289" i="9"/>
  <c r="N289" i="9"/>
  <c r="M289" i="9"/>
  <c r="K289" i="9"/>
  <c r="I289" i="9"/>
  <c r="G289" i="9"/>
  <c r="U288" i="9"/>
  <c r="T288" i="9"/>
  <c r="N288" i="9"/>
  <c r="O288" i="9" s="1"/>
  <c r="M288" i="9"/>
  <c r="K288" i="9"/>
  <c r="I288" i="9"/>
  <c r="G288" i="9"/>
  <c r="U287" i="9"/>
  <c r="T287" i="9"/>
  <c r="N287" i="9"/>
  <c r="O287" i="9" s="1"/>
  <c r="M287" i="9"/>
  <c r="K287" i="9"/>
  <c r="I287" i="9"/>
  <c r="G287" i="9"/>
  <c r="U286" i="9"/>
  <c r="T286" i="9"/>
  <c r="N286" i="9"/>
  <c r="O286" i="9" s="1"/>
  <c r="M286" i="9"/>
  <c r="K286" i="9"/>
  <c r="I286" i="9"/>
  <c r="G286" i="9"/>
  <c r="T285" i="9"/>
  <c r="S285" i="9"/>
  <c r="R285" i="9"/>
  <c r="Q285" i="9"/>
  <c r="P285" i="9"/>
  <c r="L285" i="9"/>
  <c r="J285" i="9"/>
  <c r="K285" i="9" s="1"/>
  <c r="H285" i="9"/>
  <c r="F285" i="9"/>
  <c r="N285" i="9" s="1"/>
  <c r="E285" i="9"/>
  <c r="D285" i="9"/>
  <c r="U284" i="9"/>
  <c r="T284" i="9"/>
  <c r="N284" i="9"/>
  <c r="O284" i="9" s="1"/>
  <c r="M284" i="9"/>
  <c r="K284" i="9"/>
  <c r="I284" i="9"/>
  <c r="G284" i="9"/>
  <c r="U283" i="9"/>
  <c r="T283" i="9"/>
  <c r="N283" i="9"/>
  <c r="O283" i="9" s="1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O278" i="9"/>
  <c r="N278" i="9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T275" i="9"/>
  <c r="S275" i="9"/>
  <c r="R275" i="9"/>
  <c r="Q275" i="9"/>
  <c r="P275" i="9"/>
  <c r="L275" i="9"/>
  <c r="J275" i="9"/>
  <c r="H275" i="9"/>
  <c r="F275" i="9"/>
  <c r="E275" i="9"/>
  <c r="M275" i="9" s="1"/>
  <c r="D275" i="9"/>
  <c r="U274" i="9"/>
  <c r="T274" i="9"/>
  <c r="N274" i="9"/>
  <c r="O274" i="9" s="1"/>
  <c r="M274" i="9"/>
  <c r="K274" i="9"/>
  <c r="I274" i="9"/>
  <c r="G274" i="9"/>
  <c r="U273" i="9"/>
  <c r="T273" i="9"/>
  <c r="O273" i="9"/>
  <c r="N273" i="9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O271" i="9"/>
  <c r="N271" i="9"/>
  <c r="M271" i="9"/>
  <c r="K271" i="9"/>
  <c r="I271" i="9"/>
  <c r="G271" i="9"/>
  <c r="U270" i="9"/>
  <c r="T270" i="9"/>
  <c r="N270" i="9"/>
  <c r="O270" i="9" s="1"/>
  <c r="M270" i="9"/>
  <c r="K270" i="9"/>
  <c r="I270" i="9"/>
  <c r="G270" i="9"/>
  <c r="U269" i="9"/>
  <c r="T269" i="9"/>
  <c r="O269" i="9"/>
  <c r="N269" i="9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T267" i="9"/>
  <c r="S267" i="9"/>
  <c r="R267" i="9"/>
  <c r="Q267" i="9"/>
  <c r="P267" i="9"/>
  <c r="L267" i="9"/>
  <c r="J267" i="9"/>
  <c r="H267" i="9"/>
  <c r="F267" i="9"/>
  <c r="N267" i="9" s="1"/>
  <c r="E267" i="9"/>
  <c r="M267" i="9" s="1"/>
  <c r="D267" i="9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T260" i="9" s="1"/>
  <c r="R260" i="9"/>
  <c r="Q260" i="9"/>
  <c r="P260" i="9"/>
  <c r="U260" i="9" s="1"/>
  <c r="L260" i="9"/>
  <c r="J260" i="9"/>
  <c r="H260" i="9"/>
  <c r="F260" i="9"/>
  <c r="N260" i="9" s="1"/>
  <c r="E260" i="9"/>
  <c r="K260" i="9" s="1"/>
  <c r="D260" i="9"/>
  <c r="S259" i="9"/>
  <c r="R259" i="9"/>
  <c r="Q259" i="9"/>
  <c r="T259" i="9" s="1"/>
  <c r="P259" i="9"/>
  <c r="L259" i="9"/>
  <c r="J259" i="9"/>
  <c r="H259" i="9"/>
  <c r="F259" i="9"/>
  <c r="E259" i="9"/>
  <c r="D259" i="9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T254" i="9"/>
  <c r="S254" i="9"/>
  <c r="R254" i="9"/>
  <c r="Q254" i="9"/>
  <c r="P254" i="9"/>
  <c r="L254" i="9"/>
  <c r="J254" i="9"/>
  <c r="H254" i="9"/>
  <c r="F254" i="9"/>
  <c r="E254" i="9"/>
  <c r="D254" i="9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N251" i="9"/>
  <c r="O251" i="9" s="1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S247" i="9"/>
  <c r="R247" i="9"/>
  <c r="Q247" i="9"/>
  <c r="T247" i="9" s="1"/>
  <c r="P247" i="9"/>
  <c r="L247" i="9"/>
  <c r="J247" i="9"/>
  <c r="H247" i="9"/>
  <c r="F247" i="9"/>
  <c r="E247" i="9"/>
  <c r="M247" i="9" s="1"/>
  <c r="D247" i="9"/>
  <c r="I247" i="9" s="1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S240" i="9"/>
  <c r="R240" i="9"/>
  <c r="Q240" i="9"/>
  <c r="T240" i="9" s="1"/>
  <c r="P240" i="9"/>
  <c r="U240" i="9" s="1"/>
  <c r="L240" i="9"/>
  <c r="J240" i="9"/>
  <c r="H240" i="9"/>
  <c r="F240" i="9"/>
  <c r="N240" i="9" s="1"/>
  <c r="E240" i="9"/>
  <c r="K240" i="9" s="1"/>
  <c r="D240" i="9"/>
  <c r="U239" i="9"/>
  <c r="T239" i="9"/>
  <c r="O239" i="9"/>
  <c r="N239" i="9"/>
  <c r="M239" i="9"/>
  <c r="K239" i="9"/>
  <c r="I239" i="9"/>
  <c r="G239" i="9"/>
  <c r="U238" i="9"/>
  <c r="T238" i="9"/>
  <c r="N238" i="9"/>
  <c r="O238" i="9" s="1"/>
  <c r="M238" i="9"/>
  <c r="K238" i="9"/>
  <c r="I238" i="9"/>
  <c r="G238" i="9"/>
  <c r="U237" i="9"/>
  <c r="T237" i="9"/>
  <c r="N237" i="9"/>
  <c r="O237" i="9" s="1"/>
  <c r="M237" i="9"/>
  <c r="K237" i="9"/>
  <c r="I237" i="9"/>
  <c r="G237" i="9"/>
  <c r="U236" i="9"/>
  <c r="T236" i="9"/>
  <c r="N236" i="9"/>
  <c r="O236" i="9" s="1"/>
  <c r="M236" i="9"/>
  <c r="K236" i="9"/>
  <c r="I236" i="9"/>
  <c r="G236" i="9"/>
  <c r="U235" i="9"/>
  <c r="T235" i="9"/>
  <c r="N235" i="9"/>
  <c r="O235" i="9" s="1"/>
  <c r="M235" i="9"/>
  <c r="K235" i="9"/>
  <c r="I235" i="9"/>
  <c r="G235" i="9"/>
  <c r="U234" i="9"/>
  <c r="T234" i="9"/>
  <c r="N234" i="9"/>
  <c r="O234" i="9" s="1"/>
  <c r="M234" i="9"/>
  <c r="K234" i="9"/>
  <c r="I234" i="9"/>
  <c r="G234" i="9"/>
  <c r="S231" i="9"/>
  <c r="R231" i="9"/>
  <c r="Q231" i="9"/>
  <c r="T231" i="9" s="1"/>
  <c r="P231" i="9"/>
  <c r="L231" i="9"/>
  <c r="J231" i="9"/>
  <c r="H231" i="9"/>
  <c r="F231" i="9"/>
  <c r="E231" i="9"/>
  <c r="D231" i="9"/>
  <c r="S230" i="9"/>
  <c r="R230" i="9"/>
  <c r="Q230" i="9"/>
  <c r="T230" i="9" s="1"/>
  <c r="P230" i="9"/>
  <c r="L230" i="9"/>
  <c r="J230" i="9"/>
  <c r="H230" i="9"/>
  <c r="F230" i="9"/>
  <c r="E230" i="9"/>
  <c r="M230" i="9" s="1"/>
  <c r="D230" i="9"/>
  <c r="U229" i="9"/>
  <c r="T229" i="9"/>
  <c r="O229" i="9"/>
  <c r="N229" i="9"/>
  <c r="M229" i="9"/>
  <c r="K229" i="9"/>
  <c r="I229" i="9"/>
  <c r="G229" i="9"/>
  <c r="U228" i="9"/>
  <c r="T228" i="9"/>
  <c r="N228" i="9"/>
  <c r="O228" i="9" s="1"/>
  <c r="M228" i="9"/>
  <c r="K228" i="9"/>
  <c r="I228" i="9"/>
  <c r="G228" i="9"/>
  <c r="U227" i="9"/>
  <c r="T227" i="9"/>
  <c r="N227" i="9"/>
  <c r="O227" i="9" s="1"/>
  <c r="M227" i="9"/>
  <c r="K227" i="9"/>
  <c r="I227" i="9"/>
  <c r="G227" i="9"/>
  <c r="U226" i="9"/>
  <c r="T226" i="9"/>
  <c r="N226" i="9"/>
  <c r="O226" i="9" s="1"/>
  <c r="M226" i="9"/>
  <c r="K226" i="9"/>
  <c r="I226" i="9"/>
  <c r="G226" i="9"/>
  <c r="U225" i="9"/>
  <c r="T225" i="9"/>
  <c r="N225" i="9"/>
  <c r="O225" i="9" s="1"/>
  <c r="M225" i="9"/>
  <c r="K225" i="9"/>
  <c r="I225" i="9"/>
  <c r="G225" i="9"/>
  <c r="S224" i="9"/>
  <c r="R224" i="9"/>
  <c r="Q224" i="9"/>
  <c r="T224" i="9" s="1"/>
  <c r="P224" i="9"/>
  <c r="U224" i="9" s="1"/>
  <c r="L224" i="9"/>
  <c r="J224" i="9"/>
  <c r="H224" i="9"/>
  <c r="F224" i="9"/>
  <c r="N224" i="9" s="1"/>
  <c r="E224" i="9"/>
  <c r="D224" i="9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N217" i="9"/>
  <c r="O217" i="9" s="1"/>
  <c r="M217" i="9"/>
  <c r="K217" i="9"/>
  <c r="I217" i="9"/>
  <c r="G217" i="9"/>
  <c r="T216" i="9"/>
  <c r="S216" i="9"/>
  <c r="R216" i="9"/>
  <c r="Q216" i="9"/>
  <c r="P216" i="9"/>
  <c r="L216" i="9"/>
  <c r="J216" i="9"/>
  <c r="H216" i="9"/>
  <c r="U216" i="9" s="1"/>
  <c r="F216" i="9"/>
  <c r="E216" i="9"/>
  <c r="D216" i="9"/>
  <c r="U215" i="9"/>
  <c r="T215" i="9"/>
  <c r="N215" i="9"/>
  <c r="O215" i="9" s="1"/>
  <c r="M215" i="9"/>
  <c r="K215" i="9"/>
  <c r="I215" i="9"/>
  <c r="G215" i="9"/>
  <c r="U214" i="9"/>
  <c r="T214" i="9"/>
  <c r="N214" i="9"/>
  <c r="O214" i="9" s="1"/>
  <c r="M214" i="9"/>
  <c r="K214" i="9"/>
  <c r="I214" i="9"/>
  <c r="G214" i="9"/>
  <c r="U213" i="9"/>
  <c r="T213" i="9"/>
  <c r="N213" i="9"/>
  <c r="O213" i="9" s="1"/>
  <c r="M213" i="9"/>
  <c r="K213" i="9"/>
  <c r="I213" i="9"/>
  <c r="G213" i="9"/>
  <c r="U212" i="9"/>
  <c r="T212" i="9"/>
  <c r="N212" i="9"/>
  <c r="O212" i="9" s="1"/>
  <c r="M212" i="9"/>
  <c r="K212" i="9"/>
  <c r="I212" i="9"/>
  <c r="G212" i="9"/>
  <c r="U211" i="9"/>
  <c r="T211" i="9"/>
  <c r="N211" i="9"/>
  <c r="O211" i="9" s="1"/>
  <c r="M211" i="9"/>
  <c r="K211" i="9"/>
  <c r="I211" i="9"/>
  <c r="G211" i="9"/>
  <c r="U210" i="9"/>
  <c r="T210" i="9"/>
  <c r="N210" i="9"/>
  <c r="O210" i="9" s="1"/>
  <c r="M210" i="9"/>
  <c r="K210" i="9"/>
  <c r="I210" i="9"/>
  <c r="G210" i="9"/>
  <c r="U209" i="9"/>
  <c r="T209" i="9"/>
  <c r="N209" i="9"/>
  <c r="O209" i="9" s="1"/>
  <c r="M209" i="9"/>
  <c r="K209" i="9"/>
  <c r="I209" i="9"/>
  <c r="G209" i="9"/>
  <c r="U208" i="9"/>
  <c r="T208" i="9"/>
  <c r="N208" i="9"/>
  <c r="O208" i="9" s="1"/>
  <c r="M208" i="9"/>
  <c r="K208" i="9"/>
  <c r="I208" i="9"/>
  <c r="G208" i="9"/>
  <c r="S205" i="9"/>
  <c r="R205" i="9"/>
  <c r="Q205" i="9"/>
  <c r="T205" i="9" s="1"/>
  <c r="P205" i="9"/>
  <c r="U205" i="9" s="1"/>
  <c r="N205" i="9"/>
  <c r="L205" i="9"/>
  <c r="J205" i="9"/>
  <c r="H205" i="9"/>
  <c r="F205" i="9"/>
  <c r="E205" i="9"/>
  <c r="M205" i="9" s="1"/>
  <c r="D205" i="9"/>
  <c r="I205" i="9" s="1"/>
  <c r="S204" i="9"/>
  <c r="R204" i="9"/>
  <c r="Q204" i="9"/>
  <c r="P204" i="9"/>
  <c r="U204" i="9" s="1"/>
  <c r="L204" i="9"/>
  <c r="J204" i="9"/>
  <c r="H204" i="9"/>
  <c r="F204" i="9"/>
  <c r="G204" i="9" s="1"/>
  <c r="E204" i="9"/>
  <c r="M204" i="9" s="1"/>
  <c r="D204" i="9"/>
  <c r="U203" i="9"/>
  <c r="T203" i="9"/>
  <c r="O203" i="9"/>
  <c r="N203" i="9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O201" i="9"/>
  <c r="N201" i="9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S198" i="9"/>
  <c r="R198" i="9"/>
  <c r="Q198" i="9"/>
  <c r="P198" i="9"/>
  <c r="L198" i="9"/>
  <c r="J198" i="9"/>
  <c r="H198" i="9"/>
  <c r="F198" i="9"/>
  <c r="E198" i="9"/>
  <c r="M198" i="9" s="1"/>
  <c r="D198" i="9"/>
  <c r="U197" i="9"/>
  <c r="T197" i="9"/>
  <c r="N197" i="9"/>
  <c r="O197" i="9" s="1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S191" i="9"/>
  <c r="R191" i="9"/>
  <c r="Q191" i="9"/>
  <c r="T191" i="9" s="1"/>
  <c r="P191" i="9"/>
  <c r="U191" i="9" s="1"/>
  <c r="L191" i="9"/>
  <c r="J191" i="9"/>
  <c r="H191" i="9"/>
  <c r="F191" i="9"/>
  <c r="N191" i="9" s="1"/>
  <c r="E191" i="9"/>
  <c r="D191" i="9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S185" i="9"/>
  <c r="T185" i="9" s="1"/>
  <c r="R185" i="9"/>
  <c r="Q185" i="9"/>
  <c r="P185" i="9"/>
  <c r="U185" i="9" s="1"/>
  <c r="N185" i="9"/>
  <c r="L185" i="9"/>
  <c r="M185" i="9" s="1"/>
  <c r="J185" i="9"/>
  <c r="H185" i="9"/>
  <c r="F185" i="9"/>
  <c r="E185" i="9"/>
  <c r="K185" i="9" s="1"/>
  <c r="D185" i="9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S179" i="9"/>
  <c r="R179" i="9"/>
  <c r="Q179" i="9"/>
  <c r="T179" i="9" s="1"/>
  <c r="P179" i="9"/>
  <c r="N179" i="9"/>
  <c r="L179" i="9"/>
  <c r="J179" i="9"/>
  <c r="H179" i="9"/>
  <c r="F179" i="9"/>
  <c r="G179" i="9" s="1"/>
  <c r="E179" i="9"/>
  <c r="D179" i="9"/>
  <c r="I179" i="9" s="1"/>
  <c r="U178" i="9"/>
  <c r="T178" i="9"/>
  <c r="O178" i="9"/>
  <c r="N178" i="9"/>
  <c r="M178" i="9"/>
  <c r="K178" i="9"/>
  <c r="I178" i="9"/>
  <c r="G178" i="9"/>
  <c r="U177" i="9"/>
  <c r="T177" i="9"/>
  <c r="O177" i="9"/>
  <c r="N177" i="9"/>
  <c r="M177" i="9"/>
  <c r="K177" i="9"/>
  <c r="I177" i="9"/>
  <c r="G177" i="9"/>
  <c r="U176" i="9"/>
  <c r="T176" i="9"/>
  <c r="O176" i="9"/>
  <c r="N176" i="9"/>
  <c r="M176" i="9"/>
  <c r="K176" i="9"/>
  <c r="I176" i="9"/>
  <c r="G176" i="9"/>
  <c r="U175" i="9"/>
  <c r="T175" i="9"/>
  <c r="O175" i="9"/>
  <c r="N175" i="9"/>
  <c r="M175" i="9"/>
  <c r="K175" i="9"/>
  <c r="I175" i="9"/>
  <c r="G175" i="9"/>
  <c r="U174" i="9"/>
  <c r="T174" i="9"/>
  <c r="O174" i="9"/>
  <c r="N174" i="9"/>
  <c r="M174" i="9"/>
  <c r="K174" i="9"/>
  <c r="I174" i="9"/>
  <c r="G174" i="9"/>
  <c r="U173" i="9"/>
  <c r="T173" i="9"/>
  <c r="O173" i="9"/>
  <c r="N173" i="9"/>
  <c r="M173" i="9"/>
  <c r="K173" i="9"/>
  <c r="I173" i="9"/>
  <c r="G173" i="9"/>
  <c r="T170" i="9"/>
  <c r="S170" i="9"/>
  <c r="R170" i="9"/>
  <c r="Q170" i="9"/>
  <c r="P170" i="9"/>
  <c r="L170" i="9"/>
  <c r="K170" i="9"/>
  <c r="J170" i="9"/>
  <c r="H170" i="9"/>
  <c r="I170" i="9" s="1"/>
  <c r="F170" i="9"/>
  <c r="E170" i="9"/>
  <c r="D170" i="9"/>
  <c r="S169" i="9"/>
  <c r="R169" i="9"/>
  <c r="Q169" i="9"/>
  <c r="T169" i="9" s="1"/>
  <c r="P169" i="9"/>
  <c r="L169" i="9"/>
  <c r="J169" i="9"/>
  <c r="H169" i="9"/>
  <c r="F169" i="9"/>
  <c r="E169" i="9"/>
  <c r="D169" i="9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N165" i="9"/>
  <c r="O165" i="9" s="1"/>
  <c r="M165" i="9"/>
  <c r="K165" i="9"/>
  <c r="I165" i="9"/>
  <c r="G165" i="9"/>
  <c r="U164" i="9"/>
  <c r="T164" i="9"/>
  <c r="N164" i="9"/>
  <c r="O164" i="9" s="1"/>
  <c r="M164" i="9"/>
  <c r="K164" i="9"/>
  <c r="I164" i="9"/>
  <c r="G164" i="9"/>
  <c r="T163" i="9"/>
  <c r="S163" i="9"/>
  <c r="R163" i="9"/>
  <c r="Q163" i="9"/>
  <c r="P163" i="9"/>
  <c r="N163" i="9"/>
  <c r="L163" i="9"/>
  <c r="J163" i="9"/>
  <c r="H163" i="9"/>
  <c r="F163" i="9"/>
  <c r="E163" i="9"/>
  <c r="D163" i="9"/>
  <c r="U162" i="9"/>
  <c r="T162" i="9"/>
  <c r="N162" i="9"/>
  <c r="O162" i="9" s="1"/>
  <c r="M162" i="9"/>
  <c r="K162" i="9"/>
  <c r="I162" i="9"/>
  <c r="G162" i="9"/>
  <c r="U161" i="9"/>
  <c r="T161" i="9"/>
  <c r="O161" i="9"/>
  <c r="N161" i="9"/>
  <c r="M161" i="9"/>
  <c r="K161" i="9"/>
  <c r="I161" i="9"/>
  <c r="G161" i="9"/>
  <c r="U160" i="9"/>
  <c r="T160" i="9"/>
  <c r="O160" i="9"/>
  <c r="N160" i="9"/>
  <c r="M160" i="9"/>
  <c r="K160" i="9"/>
  <c r="I160" i="9"/>
  <c r="G160" i="9"/>
  <c r="U159" i="9"/>
  <c r="T159" i="9"/>
  <c r="O159" i="9"/>
  <c r="N159" i="9"/>
  <c r="M159" i="9"/>
  <c r="K159" i="9"/>
  <c r="I159" i="9"/>
  <c r="G159" i="9"/>
  <c r="U158" i="9"/>
  <c r="T158" i="9"/>
  <c r="O158" i="9"/>
  <c r="N158" i="9"/>
  <c r="M158" i="9"/>
  <c r="K158" i="9"/>
  <c r="I158" i="9"/>
  <c r="G158" i="9"/>
  <c r="S157" i="9"/>
  <c r="R157" i="9"/>
  <c r="Q157" i="9"/>
  <c r="T157" i="9" s="1"/>
  <c r="P157" i="9"/>
  <c r="L157" i="9"/>
  <c r="J157" i="9"/>
  <c r="H157" i="9"/>
  <c r="F157" i="9"/>
  <c r="N157" i="9" s="1"/>
  <c r="E157" i="9"/>
  <c r="D157" i="9"/>
  <c r="U156" i="9"/>
  <c r="T156" i="9"/>
  <c r="O156" i="9"/>
  <c r="N156" i="9"/>
  <c r="M156" i="9"/>
  <c r="K156" i="9"/>
  <c r="I156" i="9"/>
  <c r="G156" i="9"/>
  <c r="U155" i="9"/>
  <c r="T155" i="9"/>
  <c r="O155" i="9"/>
  <c r="N155" i="9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O153" i="9"/>
  <c r="N153" i="9"/>
  <c r="M153" i="9"/>
  <c r="K153" i="9"/>
  <c r="I153" i="9"/>
  <c r="G153" i="9"/>
  <c r="U152" i="9"/>
  <c r="T152" i="9"/>
  <c r="O152" i="9"/>
  <c r="N152" i="9"/>
  <c r="M152" i="9"/>
  <c r="K152" i="9"/>
  <c r="I152" i="9"/>
  <c r="G152" i="9"/>
  <c r="U151" i="9"/>
  <c r="T151" i="9"/>
  <c r="O151" i="9"/>
  <c r="N151" i="9"/>
  <c r="M151" i="9"/>
  <c r="K151" i="9"/>
  <c r="I151" i="9"/>
  <c r="G151" i="9"/>
  <c r="S150" i="9"/>
  <c r="R150" i="9"/>
  <c r="Q150" i="9"/>
  <c r="T150" i="9" s="1"/>
  <c r="P150" i="9"/>
  <c r="U150" i="9" s="1"/>
  <c r="L150" i="9"/>
  <c r="J150" i="9"/>
  <c r="H150" i="9"/>
  <c r="F150" i="9"/>
  <c r="E150" i="9"/>
  <c r="K150" i="9" s="1"/>
  <c r="D150" i="9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N146" i="9"/>
  <c r="O146" i="9" s="1"/>
  <c r="M146" i="9"/>
  <c r="K146" i="9"/>
  <c r="I146" i="9"/>
  <c r="G146" i="9"/>
  <c r="U145" i="9"/>
  <c r="T145" i="9"/>
  <c r="N145" i="9"/>
  <c r="O145" i="9" s="1"/>
  <c r="M145" i="9"/>
  <c r="K145" i="9"/>
  <c r="I145" i="9"/>
  <c r="G145" i="9"/>
  <c r="S144" i="9"/>
  <c r="R144" i="9"/>
  <c r="Q144" i="9"/>
  <c r="P144" i="9"/>
  <c r="U144" i="9" s="1"/>
  <c r="L144" i="9"/>
  <c r="J144" i="9"/>
  <c r="I144" i="9"/>
  <c r="H144" i="9"/>
  <c r="G144" i="9"/>
  <c r="F144" i="9"/>
  <c r="N144" i="9" s="1"/>
  <c r="O144" i="9" s="1"/>
  <c r="E144" i="9"/>
  <c r="D144" i="9"/>
  <c r="U143" i="9"/>
  <c r="T143" i="9"/>
  <c r="O143" i="9"/>
  <c r="N143" i="9"/>
  <c r="M143" i="9"/>
  <c r="K143" i="9"/>
  <c r="I143" i="9"/>
  <c r="G143" i="9"/>
  <c r="U142" i="9"/>
  <c r="T142" i="9"/>
  <c r="O142" i="9"/>
  <c r="N142" i="9"/>
  <c r="M142" i="9"/>
  <c r="K142" i="9"/>
  <c r="I142" i="9"/>
  <c r="G142" i="9"/>
  <c r="U141" i="9"/>
  <c r="T141" i="9"/>
  <c r="O141" i="9"/>
  <c r="N141" i="9"/>
  <c r="M141" i="9"/>
  <c r="K141" i="9"/>
  <c r="I141" i="9"/>
  <c r="G141" i="9"/>
  <c r="U140" i="9"/>
  <c r="T140" i="9"/>
  <c r="O140" i="9"/>
  <c r="N140" i="9"/>
  <c r="M140" i="9"/>
  <c r="K140" i="9"/>
  <c r="I140" i="9"/>
  <c r="G140" i="9"/>
  <c r="U139" i="9"/>
  <c r="T139" i="9"/>
  <c r="O139" i="9"/>
  <c r="N139" i="9"/>
  <c r="M139" i="9"/>
  <c r="K139" i="9"/>
  <c r="I139" i="9"/>
  <c r="G139" i="9"/>
  <c r="U138" i="9"/>
  <c r="T138" i="9"/>
  <c r="O138" i="9"/>
  <c r="N138" i="9"/>
  <c r="M138" i="9"/>
  <c r="K138" i="9"/>
  <c r="I138" i="9"/>
  <c r="G138" i="9"/>
  <c r="S137" i="9"/>
  <c r="R137" i="9"/>
  <c r="Q137" i="9"/>
  <c r="P137" i="9"/>
  <c r="L137" i="9"/>
  <c r="J137" i="9"/>
  <c r="H137" i="9"/>
  <c r="I137" i="9" s="1"/>
  <c r="F137" i="9"/>
  <c r="E137" i="9"/>
  <c r="M137" i="9" s="1"/>
  <c r="D137" i="9"/>
  <c r="U136" i="9"/>
  <c r="T136" i="9"/>
  <c r="O136" i="9"/>
  <c r="N136" i="9"/>
  <c r="M136" i="9"/>
  <c r="K136" i="9"/>
  <c r="I136" i="9"/>
  <c r="G136" i="9"/>
  <c r="U135" i="9"/>
  <c r="T135" i="9"/>
  <c r="O135" i="9"/>
  <c r="N135" i="9"/>
  <c r="M135" i="9"/>
  <c r="K135" i="9"/>
  <c r="I135" i="9"/>
  <c r="G135" i="9"/>
  <c r="U134" i="9"/>
  <c r="T134" i="9"/>
  <c r="O134" i="9"/>
  <c r="N134" i="9"/>
  <c r="M134" i="9"/>
  <c r="K134" i="9"/>
  <c r="I134" i="9"/>
  <c r="G134" i="9"/>
  <c r="U133" i="9"/>
  <c r="T133" i="9"/>
  <c r="O133" i="9"/>
  <c r="N133" i="9"/>
  <c r="M133" i="9"/>
  <c r="K133" i="9"/>
  <c r="I133" i="9"/>
  <c r="G133" i="9"/>
  <c r="S132" i="9"/>
  <c r="R132" i="9"/>
  <c r="Q132" i="9"/>
  <c r="P132" i="9"/>
  <c r="U132" i="9" s="1"/>
  <c r="L132" i="9"/>
  <c r="K132" i="9"/>
  <c r="J132" i="9"/>
  <c r="H132" i="9"/>
  <c r="F132" i="9"/>
  <c r="E132" i="9"/>
  <c r="D132" i="9"/>
  <c r="U131" i="9"/>
  <c r="T131" i="9"/>
  <c r="O131" i="9"/>
  <c r="N131" i="9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O129" i="9"/>
  <c r="N129" i="9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N127" i="9"/>
  <c r="O127" i="9" s="1"/>
  <c r="M127" i="9"/>
  <c r="K127" i="9"/>
  <c r="I127" i="9"/>
  <c r="G127" i="9"/>
  <c r="S126" i="9"/>
  <c r="R126" i="9"/>
  <c r="Q126" i="9"/>
  <c r="T126" i="9" s="1"/>
  <c r="P126" i="9"/>
  <c r="U126" i="9" s="1"/>
  <c r="L126" i="9"/>
  <c r="J126" i="9"/>
  <c r="H126" i="9"/>
  <c r="F126" i="9"/>
  <c r="N126" i="9" s="1"/>
  <c r="E126" i="9"/>
  <c r="D126" i="9"/>
  <c r="I126" i="9" s="1"/>
  <c r="U125" i="9"/>
  <c r="T125" i="9"/>
  <c r="O125" i="9"/>
  <c r="N125" i="9"/>
  <c r="M125" i="9"/>
  <c r="K125" i="9"/>
  <c r="I125" i="9"/>
  <c r="G125" i="9"/>
  <c r="U124" i="9"/>
  <c r="T124" i="9"/>
  <c r="N124" i="9"/>
  <c r="O124" i="9" s="1"/>
  <c r="M124" i="9"/>
  <c r="K124" i="9"/>
  <c r="I124" i="9"/>
  <c r="G124" i="9"/>
  <c r="U123" i="9"/>
  <c r="T123" i="9"/>
  <c r="N123" i="9"/>
  <c r="O123" i="9" s="1"/>
  <c r="M123" i="9"/>
  <c r="K123" i="9"/>
  <c r="I123" i="9"/>
  <c r="G123" i="9"/>
  <c r="U122" i="9"/>
  <c r="T122" i="9"/>
  <c r="N122" i="9"/>
  <c r="O122" i="9" s="1"/>
  <c r="M122" i="9"/>
  <c r="K122" i="9"/>
  <c r="I122" i="9"/>
  <c r="G122" i="9"/>
  <c r="S121" i="9"/>
  <c r="R121" i="9"/>
  <c r="Q121" i="9"/>
  <c r="T121" i="9" s="1"/>
  <c r="P121" i="9"/>
  <c r="U121" i="9" s="1"/>
  <c r="L121" i="9"/>
  <c r="J121" i="9"/>
  <c r="H121" i="9"/>
  <c r="F121" i="9"/>
  <c r="N121" i="9" s="1"/>
  <c r="O121" i="9" s="1"/>
  <c r="E121" i="9"/>
  <c r="M121" i="9" s="1"/>
  <c r="D121" i="9"/>
  <c r="U120" i="9"/>
  <c r="T120" i="9"/>
  <c r="O120" i="9"/>
  <c r="N120" i="9"/>
  <c r="M120" i="9"/>
  <c r="K120" i="9"/>
  <c r="I120" i="9"/>
  <c r="G120" i="9"/>
  <c r="U119" i="9"/>
  <c r="T119" i="9"/>
  <c r="O119" i="9"/>
  <c r="N119" i="9"/>
  <c r="M119" i="9"/>
  <c r="K119" i="9"/>
  <c r="I119" i="9"/>
  <c r="G119" i="9"/>
  <c r="U118" i="9"/>
  <c r="T118" i="9"/>
  <c r="O118" i="9"/>
  <c r="N118" i="9"/>
  <c r="M118" i="9"/>
  <c r="K118" i="9"/>
  <c r="I118" i="9"/>
  <c r="G118" i="9"/>
  <c r="U117" i="9"/>
  <c r="T117" i="9"/>
  <c r="O117" i="9"/>
  <c r="N117" i="9"/>
  <c r="M117" i="9"/>
  <c r="K117" i="9"/>
  <c r="I117" i="9"/>
  <c r="G117" i="9"/>
  <c r="U116" i="9"/>
  <c r="T116" i="9"/>
  <c r="O116" i="9"/>
  <c r="N116" i="9"/>
  <c r="M116" i="9"/>
  <c r="K116" i="9"/>
  <c r="I116" i="9"/>
  <c r="G116" i="9"/>
  <c r="U115" i="9"/>
  <c r="T115" i="9"/>
  <c r="O115" i="9"/>
  <c r="N115" i="9"/>
  <c r="M115" i="9"/>
  <c r="K115" i="9"/>
  <c r="I115" i="9"/>
  <c r="G115" i="9"/>
  <c r="U114" i="9"/>
  <c r="T114" i="9"/>
  <c r="O114" i="9"/>
  <c r="N114" i="9"/>
  <c r="M114" i="9"/>
  <c r="K114" i="9"/>
  <c r="I114" i="9"/>
  <c r="G114" i="9"/>
  <c r="U113" i="9"/>
  <c r="T113" i="9"/>
  <c r="O113" i="9"/>
  <c r="N113" i="9"/>
  <c r="M113" i="9"/>
  <c r="K113" i="9"/>
  <c r="I113" i="9"/>
  <c r="G113" i="9"/>
  <c r="S112" i="9"/>
  <c r="R112" i="9"/>
  <c r="Q112" i="9"/>
  <c r="T112" i="9" s="1"/>
  <c r="P112" i="9"/>
  <c r="U112" i="9" s="1"/>
  <c r="L112" i="9"/>
  <c r="J112" i="9"/>
  <c r="K112" i="9" s="1"/>
  <c r="I112" i="9"/>
  <c r="H112" i="9"/>
  <c r="F112" i="9"/>
  <c r="N112" i="9" s="1"/>
  <c r="E112" i="9"/>
  <c r="M112" i="9" s="1"/>
  <c r="D112" i="9"/>
  <c r="U111" i="9"/>
  <c r="T111" i="9"/>
  <c r="O111" i="9"/>
  <c r="N111" i="9"/>
  <c r="M111" i="9"/>
  <c r="K111" i="9"/>
  <c r="I111" i="9"/>
  <c r="G111" i="9"/>
  <c r="U110" i="9"/>
  <c r="T110" i="9"/>
  <c r="O110" i="9"/>
  <c r="N110" i="9"/>
  <c r="M110" i="9"/>
  <c r="K110" i="9"/>
  <c r="I110" i="9"/>
  <c r="G110" i="9"/>
  <c r="U109" i="9"/>
  <c r="T109" i="9"/>
  <c r="O109" i="9"/>
  <c r="N109" i="9"/>
  <c r="M109" i="9"/>
  <c r="K109" i="9"/>
  <c r="I109" i="9"/>
  <c r="G109" i="9"/>
  <c r="U108" i="9"/>
  <c r="T108" i="9"/>
  <c r="O108" i="9"/>
  <c r="N108" i="9"/>
  <c r="M108" i="9"/>
  <c r="K108" i="9"/>
  <c r="I108" i="9"/>
  <c r="G108" i="9"/>
  <c r="U107" i="9"/>
  <c r="T107" i="9"/>
  <c r="O107" i="9"/>
  <c r="N107" i="9"/>
  <c r="M107" i="9"/>
  <c r="K107" i="9"/>
  <c r="I107" i="9"/>
  <c r="G107" i="9"/>
  <c r="S106" i="9"/>
  <c r="R106" i="9"/>
  <c r="Q106" i="9"/>
  <c r="T106" i="9" s="1"/>
  <c r="P106" i="9"/>
  <c r="U106" i="9" s="1"/>
  <c r="L106" i="9"/>
  <c r="J106" i="9"/>
  <c r="H106" i="9"/>
  <c r="F106" i="9"/>
  <c r="N106" i="9" s="1"/>
  <c r="E106" i="9"/>
  <c r="M106" i="9" s="1"/>
  <c r="D106" i="9"/>
  <c r="I106" i="9" s="1"/>
  <c r="U105" i="9"/>
  <c r="T105" i="9"/>
  <c r="O105" i="9"/>
  <c r="N105" i="9"/>
  <c r="M105" i="9"/>
  <c r="K105" i="9"/>
  <c r="I105" i="9"/>
  <c r="G105" i="9"/>
  <c r="U102" i="9"/>
  <c r="S102" i="9"/>
  <c r="T102" i="9" s="1"/>
  <c r="R102" i="9"/>
  <c r="Q102" i="9"/>
  <c r="P102" i="9"/>
  <c r="L102" i="9"/>
  <c r="J102" i="9"/>
  <c r="H102" i="9"/>
  <c r="F102" i="9"/>
  <c r="N102" i="9" s="1"/>
  <c r="E102" i="9"/>
  <c r="D102" i="9"/>
  <c r="I102" i="9" s="1"/>
  <c r="S101" i="9"/>
  <c r="R101" i="9"/>
  <c r="Q101" i="9"/>
  <c r="P101" i="9"/>
  <c r="U101" i="9" s="1"/>
  <c r="L101" i="9"/>
  <c r="J101" i="9"/>
  <c r="I101" i="9"/>
  <c r="H101" i="9"/>
  <c r="G101" i="9"/>
  <c r="F101" i="9"/>
  <c r="N101" i="9" s="1"/>
  <c r="O101" i="9" s="1"/>
  <c r="E101" i="9"/>
  <c r="D101" i="9"/>
  <c r="U100" i="9"/>
  <c r="T100" i="9"/>
  <c r="O100" i="9"/>
  <c r="N100" i="9"/>
  <c r="M100" i="9"/>
  <c r="K100" i="9"/>
  <c r="I100" i="9"/>
  <c r="G100" i="9"/>
  <c r="U99" i="9"/>
  <c r="T99" i="9"/>
  <c r="O99" i="9"/>
  <c r="N99" i="9"/>
  <c r="M99" i="9"/>
  <c r="K99" i="9"/>
  <c r="I99" i="9"/>
  <c r="G99" i="9"/>
  <c r="U98" i="9"/>
  <c r="T98" i="9"/>
  <c r="O98" i="9"/>
  <c r="N98" i="9"/>
  <c r="M98" i="9"/>
  <c r="K98" i="9"/>
  <c r="I98" i="9"/>
  <c r="G98" i="9"/>
  <c r="U97" i="9"/>
  <c r="T97" i="9"/>
  <c r="O97" i="9"/>
  <c r="N97" i="9"/>
  <c r="M97" i="9"/>
  <c r="K97" i="9"/>
  <c r="I97" i="9"/>
  <c r="G97" i="9"/>
  <c r="S96" i="9"/>
  <c r="R96" i="9"/>
  <c r="Q96" i="9"/>
  <c r="P96" i="9"/>
  <c r="L96" i="9"/>
  <c r="J96" i="9"/>
  <c r="H96" i="9"/>
  <c r="I96" i="9" s="1"/>
  <c r="G96" i="9"/>
  <c r="F96" i="9"/>
  <c r="E96" i="9"/>
  <c r="K96" i="9" s="1"/>
  <c r="D96" i="9"/>
  <c r="U95" i="9"/>
  <c r="T95" i="9"/>
  <c r="N95" i="9"/>
  <c r="O95" i="9" s="1"/>
  <c r="M95" i="9"/>
  <c r="K95" i="9"/>
  <c r="I95" i="9"/>
  <c r="G95" i="9"/>
  <c r="U94" i="9"/>
  <c r="T94" i="9"/>
  <c r="N94" i="9"/>
  <c r="O94" i="9" s="1"/>
  <c r="M94" i="9"/>
  <c r="K94" i="9"/>
  <c r="I94" i="9"/>
  <c r="G94" i="9"/>
  <c r="U93" i="9"/>
  <c r="T93" i="9"/>
  <c r="N93" i="9"/>
  <c r="O93" i="9" s="1"/>
  <c r="M93" i="9"/>
  <c r="K93" i="9"/>
  <c r="I93" i="9"/>
  <c r="G93" i="9"/>
  <c r="U92" i="9"/>
  <c r="T92" i="9"/>
  <c r="N92" i="9"/>
  <c r="O92" i="9" s="1"/>
  <c r="M92" i="9"/>
  <c r="K92" i="9"/>
  <c r="I92" i="9"/>
  <c r="G92" i="9"/>
  <c r="S91" i="9"/>
  <c r="R91" i="9"/>
  <c r="Q91" i="9"/>
  <c r="T91" i="9" s="1"/>
  <c r="P91" i="9"/>
  <c r="U91" i="9" s="1"/>
  <c r="L91" i="9"/>
  <c r="J91" i="9"/>
  <c r="H91" i="9"/>
  <c r="F91" i="9"/>
  <c r="N91" i="9" s="1"/>
  <c r="E91" i="9"/>
  <c r="M91" i="9" s="1"/>
  <c r="D91" i="9"/>
  <c r="I91" i="9" s="1"/>
  <c r="U90" i="9"/>
  <c r="T90" i="9"/>
  <c r="O90" i="9"/>
  <c r="N90" i="9"/>
  <c r="M90" i="9"/>
  <c r="K90" i="9"/>
  <c r="I90" i="9"/>
  <c r="G90" i="9"/>
  <c r="U89" i="9"/>
  <c r="T89" i="9"/>
  <c r="O89" i="9"/>
  <c r="N89" i="9"/>
  <c r="M89" i="9"/>
  <c r="K89" i="9"/>
  <c r="I89" i="9"/>
  <c r="G89" i="9"/>
  <c r="U88" i="9"/>
  <c r="T88" i="9"/>
  <c r="O88" i="9"/>
  <c r="N88" i="9"/>
  <c r="M88" i="9"/>
  <c r="K88" i="9"/>
  <c r="I88" i="9"/>
  <c r="G88" i="9"/>
  <c r="S85" i="9"/>
  <c r="T85" i="9" s="1"/>
  <c r="R85" i="9"/>
  <c r="Q85" i="9"/>
  <c r="P85" i="9"/>
  <c r="L85" i="9"/>
  <c r="J85" i="9"/>
  <c r="H85" i="9"/>
  <c r="U85" i="9" s="1"/>
  <c r="F85" i="9"/>
  <c r="N85" i="9" s="1"/>
  <c r="E85" i="9"/>
  <c r="D85" i="9"/>
  <c r="S84" i="9"/>
  <c r="R84" i="9"/>
  <c r="Q84" i="9"/>
  <c r="T84" i="9" s="1"/>
  <c r="P84" i="9"/>
  <c r="U84" i="9" s="1"/>
  <c r="L84" i="9"/>
  <c r="J84" i="9"/>
  <c r="H84" i="9"/>
  <c r="F84" i="9"/>
  <c r="N84" i="9" s="1"/>
  <c r="O84" i="9" s="1"/>
  <c r="E84" i="9"/>
  <c r="M84" i="9" s="1"/>
  <c r="D84" i="9"/>
  <c r="I84" i="9" s="1"/>
  <c r="U83" i="9"/>
  <c r="T83" i="9"/>
  <c r="O83" i="9"/>
  <c r="N83" i="9"/>
  <c r="M83" i="9"/>
  <c r="K83" i="9"/>
  <c r="I83" i="9"/>
  <c r="G83" i="9"/>
  <c r="U82" i="9"/>
  <c r="T82" i="9"/>
  <c r="O82" i="9"/>
  <c r="N82" i="9"/>
  <c r="M82" i="9"/>
  <c r="K82" i="9"/>
  <c r="I82" i="9"/>
  <c r="G82" i="9"/>
  <c r="U81" i="9"/>
  <c r="T81" i="9"/>
  <c r="O81" i="9"/>
  <c r="N81" i="9"/>
  <c r="M81" i="9"/>
  <c r="K81" i="9"/>
  <c r="I81" i="9"/>
  <c r="G81" i="9"/>
  <c r="U80" i="9"/>
  <c r="T80" i="9"/>
  <c r="O80" i="9"/>
  <c r="N80" i="9"/>
  <c r="M80" i="9"/>
  <c r="K80" i="9"/>
  <c r="I80" i="9"/>
  <c r="G80" i="9"/>
  <c r="U79" i="9"/>
  <c r="T79" i="9"/>
  <c r="O79" i="9"/>
  <c r="N79" i="9"/>
  <c r="M79" i="9"/>
  <c r="K79" i="9"/>
  <c r="I79" i="9"/>
  <c r="G79" i="9"/>
  <c r="S78" i="9"/>
  <c r="R78" i="9"/>
  <c r="Q78" i="9"/>
  <c r="T78" i="9" s="1"/>
  <c r="P78" i="9"/>
  <c r="L78" i="9"/>
  <c r="J78" i="9"/>
  <c r="K78" i="9" s="1"/>
  <c r="H78" i="9"/>
  <c r="I78" i="9" s="1"/>
  <c r="F78" i="9"/>
  <c r="E78" i="9"/>
  <c r="M78" i="9" s="1"/>
  <c r="D78" i="9"/>
  <c r="U77" i="9"/>
  <c r="T77" i="9"/>
  <c r="O77" i="9"/>
  <c r="N77" i="9"/>
  <c r="M77" i="9"/>
  <c r="K77" i="9"/>
  <c r="I77" i="9"/>
  <c r="G77" i="9"/>
  <c r="U76" i="9"/>
  <c r="T76" i="9"/>
  <c r="O76" i="9"/>
  <c r="N76" i="9"/>
  <c r="M76" i="9"/>
  <c r="K76" i="9"/>
  <c r="I76" i="9"/>
  <c r="G76" i="9"/>
  <c r="U75" i="9"/>
  <c r="T75" i="9"/>
  <c r="O75" i="9"/>
  <c r="N75" i="9"/>
  <c r="M75" i="9"/>
  <c r="K75" i="9"/>
  <c r="I75" i="9"/>
  <c r="G75" i="9"/>
  <c r="U74" i="9"/>
  <c r="T74" i="9"/>
  <c r="O74" i="9"/>
  <c r="N74" i="9"/>
  <c r="M74" i="9"/>
  <c r="K74" i="9"/>
  <c r="I74" i="9"/>
  <c r="G74" i="9"/>
  <c r="U73" i="9"/>
  <c r="T73" i="9"/>
  <c r="O73" i="9"/>
  <c r="N73" i="9"/>
  <c r="M73" i="9"/>
  <c r="K73" i="9"/>
  <c r="I73" i="9"/>
  <c r="G73" i="9"/>
  <c r="U72" i="9"/>
  <c r="T72" i="9"/>
  <c r="O72" i="9"/>
  <c r="N72" i="9"/>
  <c r="M72" i="9"/>
  <c r="K72" i="9"/>
  <c r="I72" i="9"/>
  <c r="G72" i="9"/>
  <c r="U71" i="9"/>
  <c r="T71" i="9"/>
  <c r="O71" i="9"/>
  <c r="N71" i="9"/>
  <c r="M71" i="9"/>
  <c r="K71" i="9"/>
  <c r="I71" i="9"/>
  <c r="G71" i="9"/>
  <c r="S70" i="9"/>
  <c r="R70" i="9"/>
  <c r="Q70" i="9"/>
  <c r="P70" i="9"/>
  <c r="U70" i="9" s="1"/>
  <c r="L70" i="9"/>
  <c r="K70" i="9"/>
  <c r="J70" i="9"/>
  <c r="H70" i="9"/>
  <c r="F70" i="9"/>
  <c r="N70" i="9" s="1"/>
  <c r="E70" i="9"/>
  <c r="D70" i="9"/>
  <c r="I70" i="9" s="1"/>
  <c r="U69" i="9"/>
  <c r="T69" i="9"/>
  <c r="O69" i="9"/>
  <c r="N69" i="9"/>
  <c r="M69" i="9"/>
  <c r="K69" i="9"/>
  <c r="I69" i="9"/>
  <c r="G69" i="9"/>
  <c r="U68" i="9"/>
  <c r="T68" i="9"/>
  <c r="N68" i="9"/>
  <c r="O68" i="9" s="1"/>
  <c r="M68" i="9"/>
  <c r="K68" i="9"/>
  <c r="I68" i="9"/>
  <c r="G68" i="9"/>
  <c r="U67" i="9"/>
  <c r="T67" i="9"/>
  <c r="O67" i="9"/>
  <c r="N67" i="9"/>
  <c r="M67" i="9"/>
  <c r="K67" i="9"/>
  <c r="I67" i="9"/>
  <c r="G67" i="9"/>
  <c r="U66" i="9"/>
  <c r="T66" i="9"/>
  <c r="O66" i="9"/>
  <c r="N66" i="9"/>
  <c r="M66" i="9"/>
  <c r="K66" i="9"/>
  <c r="I66" i="9"/>
  <c r="G66" i="9"/>
  <c r="U65" i="9"/>
  <c r="T65" i="9"/>
  <c r="O65" i="9"/>
  <c r="N65" i="9"/>
  <c r="M65" i="9"/>
  <c r="K65" i="9"/>
  <c r="I65" i="9"/>
  <c r="G65" i="9"/>
  <c r="U64" i="9"/>
  <c r="T64" i="9"/>
  <c r="O64" i="9"/>
  <c r="N64" i="9"/>
  <c r="M64" i="9"/>
  <c r="K64" i="9"/>
  <c r="I64" i="9"/>
  <c r="G64" i="9"/>
  <c r="S63" i="9"/>
  <c r="T63" i="9" s="1"/>
  <c r="R63" i="9"/>
  <c r="Q63" i="9"/>
  <c r="P63" i="9"/>
  <c r="U63" i="9" s="1"/>
  <c r="L63" i="9"/>
  <c r="J63" i="9"/>
  <c r="H63" i="9"/>
  <c r="F63" i="9"/>
  <c r="N63" i="9" s="1"/>
  <c r="E63" i="9"/>
  <c r="K63" i="9" s="1"/>
  <c r="D63" i="9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O59" i="9"/>
  <c r="N59" i="9"/>
  <c r="M59" i="9"/>
  <c r="K59" i="9"/>
  <c r="I59" i="9"/>
  <c r="G59" i="9"/>
  <c r="S58" i="9"/>
  <c r="R58" i="9"/>
  <c r="Q58" i="9"/>
  <c r="T58" i="9" s="1"/>
  <c r="P58" i="9"/>
  <c r="L58" i="9"/>
  <c r="J58" i="9"/>
  <c r="H58" i="9"/>
  <c r="U58" i="9" s="1"/>
  <c r="F58" i="9"/>
  <c r="E58" i="9"/>
  <c r="M58" i="9" s="1"/>
  <c r="D58" i="9"/>
  <c r="I58" i="9" s="1"/>
  <c r="U57" i="9"/>
  <c r="T57" i="9"/>
  <c r="N57" i="9"/>
  <c r="O57" i="9" s="1"/>
  <c r="M57" i="9"/>
  <c r="K57" i="9"/>
  <c r="I57" i="9"/>
  <c r="G57" i="9"/>
  <c r="S54" i="9"/>
  <c r="R54" i="9"/>
  <c r="Q54" i="9"/>
  <c r="T54" i="9" s="1"/>
  <c r="P54" i="9"/>
  <c r="U54" i="9" s="1"/>
  <c r="L54" i="9"/>
  <c r="J54" i="9"/>
  <c r="H54" i="9"/>
  <c r="F54" i="9"/>
  <c r="N54" i="9" s="1"/>
  <c r="E54" i="9"/>
  <c r="M54" i="9" s="1"/>
  <c r="D54" i="9"/>
  <c r="O54" i="9" s="1"/>
  <c r="S53" i="9"/>
  <c r="R53" i="9"/>
  <c r="Q53" i="9"/>
  <c r="T53" i="9" s="1"/>
  <c r="P53" i="9"/>
  <c r="U53" i="9" s="1"/>
  <c r="L53" i="9"/>
  <c r="J53" i="9"/>
  <c r="K53" i="9" s="1"/>
  <c r="H53" i="9"/>
  <c r="F53" i="9"/>
  <c r="N53" i="9" s="1"/>
  <c r="E53" i="9"/>
  <c r="D53" i="9"/>
  <c r="I53" i="9" s="1"/>
  <c r="U52" i="9"/>
  <c r="T52" i="9"/>
  <c r="O52" i="9"/>
  <c r="N52" i="9"/>
  <c r="M52" i="9"/>
  <c r="K52" i="9"/>
  <c r="I52" i="9"/>
  <c r="G52" i="9"/>
  <c r="U51" i="9"/>
  <c r="T51" i="9"/>
  <c r="O51" i="9"/>
  <c r="N51" i="9"/>
  <c r="M51" i="9"/>
  <c r="K51" i="9"/>
  <c r="I51" i="9"/>
  <c r="G51" i="9"/>
  <c r="U50" i="9"/>
  <c r="T50" i="9"/>
  <c r="O50" i="9"/>
  <c r="N50" i="9"/>
  <c r="M50" i="9"/>
  <c r="K50" i="9"/>
  <c r="I50" i="9"/>
  <c r="G50" i="9"/>
  <c r="U49" i="9"/>
  <c r="T49" i="9"/>
  <c r="O49" i="9"/>
  <c r="N49" i="9"/>
  <c r="M49" i="9"/>
  <c r="K49" i="9"/>
  <c r="I49" i="9"/>
  <c r="G49" i="9"/>
  <c r="U48" i="9"/>
  <c r="T48" i="9"/>
  <c r="O48" i="9"/>
  <c r="N48" i="9"/>
  <c r="M48" i="9"/>
  <c r="K48" i="9"/>
  <c r="I48" i="9"/>
  <c r="G48" i="9"/>
  <c r="S47" i="9"/>
  <c r="T47" i="9" s="1"/>
  <c r="R47" i="9"/>
  <c r="Q47" i="9"/>
  <c r="P47" i="9"/>
  <c r="U47" i="9" s="1"/>
  <c r="M47" i="9"/>
  <c r="L47" i="9"/>
  <c r="J47" i="9"/>
  <c r="H47" i="9"/>
  <c r="F47" i="9"/>
  <c r="N47" i="9" s="1"/>
  <c r="E47" i="9"/>
  <c r="D47" i="9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S40" i="9"/>
  <c r="R40" i="9"/>
  <c r="Q40" i="9"/>
  <c r="T40" i="9" s="1"/>
  <c r="P40" i="9"/>
  <c r="L40" i="9"/>
  <c r="J40" i="9"/>
  <c r="I40" i="9"/>
  <c r="H40" i="9"/>
  <c r="U40" i="9" s="1"/>
  <c r="F40" i="9"/>
  <c r="N40" i="9" s="1"/>
  <c r="O40" i="9" s="1"/>
  <c r="E40" i="9"/>
  <c r="M40" i="9" s="1"/>
  <c r="D40" i="9"/>
  <c r="U39" i="9"/>
  <c r="T39" i="9"/>
  <c r="O39" i="9"/>
  <c r="N39" i="9"/>
  <c r="M39" i="9"/>
  <c r="K39" i="9"/>
  <c r="I39" i="9"/>
  <c r="G39" i="9"/>
  <c r="U38" i="9"/>
  <c r="T38" i="9"/>
  <c r="O38" i="9"/>
  <c r="N38" i="9"/>
  <c r="M38" i="9"/>
  <c r="K38" i="9"/>
  <c r="I38" i="9"/>
  <c r="G38" i="9"/>
  <c r="U37" i="9"/>
  <c r="T37" i="9"/>
  <c r="O37" i="9"/>
  <c r="N37" i="9"/>
  <c r="M37" i="9"/>
  <c r="K37" i="9"/>
  <c r="I37" i="9"/>
  <c r="G37" i="9"/>
  <c r="U36" i="9"/>
  <c r="T36" i="9"/>
  <c r="O36" i="9"/>
  <c r="N36" i="9"/>
  <c r="M36" i="9"/>
  <c r="K36" i="9"/>
  <c r="I36" i="9"/>
  <c r="G36" i="9"/>
  <c r="S35" i="9"/>
  <c r="R35" i="9"/>
  <c r="Q35" i="9"/>
  <c r="T35" i="9" s="1"/>
  <c r="P35" i="9"/>
  <c r="U35" i="9" s="1"/>
  <c r="L35" i="9"/>
  <c r="J35" i="9"/>
  <c r="K35" i="9" s="1"/>
  <c r="H35" i="9"/>
  <c r="F35" i="9"/>
  <c r="N35" i="9" s="1"/>
  <c r="E35" i="9"/>
  <c r="M35" i="9" s="1"/>
  <c r="D35" i="9"/>
  <c r="I35" i="9" s="1"/>
  <c r="U34" i="9"/>
  <c r="T34" i="9"/>
  <c r="O34" i="9"/>
  <c r="N34" i="9"/>
  <c r="M34" i="9"/>
  <c r="K34" i="9"/>
  <c r="I34" i="9"/>
  <c r="G34" i="9"/>
  <c r="U33" i="9"/>
  <c r="T33" i="9"/>
  <c r="O33" i="9"/>
  <c r="N33" i="9"/>
  <c r="M33" i="9"/>
  <c r="K33" i="9"/>
  <c r="I33" i="9"/>
  <c r="G33" i="9"/>
  <c r="U32" i="9"/>
  <c r="T32" i="9"/>
  <c r="O32" i="9"/>
  <c r="N32" i="9"/>
  <c r="M32" i="9"/>
  <c r="K32" i="9"/>
  <c r="I32" i="9"/>
  <c r="G32" i="9"/>
  <c r="U31" i="9"/>
  <c r="T31" i="9"/>
  <c r="O31" i="9"/>
  <c r="N31" i="9"/>
  <c r="M31" i="9"/>
  <c r="K31" i="9"/>
  <c r="I31" i="9"/>
  <c r="G31" i="9"/>
  <c r="U30" i="9"/>
  <c r="T30" i="9"/>
  <c r="O30" i="9"/>
  <c r="N30" i="9"/>
  <c r="M30" i="9"/>
  <c r="K30" i="9"/>
  <c r="I30" i="9"/>
  <c r="G30" i="9"/>
  <c r="U29" i="9"/>
  <c r="T29" i="9"/>
  <c r="O29" i="9"/>
  <c r="N29" i="9"/>
  <c r="M29" i="9"/>
  <c r="K29" i="9"/>
  <c r="I29" i="9"/>
  <c r="G29" i="9"/>
  <c r="U28" i="9"/>
  <c r="T28" i="9"/>
  <c r="O28" i="9"/>
  <c r="N28" i="9"/>
  <c r="M28" i="9"/>
  <c r="K28" i="9"/>
  <c r="I28" i="9"/>
  <c r="G28" i="9"/>
  <c r="S27" i="9"/>
  <c r="R27" i="9"/>
  <c r="Q27" i="9"/>
  <c r="P27" i="9"/>
  <c r="L27" i="9"/>
  <c r="K27" i="9"/>
  <c r="J27" i="9"/>
  <c r="H27" i="9"/>
  <c r="U27" i="9" s="1"/>
  <c r="F27" i="9"/>
  <c r="N27" i="9" s="1"/>
  <c r="E27" i="9"/>
  <c r="D27" i="9"/>
  <c r="U26" i="9"/>
  <c r="T26" i="9"/>
  <c r="N26" i="9"/>
  <c r="O26" i="9" s="1"/>
  <c r="M26" i="9"/>
  <c r="K26" i="9"/>
  <c r="I26" i="9"/>
  <c r="G26" i="9"/>
  <c r="U25" i="9"/>
  <c r="T25" i="9"/>
  <c r="N25" i="9"/>
  <c r="O25" i="9" s="1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N23" i="9"/>
  <c r="O23" i="9" s="1"/>
  <c r="M23" i="9"/>
  <c r="K23" i="9"/>
  <c r="I23" i="9"/>
  <c r="G23" i="9"/>
  <c r="U22" i="9"/>
  <c r="T22" i="9"/>
  <c r="N22" i="9"/>
  <c r="O22" i="9" s="1"/>
  <c r="M22" i="9"/>
  <c r="K22" i="9"/>
  <c r="I22" i="9"/>
  <c r="G22" i="9"/>
  <c r="U21" i="9"/>
  <c r="T21" i="9"/>
  <c r="N21" i="9"/>
  <c r="O21" i="9" s="1"/>
  <c r="M21" i="9"/>
  <c r="K21" i="9"/>
  <c r="I21" i="9"/>
  <c r="G21" i="9"/>
  <c r="U20" i="9"/>
  <c r="T20" i="9"/>
  <c r="N20" i="9"/>
  <c r="O20" i="9" s="1"/>
  <c r="M20" i="9"/>
  <c r="K20" i="9"/>
  <c r="I20" i="9"/>
  <c r="G20" i="9"/>
  <c r="S19" i="9"/>
  <c r="R19" i="9"/>
  <c r="Q19" i="9"/>
  <c r="T19" i="9" s="1"/>
  <c r="P19" i="9"/>
  <c r="U19" i="9" s="1"/>
  <c r="L19" i="9"/>
  <c r="J19" i="9"/>
  <c r="H19" i="9"/>
  <c r="F19" i="9"/>
  <c r="N19" i="9" s="1"/>
  <c r="E19" i="9"/>
  <c r="M19" i="9" s="1"/>
  <c r="D19" i="9"/>
  <c r="U18" i="9"/>
  <c r="T18" i="9"/>
  <c r="N18" i="9"/>
  <c r="O18" i="9" s="1"/>
  <c r="M18" i="9"/>
  <c r="K18" i="9"/>
  <c r="I18" i="9"/>
  <c r="G18" i="9"/>
  <c r="U17" i="9"/>
  <c r="T17" i="9"/>
  <c r="N17" i="9"/>
  <c r="O17" i="9" s="1"/>
  <c r="M17" i="9"/>
  <c r="K17" i="9"/>
  <c r="I17" i="9"/>
  <c r="G17" i="9"/>
  <c r="U16" i="9"/>
  <c r="T16" i="9"/>
  <c r="N16" i="9"/>
  <c r="O16" i="9" s="1"/>
  <c r="M16" i="9"/>
  <c r="K16" i="9"/>
  <c r="I16" i="9"/>
  <c r="G16" i="9"/>
  <c r="U15" i="9"/>
  <c r="T15" i="9"/>
  <c r="N15" i="9"/>
  <c r="O15" i="9" s="1"/>
  <c r="M15" i="9"/>
  <c r="K15" i="9"/>
  <c r="I15" i="9"/>
  <c r="G15" i="9"/>
  <c r="U14" i="9"/>
  <c r="T14" i="9"/>
  <c r="N14" i="9"/>
  <c r="O14" i="9" s="1"/>
  <c r="M14" i="9"/>
  <c r="K14" i="9"/>
  <c r="I14" i="9"/>
  <c r="G14" i="9"/>
  <c r="U13" i="9"/>
  <c r="T13" i="9"/>
  <c r="N13" i="9"/>
  <c r="O13" i="9" s="1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N11" i="9"/>
  <c r="O11" i="9" s="1"/>
  <c r="M11" i="9"/>
  <c r="K11" i="9"/>
  <c r="I11" i="9"/>
  <c r="G11" i="9"/>
  <c r="S10" i="9"/>
  <c r="R10" i="9"/>
  <c r="Q10" i="9"/>
  <c r="T10" i="9" s="1"/>
  <c r="P10" i="9"/>
  <c r="L10" i="9"/>
  <c r="J10" i="9"/>
  <c r="H10" i="9"/>
  <c r="I10" i="9" s="1"/>
  <c r="F10" i="9"/>
  <c r="E10" i="9"/>
  <c r="M10" i="9" s="1"/>
  <c r="D10" i="9"/>
  <c r="G10" i="9" s="1"/>
  <c r="U9" i="9"/>
  <c r="T9" i="9"/>
  <c r="N9" i="9"/>
  <c r="O9" i="9" s="1"/>
  <c r="M9" i="9"/>
  <c r="K9" i="9"/>
  <c r="I9" i="9"/>
  <c r="G9" i="9"/>
  <c r="U8" i="9"/>
  <c r="T8" i="9"/>
  <c r="O8" i="9"/>
  <c r="N8" i="9"/>
  <c r="M8" i="9"/>
  <c r="K8" i="9"/>
  <c r="I8" i="9"/>
  <c r="G8" i="9"/>
  <c r="S339" i="8"/>
  <c r="R339" i="8"/>
  <c r="Q339" i="8"/>
  <c r="T339" i="8" s="1"/>
  <c r="P339" i="8"/>
  <c r="L339" i="8"/>
  <c r="J339" i="8"/>
  <c r="H339" i="8"/>
  <c r="F339" i="8"/>
  <c r="E339" i="8"/>
  <c r="M339" i="8" s="1"/>
  <c r="D339" i="8"/>
  <c r="I339" i="8" s="1"/>
  <c r="S338" i="8"/>
  <c r="R338" i="8"/>
  <c r="Q338" i="8"/>
  <c r="T338" i="8" s="1"/>
  <c r="P338" i="8"/>
  <c r="L338" i="8"/>
  <c r="J338" i="8"/>
  <c r="H338" i="8"/>
  <c r="I338" i="8" s="1"/>
  <c r="F338" i="8"/>
  <c r="N338" i="8" s="1"/>
  <c r="E338" i="8"/>
  <c r="M338" i="8" s="1"/>
  <c r="D338" i="8"/>
  <c r="S337" i="8"/>
  <c r="T337" i="8" s="1"/>
  <c r="R337" i="8"/>
  <c r="Q337" i="8"/>
  <c r="P337" i="8"/>
  <c r="U337" i="8" s="1"/>
  <c r="L337" i="8"/>
  <c r="J337" i="8"/>
  <c r="K337" i="8" s="1"/>
  <c r="H337" i="8"/>
  <c r="F337" i="8"/>
  <c r="E337" i="8"/>
  <c r="D337" i="8"/>
  <c r="I337" i="8" s="1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O333" i="8"/>
  <c r="N333" i="8"/>
  <c r="M333" i="8"/>
  <c r="K333" i="8"/>
  <c r="I333" i="8"/>
  <c r="G333" i="8"/>
  <c r="S332" i="8"/>
  <c r="R332" i="8"/>
  <c r="Q332" i="8"/>
  <c r="T332" i="8" s="1"/>
  <c r="P332" i="8"/>
  <c r="L332" i="8"/>
  <c r="J332" i="8"/>
  <c r="H332" i="8"/>
  <c r="U332" i="8" s="1"/>
  <c r="F332" i="8"/>
  <c r="E332" i="8"/>
  <c r="K332" i="8" s="1"/>
  <c r="D332" i="8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T323" i="8" s="1"/>
  <c r="R323" i="8"/>
  <c r="Q323" i="8"/>
  <c r="P323" i="8"/>
  <c r="L323" i="8"/>
  <c r="J323" i="8"/>
  <c r="H323" i="8"/>
  <c r="F323" i="8"/>
  <c r="N323" i="8" s="1"/>
  <c r="E323" i="8"/>
  <c r="D323" i="8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S317" i="8"/>
  <c r="R317" i="8"/>
  <c r="Q317" i="8"/>
  <c r="T317" i="8" s="1"/>
  <c r="P317" i="8"/>
  <c r="L317" i="8"/>
  <c r="J317" i="8"/>
  <c r="H317" i="8"/>
  <c r="I317" i="8" s="1"/>
  <c r="F317" i="8"/>
  <c r="N317" i="8" s="1"/>
  <c r="E317" i="8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O314" i="8"/>
  <c r="N314" i="8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T310" i="8" s="1"/>
  <c r="R310" i="8"/>
  <c r="Q310" i="8"/>
  <c r="P310" i="8"/>
  <c r="L310" i="8"/>
  <c r="J310" i="8"/>
  <c r="K310" i="8" s="1"/>
  <c r="H310" i="8"/>
  <c r="F310" i="8"/>
  <c r="E310" i="8"/>
  <c r="D310" i="8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O307" i="8"/>
  <c r="N307" i="8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U303" i="8"/>
  <c r="S303" i="8"/>
  <c r="R303" i="8"/>
  <c r="Q303" i="8"/>
  <c r="T303" i="8" s="1"/>
  <c r="P303" i="8"/>
  <c r="L303" i="8"/>
  <c r="J303" i="8"/>
  <c r="H303" i="8"/>
  <c r="F303" i="8"/>
  <c r="N303" i="8" s="1"/>
  <c r="E303" i="8"/>
  <c r="K303" i="8" s="1"/>
  <c r="D303" i="8"/>
  <c r="U302" i="8"/>
  <c r="T302" i="8"/>
  <c r="O302" i="8"/>
  <c r="N302" i="8"/>
  <c r="M302" i="8"/>
  <c r="K302" i="8"/>
  <c r="I302" i="8"/>
  <c r="G302" i="8"/>
  <c r="S299" i="8"/>
  <c r="R299" i="8"/>
  <c r="Q299" i="8"/>
  <c r="T299" i="8" s="1"/>
  <c r="P299" i="8"/>
  <c r="U299" i="8" s="1"/>
  <c r="N299" i="8"/>
  <c r="L299" i="8"/>
  <c r="K299" i="8"/>
  <c r="J299" i="8"/>
  <c r="H299" i="8"/>
  <c r="F299" i="8"/>
  <c r="E299" i="8"/>
  <c r="D299" i="8"/>
  <c r="I299" i="8" s="1"/>
  <c r="S298" i="8"/>
  <c r="R298" i="8"/>
  <c r="Q298" i="8"/>
  <c r="T298" i="8" s="1"/>
  <c r="P298" i="8"/>
  <c r="L298" i="8"/>
  <c r="J298" i="8"/>
  <c r="H298" i="8"/>
  <c r="F298" i="8"/>
  <c r="E298" i="8"/>
  <c r="M298" i="8" s="1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S292" i="8"/>
  <c r="R292" i="8"/>
  <c r="Q292" i="8"/>
  <c r="T292" i="8" s="1"/>
  <c r="P292" i="8"/>
  <c r="U292" i="8" s="1"/>
  <c r="L292" i="8"/>
  <c r="J292" i="8"/>
  <c r="H292" i="8"/>
  <c r="F292" i="8"/>
  <c r="N292" i="8" s="1"/>
  <c r="E292" i="8"/>
  <c r="M292" i="8" s="1"/>
  <c r="D292" i="8"/>
  <c r="I292" i="8" s="1"/>
  <c r="U291" i="8"/>
  <c r="T291" i="8"/>
  <c r="O291" i="8"/>
  <c r="N291" i="8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S285" i="8"/>
  <c r="R285" i="8"/>
  <c r="Q285" i="8"/>
  <c r="T285" i="8" s="1"/>
  <c r="P285" i="8"/>
  <c r="U285" i="8" s="1"/>
  <c r="L285" i="8"/>
  <c r="J285" i="8"/>
  <c r="H285" i="8"/>
  <c r="F285" i="8"/>
  <c r="N285" i="8" s="1"/>
  <c r="E285" i="8"/>
  <c r="K285" i="8" s="1"/>
  <c r="D285" i="8"/>
  <c r="U284" i="8"/>
  <c r="T284" i="8"/>
  <c r="O284" i="8"/>
  <c r="N284" i="8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O278" i="8"/>
  <c r="N278" i="8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T275" i="8"/>
  <c r="S275" i="8"/>
  <c r="R275" i="8"/>
  <c r="Q275" i="8"/>
  <c r="P275" i="8"/>
  <c r="L275" i="8"/>
  <c r="J275" i="8"/>
  <c r="H275" i="8"/>
  <c r="U275" i="8" s="1"/>
  <c r="F275" i="8"/>
  <c r="N275" i="8" s="1"/>
  <c r="E275" i="8"/>
  <c r="M275" i="8" s="1"/>
  <c r="D275" i="8"/>
  <c r="U274" i="8"/>
  <c r="T274" i="8"/>
  <c r="O274" i="8"/>
  <c r="N274" i="8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N268" i="8"/>
  <c r="O268" i="8" s="1"/>
  <c r="M268" i="8"/>
  <c r="K268" i="8"/>
  <c r="I268" i="8"/>
  <c r="G268" i="8"/>
  <c r="S267" i="8"/>
  <c r="R267" i="8"/>
  <c r="Q267" i="8"/>
  <c r="T267" i="8" s="1"/>
  <c r="P267" i="8"/>
  <c r="L267" i="8"/>
  <c r="J267" i="8"/>
  <c r="H267" i="8"/>
  <c r="N267" i="8" s="1"/>
  <c r="O267" i="8" s="1"/>
  <c r="F267" i="8"/>
  <c r="G267" i="8" s="1"/>
  <c r="E267" i="8"/>
  <c r="M267" i="8" s="1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S260" i="8"/>
  <c r="R260" i="8"/>
  <c r="Q260" i="8"/>
  <c r="T260" i="8" s="1"/>
  <c r="P260" i="8"/>
  <c r="L260" i="8"/>
  <c r="J260" i="8"/>
  <c r="K260" i="8" s="1"/>
  <c r="H260" i="8"/>
  <c r="I260" i="8" s="1"/>
  <c r="F260" i="8"/>
  <c r="E260" i="8"/>
  <c r="D260" i="8"/>
  <c r="U259" i="8"/>
  <c r="S259" i="8"/>
  <c r="R259" i="8"/>
  <c r="Q259" i="8"/>
  <c r="T259" i="8" s="1"/>
  <c r="P259" i="8"/>
  <c r="L259" i="8"/>
  <c r="J259" i="8"/>
  <c r="H259" i="8"/>
  <c r="F259" i="8"/>
  <c r="N259" i="8" s="1"/>
  <c r="E259" i="8"/>
  <c r="K259" i="8" s="1"/>
  <c r="D259" i="8"/>
  <c r="U258" i="8"/>
  <c r="T258" i="8"/>
  <c r="O258" i="8"/>
  <c r="N258" i="8"/>
  <c r="M258" i="8"/>
  <c r="K258" i="8"/>
  <c r="I258" i="8"/>
  <c r="G258" i="8"/>
  <c r="U257" i="8"/>
  <c r="T257" i="8"/>
  <c r="O257" i="8"/>
  <c r="N257" i="8"/>
  <c r="M257" i="8"/>
  <c r="K257" i="8"/>
  <c r="I257" i="8"/>
  <c r="G257" i="8"/>
  <c r="U256" i="8"/>
  <c r="T256" i="8"/>
  <c r="O256" i="8"/>
  <c r="N256" i="8"/>
  <c r="M256" i="8"/>
  <c r="K256" i="8"/>
  <c r="I256" i="8"/>
  <c r="G256" i="8"/>
  <c r="U255" i="8"/>
  <c r="T255" i="8"/>
  <c r="O255" i="8"/>
  <c r="N255" i="8"/>
  <c r="M255" i="8"/>
  <c r="K255" i="8"/>
  <c r="I255" i="8"/>
  <c r="G255" i="8"/>
  <c r="S254" i="8"/>
  <c r="R254" i="8"/>
  <c r="Q254" i="8"/>
  <c r="T254" i="8" s="1"/>
  <c r="P254" i="8"/>
  <c r="U254" i="8" s="1"/>
  <c r="L254" i="8"/>
  <c r="J254" i="8"/>
  <c r="H254" i="8"/>
  <c r="F254" i="8"/>
  <c r="E254" i="8"/>
  <c r="M254" i="8" s="1"/>
  <c r="D254" i="8"/>
  <c r="I254" i="8" s="1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Q247" i="8"/>
  <c r="T247" i="8" s="1"/>
  <c r="P247" i="8"/>
  <c r="U247" i="8" s="1"/>
  <c r="L247" i="8"/>
  <c r="J247" i="8"/>
  <c r="H247" i="8"/>
  <c r="F247" i="8"/>
  <c r="E247" i="8"/>
  <c r="M247" i="8" s="1"/>
  <c r="D247" i="8"/>
  <c r="U246" i="8"/>
  <c r="T246" i="8"/>
  <c r="O246" i="8"/>
  <c r="N246" i="8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N243" i="8"/>
  <c r="O243" i="8" s="1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T240" i="8"/>
  <c r="S240" i="8"/>
  <c r="R240" i="8"/>
  <c r="Q240" i="8"/>
  <c r="P240" i="8"/>
  <c r="U240" i="8" s="1"/>
  <c r="L240" i="8"/>
  <c r="K240" i="8"/>
  <c r="J240" i="8"/>
  <c r="H240" i="8"/>
  <c r="F240" i="8"/>
  <c r="E240" i="8"/>
  <c r="M240" i="8" s="1"/>
  <c r="D240" i="8"/>
  <c r="I240" i="8" s="1"/>
  <c r="U239" i="8"/>
  <c r="T239" i="8"/>
  <c r="O239" i="8"/>
  <c r="N239" i="8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O235" i="8"/>
  <c r="N235" i="8"/>
  <c r="M235" i="8"/>
  <c r="K235" i="8"/>
  <c r="I235" i="8"/>
  <c r="G235" i="8"/>
  <c r="U234" i="8"/>
  <c r="T234" i="8"/>
  <c r="O234" i="8"/>
  <c r="N234" i="8"/>
  <c r="M234" i="8"/>
  <c r="K234" i="8"/>
  <c r="I234" i="8"/>
  <c r="G234" i="8"/>
  <c r="U231" i="8"/>
  <c r="S231" i="8"/>
  <c r="R231" i="8"/>
  <c r="Q231" i="8"/>
  <c r="T231" i="8" s="1"/>
  <c r="P231" i="8"/>
  <c r="L231" i="8"/>
  <c r="J231" i="8"/>
  <c r="H231" i="8"/>
  <c r="F231" i="8"/>
  <c r="N231" i="8" s="1"/>
  <c r="E231" i="8"/>
  <c r="K231" i="8" s="1"/>
  <c r="D231" i="8"/>
  <c r="S230" i="8"/>
  <c r="R230" i="8"/>
  <c r="Q230" i="8"/>
  <c r="T230" i="8" s="1"/>
  <c r="P230" i="8"/>
  <c r="U230" i="8" s="1"/>
  <c r="N230" i="8"/>
  <c r="L230" i="8"/>
  <c r="J230" i="8"/>
  <c r="H230" i="8"/>
  <c r="F230" i="8"/>
  <c r="E230" i="8"/>
  <c r="M230" i="8" s="1"/>
  <c r="D230" i="8"/>
  <c r="I230" i="8" s="1"/>
  <c r="U229" i="8"/>
  <c r="T229" i="8"/>
  <c r="O229" i="8"/>
  <c r="N229" i="8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O226" i="8"/>
  <c r="N226" i="8"/>
  <c r="M226" i="8"/>
  <c r="K226" i="8"/>
  <c r="I226" i="8"/>
  <c r="G226" i="8"/>
  <c r="U225" i="8"/>
  <c r="T225" i="8"/>
  <c r="O225" i="8"/>
  <c r="N225" i="8"/>
  <c r="M225" i="8"/>
  <c r="K225" i="8"/>
  <c r="I225" i="8"/>
  <c r="G225" i="8"/>
  <c r="S224" i="8"/>
  <c r="R224" i="8"/>
  <c r="Q224" i="8"/>
  <c r="T224" i="8" s="1"/>
  <c r="P224" i="8"/>
  <c r="U224" i="8" s="1"/>
  <c r="L224" i="8"/>
  <c r="J224" i="8"/>
  <c r="H224" i="8"/>
  <c r="F224" i="8"/>
  <c r="E224" i="8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O220" i="8"/>
  <c r="N220" i="8"/>
  <c r="M220" i="8"/>
  <c r="K220" i="8"/>
  <c r="I220" i="8"/>
  <c r="G220" i="8"/>
  <c r="U219" i="8"/>
  <c r="T219" i="8"/>
  <c r="N219" i="8"/>
  <c r="O219" i="8" s="1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S216" i="8"/>
  <c r="R216" i="8"/>
  <c r="Q216" i="8"/>
  <c r="P216" i="8"/>
  <c r="L216" i="8"/>
  <c r="J216" i="8"/>
  <c r="H216" i="8"/>
  <c r="F216" i="8"/>
  <c r="E216" i="8"/>
  <c r="D216" i="8"/>
  <c r="U215" i="8"/>
  <c r="T215" i="8"/>
  <c r="N215" i="8"/>
  <c r="O215" i="8" s="1"/>
  <c r="M215" i="8"/>
  <c r="K215" i="8"/>
  <c r="I215" i="8"/>
  <c r="G215" i="8"/>
  <c r="U214" i="8"/>
  <c r="T214" i="8"/>
  <c r="O214" i="8"/>
  <c r="N214" i="8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O209" i="8"/>
  <c r="N209" i="8"/>
  <c r="M209" i="8"/>
  <c r="K209" i="8"/>
  <c r="I209" i="8"/>
  <c r="G209" i="8"/>
  <c r="U208" i="8"/>
  <c r="T208" i="8"/>
  <c r="O208" i="8"/>
  <c r="N208" i="8"/>
  <c r="M208" i="8"/>
  <c r="K208" i="8"/>
  <c r="I208" i="8"/>
  <c r="G208" i="8"/>
  <c r="S205" i="8"/>
  <c r="T205" i="8" s="1"/>
  <c r="R205" i="8"/>
  <c r="Q205" i="8"/>
  <c r="P205" i="8"/>
  <c r="L205" i="8"/>
  <c r="J205" i="8"/>
  <c r="H205" i="8"/>
  <c r="U205" i="8" s="1"/>
  <c r="F205" i="8"/>
  <c r="N205" i="8" s="1"/>
  <c r="E205" i="8"/>
  <c r="K205" i="8" s="1"/>
  <c r="D205" i="8"/>
  <c r="S204" i="8"/>
  <c r="R204" i="8"/>
  <c r="Q204" i="8"/>
  <c r="T204" i="8" s="1"/>
  <c r="P204" i="8"/>
  <c r="U204" i="8" s="1"/>
  <c r="N204" i="8"/>
  <c r="L204" i="8"/>
  <c r="J204" i="8"/>
  <c r="H204" i="8"/>
  <c r="F204" i="8"/>
  <c r="E204" i="8"/>
  <c r="M204" i="8" s="1"/>
  <c r="D204" i="8"/>
  <c r="I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R198" i="8"/>
  <c r="Q198" i="8"/>
  <c r="T198" i="8" s="1"/>
  <c r="P198" i="8"/>
  <c r="L198" i="8"/>
  <c r="J198" i="8"/>
  <c r="H198" i="8"/>
  <c r="F198" i="8"/>
  <c r="E198" i="8"/>
  <c r="M198" i="8" s="1"/>
  <c r="D198" i="8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T191" i="8" s="1"/>
  <c r="R191" i="8"/>
  <c r="Q191" i="8"/>
  <c r="P191" i="8"/>
  <c r="L191" i="8"/>
  <c r="J191" i="8"/>
  <c r="H191" i="8"/>
  <c r="F191" i="8"/>
  <c r="E191" i="8"/>
  <c r="M191" i="8" s="1"/>
  <c r="D191" i="8"/>
  <c r="I191" i="8" s="1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U185" i="8"/>
  <c r="T185" i="8"/>
  <c r="S185" i="8"/>
  <c r="R185" i="8"/>
  <c r="Q185" i="8"/>
  <c r="P185" i="8"/>
  <c r="L185" i="8"/>
  <c r="J185" i="8"/>
  <c r="H185" i="8"/>
  <c r="F185" i="8"/>
  <c r="N185" i="8" s="1"/>
  <c r="E185" i="8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O182" i="8"/>
  <c r="N182" i="8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S179" i="8"/>
  <c r="R179" i="8"/>
  <c r="Q179" i="8"/>
  <c r="T179" i="8" s="1"/>
  <c r="P179" i="8"/>
  <c r="U179" i="8" s="1"/>
  <c r="N179" i="8"/>
  <c r="L179" i="8"/>
  <c r="J179" i="8"/>
  <c r="H179" i="8"/>
  <c r="F179" i="8"/>
  <c r="E179" i="8"/>
  <c r="D179" i="8"/>
  <c r="I179" i="8" s="1"/>
  <c r="U178" i="8"/>
  <c r="T178" i="8"/>
  <c r="O178" i="8"/>
  <c r="N178" i="8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O176" i="8"/>
  <c r="N176" i="8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Q170" i="8"/>
  <c r="P170" i="8"/>
  <c r="L170" i="8"/>
  <c r="J170" i="8"/>
  <c r="H170" i="8"/>
  <c r="F170" i="8"/>
  <c r="E170" i="8"/>
  <c r="M170" i="8" s="1"/>
  <c r="D170" i="8"/>
  <c r="T169" i="8"/>
  <c r="S169" i="8"/>
  <c r="R169" i="8"/>
  <c r="Q169" i="8"/>
  <c r="P169" i="8"/>
  <c r="U169" i="8" s="1"/>
  <c r="L169" i="8"/>
  <c r="K169" i="8"/>
  <c r="J169" i="8"/>
  <c r="H169" i="8"/>
  <c r="F169" i="8"/>
  <c r="E169" i="8"/>
  <c r="M169" i="8" s="1"/>
  <c r="D169" i="8"/>
  <c r="I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T163" i="8" s="1"/>
  <c r="R163" i="8"/>
  <c r="Q163" i="8"/>
  <c r="P163" i="8"/>
  <c r="L163" i="8"/>
  <c r="J163" i="8"/>
  <c r="H163" i="8"/>
  <c r="U163" i="8" s="1"/>
  <c r="F163" i="8"/>
  <c r="N163" i="8" s="1"/>
  <c r="E163" i="8"/>
  <c r="D163" i="8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T157" i="8"/>
  <c r="S157" i="8"/>
  <c r="R157" i="8"/>
  <c r="Q157" i="8"/>
  <c r="P157" i="8"/>
  <c r="L157" i="8"/>
  <c r="J157" i="8"/>
  <c r="H157" i="8"/>
  <c r="F157" i="8"/>
  <c r="E157" i="8"/>
  <c r="M157" i="8" s="1"/>
  <c r="D157" i="8"/>
  <c r="I157" i="8" s="1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O152" i="8"/>
  <c r="N152" i="8"/>
  <c r="M152" i="8"/>
  <c r="K152" i="8"/>
  <c r="I152" i="8"/>
  <c r="G152" i="8"/>
  <c r="U151" i="8"/>
  <c r="T151" i="8"/>
  <c r="O151" i="8"/>
  <c r="N151" i="8"/>
  <c r="M151" i="8"/>
  <c r="K151" i="8"/>
  <c r="I151" i="8"/>
  <c r="G151" i="8"/>
  <c r="S150" i="8"/>
  <c r="R150" i="8"/>
  <c r="Q150" i="8"/>
  <c r="T150" i="8" s="1"/>
  <c r="P150" i="8"/>
  <c r="U150" i="8" s="1"/>
  <c r="N150" i="8"/>
  <c r="L150" i="8"/>
  <c r="J150" i="8"/>
  <c r="H150" i="8"/>
  <c r="F150" i="8"/>
  <c r="E150" i="8"/>
  <c r="M150" i="8" s="1"/>
  <c r="D150" i="8"/>
  <c r="I150" i="8" s="1"/>
  <c r="U149" i="8"/>
  <c r="T149" i="8"/>
  <c r="O149" i="8"/>
  <c r="N149" i="8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N147" i="8"/>
  <c r="O147" i="8" s="1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S144" i="8"/>
  <c r="T144" i="8" s="1"/>
  <c r="R144" i="8"/>
  <c r="Q144" i="8"/>
  <c r="P144" i="8"/>
  <c r="L144" i="8"/>
  <c r="J144" i="8"/>
  <c r="H144" i="8"/>
  <c r="F144" i="8"/>
  <c r="N144" i="8" s="1"/>
  <c r="E144" i="8"/>
  <c r="M144" i="8" s="1"/>
  <c r="D144" i="8"/>
  <c r="I144" i="8" s="1"/>
  <c r="U143" i="8"/>
  <c r="T143" i="8"/>
  <c r="N143" i="8"/>
  <c r="O143" i="8" s="1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T137" i="8"/>
  <c r="S137" i="8"/>
  <c r="R137" i="8"/>
  <c r="Q137" i="8"/>
  <c r="P137" i="8"/>
  <c r="L137" i="8"/>
  <c r="M137" i="8" s="1"/>
  <c r="J137" i="8"/>
  <c r="H137" i="8"/>
  <c r="U137" i="8" s="1"/>
  <c r="F137" i="8"/>
  <c r="E137" i="8"/>
  <c r="D137" i="8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S132" i="8"/>
  <c r="R132" i="8"/>
  <c r="Q132" i="8"/>
  <c r="T132" i="8" s="1"/>
  <c r="P132" i="8"/>
  <c r="U132" i="8" s="1"/>
  <c r="L132" i="8"/>
  <c r="J132" i="8"/>
  <c r="H132" i="8"/>
  <c r="F132" i="8"/>
  <c r="E132" i="8"/>
  <c r="M132" i="8" s="1"/>
  <c r="D132" i="8"/>
  <c r="I132" i="8" s="1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Q126" i="8"/>
  <c r="P126" i="8"/>
  <c r="L126" i="8"/>
  <c r="J126" i="8"/>
  <c r="H126" i="8"/>
  <c r="I126" i="8" s="1"/>
  <c r="F126" i="8"/>
  <c r="G126" i="8" s="1"/>
  <c r="E126" i="8"/>
  <c r="D126" i="8"/>
  <c r="U125" i="8"/>
  <c r="T125" i="8"/>
  <c r="N125" i="8"/>
  <c r="O125" i="8" s="1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Q121" i="8"/>
  <c r="T121" i="8" s="1"/>
  <c r="P121" i="8"/>
  <c r="L121" i="8"/>
  <c r="J121" i="8"/>
  <c r="H121" i="8"/>
  <c r="F121" i="8"/>
  <c r="E121" i="8"/>
  <c r="M121" i="8" s="1"/>
  <c r="D121" i="8"/>
  <c r="I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O118" i="8"/>
  <c r="N118" i="8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O116" i="8"/>
  <c r="N116" i="8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O113" i="8"/>
  <c r="N113" i="8"/>
  <c r="M113" i="8"/>
  <c r="K113" i="8"/>
  <c r="I113" i="8"/>
  <c r="G113" i="8"/>
  <c r="U112" i="8"/>
  <c r="T112" i="8"/>
  <c r="S112" i="8"/>
  <c r="R112" i="8"/>
  <c r="Q112" i="8"/>
  <c r="P112" i="8"/>
  <c r="M112" i="8"/>
  <c r="L112" i="8"/>
  <c r="J112" i="8"/>
  <c r="H112" i="8"/>
  <c r="F112" i="8"/>
  <c r="E112" i="8"/>
  <c r="K112" i="8" s="1"/>
  <c r="D112" i="8"/>
  <c r="U111" i="8"/>
  <c r="T111" i="8"/>
  <c r="O111" i="8"/>
  <c r="N111" i="8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S106" i="8"/>
  <c r="R106" i="8"/>
  <c r="Q106" i="8"/>
  <c r="T106" i="8" s="1"/>
  <c r="P106" i="8"/>
  <c r="U106" i="8" s="1"/>
  <c r="L106" i="8"/>
  <c r="J106" i="8"/>
  <c r="H106" i="8"/>
  <c r="F106" i="8"/>
  <c r="N106" i="8" s="1"/>
  <c r="E106" i="8"/>
  <c r="D106" i="8"/>
  <c r="I106" i="8" s="1"/>
  <c r="U105" i="8"/>
  <c r="T105" i="8"/>
  <c r="N105" i="8"/>
  <c r="O105" i="8" s="1"/>
  <c r="M105" i="8"/>
  <c r="K105" i="8"/>
  <c r="I105" i="8"/>
  <c r="G105" i="8"/>
  <c r="S102" i="8"/>
  <c r="R102" i="8"/>
  <c r="Q102" i="8"/>
  <c r="P102" i="8"/>
  <c r="L102" i="8"/>
  <c r="J102" i="8"/>
  <c r="H102" i="8"/>
  <c r="I102" i="8" s="1"/>
  <c r="F102" i="8"/>
  <c r="G102" i="8" s="1"/>
  <c r="E102" i="8"/>
  <c r="M102" i="8" s="1"/>
  <c r="D102" i="8"/>
  <c r="S101" i="8"/>
  <c r="T101" i="8" s="1"/>
  <c r="R101" i="8"/>
  <c r="Q101" i="8"/>
  <c r="P101" i="8"/>
  <c r="L101" i="8"/>
  <c r="J101" i="8"/>
  <c r="K101" i="8" s="1"/>
  <c r="H101" i="8"/>
  <c r="F101" i="8"/>
  <c r="E101" i="8"/>
  <c r="D101" i="8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S96" i="8"/>
  <c r="R96" i="8"/>
  <c r="Q96" i="8"/>
  <c r="T96" i="8" s="1"/>
  <c r="P96" i="8"/>
  <c r="U96" i="8" s="1"/>
  <c r="L96" i="8"/>
  <c r="M96" i="8" s="1"/>
  <c r="J96" i="8"/>
  <c r="H96" i="8"/>
  <c r="F96" i="8"/>
  <c r="N96" i="8" s="1"/>
  <c r="E96" i="8"/>
  <c r="D96" i="8"/>
  <c r="U95" i="8"/>
  <c r="T95" i="8"/>
  <c r="O95" i="8"/>
  <c r="N95" i="8"/>
  <c r="M95" i="8"/>
  <c r="K95" i="8"/>
  <c r="I95" i="8"/>
  <c r="G95" i="8"/>
  <c r="U94" i="8"/>
  <c r="T94" i="8"/>
  <c r="O94" i="8"/>
  <c r="N94" i="8"/>
  <c r="M94" i="8"/>
  <c r="K94" i="8"/>
  <c r="I94" i="8"/>
  <c r="G94" i="8"/>
  <c r="U93" i="8"/>
  <c r="T93" i="8"/>
  <c r="O93" i="8"/>
  <c r="N93" i="8"/>
  <c r="M93" i="8"/>
  <c r="K93" i="8"/>
  <c r="I93" i="8"/>
  <c r="G93" i="8"/>
  <c r="U92" i="8"/>
  <c r="T92" i="8"/>
  <c r="O92" i="8"/>
  <c r="N92" i="8"/>
  <c r="M92" i="8"/>
  <c r="K92" i="8"/>
  <c r="I92" i="8"/>
  <c r="G92" i="8"/>
  <c r="S91" i="8"/>
  <c r="R91" i="8"/>
  <c r="Q91" i="8"/>
  <c r="T91" i="8" s="1"/>
  <c r="P91" i="8"/>
  <c r="L91" i="8"/>
  <c r="J91" i="8"/>
  <c r="H91" i="8"/>
  <c r="F91" i="8"/>
  <c r="N91" i="8" s="1"/>
  <c r="E91" i="8"/>
  <c r="D91" i="8"/>
  <c r="I91" i="8" s="1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S85" i="8"/>
  <c r="R85" i="8"/>
  <c r="Q85" i="8"/>
  <c r="T85" i="8" s="1"/>
  <c r="P85" i="8"/>
  <c r="L85" i="8"/>
  <c r="J85" i="8"/>
  <c r="H85" i="8"/>
  <c r="N85" i="8" s="1"/>
  <c r="F85" i="8"/>
  <c r="E85" i="8"/>
  <c r="M85" i="8" s="1"/>
  <c r="D85" i="8"/>
  <c r="T84" i="8"/>
  <c r="S84" i="8"/>
  <c r="R84" i="8"/>
  <c r="Q84" i="8"/>
  <c r="P84" i="8"/>
  <c r="U84" i="8" s="1"/>
  <c r="L84" i="8"/>
  <c r="K84" i="8"/>
  <c r="J84" i="8"/>
  <c r="H84" i="8"/>
  <c r="F84" i="8"/>
  <c r="E84" i="8"/>
  <c r="M84" i="8" s="1"/>
  <c r="D84" i="8"/>
  <c r="U83" i="8"/>
  <c r="T83" i="8"/>
  <c r="O83" i="8"/>
  <c r="N83" i="8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Q78" i="8"/>
  <c r="T78" i="8" s="1"/>
  <c r="P78" i="8"/>
  <c r="U78" i="8" s="1"/>
  <c r="L78" i="8"/>
  <c r="J78" i="8"/>
  <c r="H78" i="8"/>
  <c r="F78" i="8"/>
  <c r="N78" i="8" s="1"/>
  <c r="E78" i="8"/>
  <c r="K78" i="8" s="1"/>
  <c r="D78" i="8"/>
  <c r="U77" i="8"/>
  <c r="T77" i="8"/>
  <c r="O77" i="8"/>
  <c r="N77" i="8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Q70" i="8"/>
  <c r="T70" i="8" s="1"/>
  <c r="P70" i="8"/>
  <c r="U70" i="8" s="1"/>
  <c r="N70" i="8"/>
  <c r="L70" i="8"/>
  <c r="M70" i="8" s="1"/>
  <c r="J70" i="8"/>
  <c r="H70" i="8"/>
  <c r="F70" i="8"/>
  <c r="E70" i="8"/>
  <c r="D70" i="8"/>
  <c r="I70" i="8" s="1"/>
  <c r="U69" i="8"/>
  <c r="T69" i="8"/>
  <c r="O69" i="8"/>
  <c r="N69" i="8"/>
  <c r="M69" i="8"/>
  <c r="K69" i="8"/>
  <c r="I69" i="8"/>
  <c r="G69" i="8"/>
  <c r="U68" i="8"/>
  <c r="T68" i="8"/>
  <c r="O68" i="8"/>
  <c r="N68" i="8"/>
  <c r="M68" i="8"/>
  <c r="K68" i="8"/>
  <c r="I68" i="8"/>
  <c r="G68" i="8"/>
  <c r="U67" i="8"/>
  <c r="T67" i="8"/>
  <c r="N67" i="8"/>
  <c r="O67" i="8" s="1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S63" i="8"/>
  <c r="R63" i="8"/>
  <c r="Q63" i="8"/>
  <c r="T63" i="8" s="1"/>
  <c r="P63" i="8"/>
  <c r="U63" i="8" s="1"/>
  <c r="M63" i="8"/>
  <c r="L63" i="8"/>
  <c r="J63" i="8"/>
  <c r="I63" i="8"/>
  <c r="H63" i="8"/>
  <c r="N63" i="8" s="1"/>
  <c r="G63" i="8"/>
  <c r="F63" i="8"/>
  <c r="E63" i="8"/>
  <c r="K63" i="8" s="1"/>
  <c r="D63" i="8"/>
  <c r="O63" i="8" s="1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O59" i="8"/>
  <c r="N59" i="8"/>
  <c r="M59" i="8"/>
  <c r="K59" i="8"/>
  <c r="I59" i="8"/>
  <c r="G59" i="8"/>
  <c r="S58" i="8"/>
  <c r="R58" i="8"/>
  <c r="Q58" i="8"/>
  <c r="P58" i="8"/>
  <c r="L58" i="8"/>
  <c r="J58" i="8"/>
  <c r="H58" i="8"/>
  <c r="F58" i="8"/>
  <c r="E58" i="8"/>
  <c r="D58" i="8"/>
  <c r="G58" i="8" s="1"/>
  <c r="U57" i="8"/>
  <c r="T57" i="8"/>
  <c r="N57" i="8"/>
  <c r="O57" i="8" s="1"/>
  <c r="M57" i="8"/>
  <c r="K57" i="8"/>
  <c r="I57" i="8"/>
  <c r="G57" i="8"/>
  <c r="S54" i="8"/>
  <c r="T54" i="8" s="1"/>
  <c r="R54" i="8"/>
  <c r="Q54" i="8"/>
  <c r="P54" i="8"/>
  <c r="L54" i="8"/>
  <c r="J54" i="8"/>
  <c r="H54" i="8"/>
  <c r="U54" i="8" s="1"/>
  <c r="F54" i="8"/>
  <c r="N54" i="8" s="1"/>
  <c r="E54" i="8"/>
  <c r="M54" i="8" s="1"/>
  <c r="D54" i="8"/>
  <c r="I54" i="8" s="1"/>
  <c r="S53" i="8"/>
  <c r="R53" i="8"/>
  <c r="Q53" i="8"/>
  <c r="T53" i="8" s="1"/>
  <c r="P53" i="8"/>
  <c r="U53" i="8" s="1"/>
  <c r="L53" i="8"/>
  <c r="K53" i="8"/>
  <c r="J53" i="8"/>
  <c r="H53" i="8"/>
  <c r="F53" i="8"/>
  <c r="N53" i="8" s="1"/>
  <c r="E53" i="8"/>
  <c r="M53" i="8" s="1"/>
  <c r="D53" i="8"/>
  <c r="I53" i="8" s="1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U47" i="8"/>
  <c r="S47" i="8"/>
  <c r="R47" i="8"/>
  <c r="Q47" i="8"/>
  <c r="P47" i="8"/>
  <c r="L47" i="8"/>
  <c r="J47" i="8"/>
  <c r="H47" i="8"/>
  <c r="F47" i="8"/>
  <c r="N47" i="8" s="1"/>
  <c r="O47" i="8" s="1"/>
  <c r="E47" i="8"/>
  <c r="K47" i="8" s="1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O43" i="8"/>
  <c r="N43" i="8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S40" i="8"/>
  <c r="R40" i="8"/>
  <c r="Q40" i="8"/>
  <c r="P40" i="8"/>
  <c r="L40" i="8"/>
  <c r="J40" i="8"/>
  <c r="K40" i="8" s="1"/>
  <c r="H40" i="8"/>
  <c r="I40" i="8" s="1"/>
  <c r="G40" i="8"/>
  <c r="F40" i="8"/>
  <c r="E40" i="8"/>
  <c r="D40" i="8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R35" i="8"/>
  <c r="Q35" i="8"/>
  <c r="T35" i="8" s="1"/>
  <c r="P35" i="8"/>
  <c r="U35" i="8" s="1"/>
  <c r="L35" i="8"/>
  <c r="J35" i="8"/>
  <c r="H35" i="8"/>
  <c r="F35" i="8"/>
  <c r="E35" i="8"/>
  <c r="M35" i="8" s="1"/>
  <c r="D35" i="8"/>
  <c r="O35" i="8" s="1"/>
  <c r="U34" i="8"/>
  <c r="T34" i="8"/>
  <c r="O34" i="8"/>
  <c r="N34" i="8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O29" i="8"/>
  <c r="N29" i="8"/>
  <c r="M29" i="8"/>
  <c r="K29" i="8"/>
  <c r="I29" i="8"/>
  <c r="G29" i="8"/>
  <c r="U28" i="8"/>
  <c r="T28" i="8"/>
  <c r="O28" i="8"/>
  <c r="N28" i="8"/>
  <c r="M28" i="8"/>
  <c r="K28" i="8"/>
  <c r="I28" i="8"/>
  <c r="G28" i="8"/>
  <c r="S27" i="8"/>
  <c r="T27" i="8" s="1"/>
  <c r="R27" i="8"/>
  <c r="Q27" i="8"/>
  <c r="P27" i="8"/>
  <c r="L27" i="8"/>
  <c r="J27" i="8"/>
  <c r="K27" i="8" s="1"/>
  <c r="H27" i="8"/>
  <c r="U27" i="8" s="1"/>
  <c r="F27" i="8"/>
  <c r="E27" i="8"/>
  <c r="D27" i="8"/>
  <c r="U26" i="8"/>
  <c r="T26" i="8"/>
  <c r="N26" i="8"/>
  <c r="O26" i="8" s="1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Q19" i="8"/>
  <c r="T19" i="8" s="1"/>
  <c r="P19" i="8"/>
  <c r="U19" i="8" s="1"/>
  <c r="L19" i="8"/>
  <c r="J19" i="8"/>
  <c r="H19" i="8"/>
  <c r="F19" i="8"/>
  <c r="N19" i="8" s="1"/>
  <c r="O19" i="8" s="1"/>
  <c r="E19" i="8"/>
  <c r="D19" i="8"/>
  <c r="U18" i="8"/>
  <c r="T18" i="8"/>
  <c r="N18" i="8"/>
  <c r="O18" i="8" s="1"/>
  <c r="M18" i="8"/>
  <c r="K18" i="8"/>
  <c r="I18" i="8"/>
  <c r="G18" i="8"/>
  <c r="U17" i="8"/>
  <c r="T17" i="8"/>
  <c r="O17" i="8"/>
  <c r="N17" i="8"/>
  <c r="M17" i="8"/>
  <c r="K17" i="8"/>
  <c r="I17" i="8"/>
  <c r="G17" i="8"/>
  <c r="U16" i="8"/>
  <c r="T16" i="8"/>
  <c r="N16" i="8"/>
  <c r="O16" i="8" s="1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N14" i="8"/>
  <c r="O14" i="8" s="1"/>
  <c r="M14" i="8"/>
  <c r="K14" i="8"/>
  <c r="I14" i="8"/>
  <c r="G14" i="8"/>
  <c r="U13" i="8"/>
  <c r="T13" i="8"/>
  <c r="O13" i="8"/>
  <c r="N13" i="8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O11" i="8"/>
  <c r="N11" i="8"/>
  <c r="M11" i="8"/>
  <c r="K11" i="8"/>
  <c r="I11" i="8"/>
  <c r="G11" i="8"/>
  <c r="S10" i="8"/>
  <c r="R10" i="8"/>
  <c r="Q10" i="8"/>
  <c r="P10" i="8"/>
  <c r="U10" i="8" s="1"/>
  <c r="L10" i="8"/>
  <c r="J10" i="8"/>
  <c r="K10" i="8" s="1"/>
  <c r="H10" i="8"/>
  <c r="I10" i="8" s="1"/>
  <c r="F10" i="8"/>
  <c r="E10" i="8"/>
  <c r="D10" i="8"/>
  <c r="G10" i="8" s="1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S339" i="7"/>
  <c r="R339" i="7"/>
  <c r="Q339" i="7"/>
  <c r="T339" i="7" s="1"/>
  <c r="P339" i="7"/>
  <c r="U339" i="7" s="1"/>
  <c r="L339" i="7"/>
  <c r="J339" i="7"/>
  <c r="H339" i="7"/>
  <c r="F339" i="7"/>
  <c r="E339" i="7"/>
  <c r="K339" i="7" s="1"/>
  <c r="D339" i="7"/>
  <c r="T338" i="7"/>
  <c r="S338" i="7"/>
  <c r="R338" i="7"/>
  <c r="Q338" i="7"/>
  <c r="P338" i="7"/>
  <c r="L338" i="7"/>
  <c r="J338" i="7"/>
  <c r="H338" i="7"/>
  <c r="F338" i="7"/>
  <c r="E338" i="7"/>
  <c r="M338" i="7" s="1"/>
  <c r="D338" i="7"/>
  <c r="S337" i="7"/>
  <c r="R337" i="7"/>
  <c r="Q337" i="7"/>
  <c r="P337" i="7"/>
  <c r="L337" i="7"/>
  <c r="J337" i="7"/>
  <c r="I337" i="7"/>
  <c r="H337" i="7"/>
  <c r="F337" i="7"/>
  <c r="E337" i="7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N334" i="7"/>
  <c r="O334" i="7" s="1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S332" i="7"/>
  <c r="T332" i="7" s="1"/>
  <c r="R332" i="7"/>
  <c r="Q332" i="7"/>
  <c r="P332" i="7"/>
  <c r="U332" i="7" s="1"/>
  <c r="L332" i="7"/>
  <c r="K332" i="7"/>
  <c r="J332" i="7"/>
  <c r="H332" i="7"/>
  <c r="F332" i="7"/>
  <c r="N332" i="7" s="1"/>
  <c r="E332" i="7"/>
  <c r="D332" i="7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N328" i="7"/>
  <c r="O328" i="7" s="1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T323" i="7"/>
  <c r="S323" i="7"/>
  <c r="R323" i="7"/>
  <c r="Q323" i="7"/>
  <c r="P323" i="7"/>
  <c r="L323" i="7"/>
  <c r="J323" i="7"/>
  <c r="H323" i="7"/>
  <c r="U323" i="7" s="1"/>
  <c r="F323" i="7"/>
  <c r="E323" i="7"/>
  <c r="D323" i="7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T317" i="7"/>
  <c r="S317" i="7"/>
  <c r="R317" i="7"/>
  <c r="Q317" i="7"/>
  <c r="P317" i="7"/>
  <c r="L317" i="7"/>
  <c r="J317" i="7"/>
  <c r="H317" i="7"/>
  <c r="G317" i="7"/>
  <c r="F317" i="7"/>
  <c r="N317" i="7" s="1"/>
  <c r="O317" i="7" s="1"/>
  <c r="E317" i="7"/>
  <c r="M317" i="7" s="1"/>
  <c r="D317" i="7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S310" i="7"/>
  <c r="R310" i="7"/>
  <c r="Q310" i="7"/>
  <c r="P310" i="7"/>
  <c r="L310" i="7"/>
  <c r="J310" i="7"/>
  <c r="H310" i="7"/>
  <c r="F310" i="7"/>
  <c r="E310" i="7"/>
  <c r="M310" i="7" s="1"/>
  <c r="D310" i="7"/>
  <c r="I310" i="7" s="1"/>
  <c r="U309" i="7"/>
  <c r="T309" i="7"/>
  <c r="O309" i="7"/>
  <c r="N309" i="7"/>
  <c r="M309" i="7"/>
  <c r="K309" i="7"/>
  <c r="I309" i="7"/>
  <c r="G309" i="7"/>
  <c r="U308" i="7"/>
  <c r="T308" i="7"/>
  <c r="O308" i="7"/>
  <c r="N308" i="7"/>
  <c r="M308" i="7"/>
  <c r="K308" i="7"/>
  <c r="I308" i="7"/>
  <c r="G308" i="7"/>
  <c r="U307" i="7"/>
  <c r="T307" i="7"/>
  <c r="O307" i="7"/>
  <c r="N307" i="7"/>
  <c r="M307" i="7"/>
  <c r="K307" i="7"/>
  <c r="I307" i="7"/>
  <c r="G307" i="7"/>
  <c r="U306" i="7"/>
  <c r="T306" i="7"/>
  <c r="O306" i="7"/>
  <c r="N306" i="7"/>
  <c r="M306" i="7"/>
  <c r="K306" i="7"/>
  <c r="I306" i="7"/>
  <c r="G306" i="7"/>
  <c r="U305" i="7"/>
  <c r="T305" i="7"/>
  <c r="O305" i="7"/>
  <c r="N305" i="7"/>
  <c r="M305" i="7"/>
  <c r="K305" i="7"/>
  <c r="I305" i="7"/>
  <c r="G305" i="7"/>
  <c r="U304" i="7"/>
  <c r="T304" i="7"/>
  <c r="O304" i="7"/>
  <c r="N304" i="7"/>
  <c r="M304" i="7"/>
  <c r="K304" i="7"/>
  <c r="I304" i="7"/>
  <c r="G304" i="7"/>
  <c r="S303" i="7"/>
  <c r="R303" i="7"/>
  <c r="Q303" i="7"/>
  <c r="P303" i="7"/>
  <c r="L303" i="7"/>
  <c r="J303" i="7"/>
  <c r="K303" i="7" s="1"/>
  <c r="H303" i="7"/>
  <c r="F303" i="7"/>
  <c r="E303" i="7"/>
  <c r="D303" i="7"/>
  <c r="U302" i="7"/>
  <c r="T302" i="7"/>
  <c r="N302" i="7"/>
  <c r="O302" i="7" s="1"/>
  <c r="M302" i="7"/>
  <c r="K302" i="7"/>
  <c r="I302" i="7"/>
  <c r="G302" i="7"/>
  <c r="S299" i="7"/>
  <c r="R299" i="7"/>
  <c r="Q299" i="7"/>
  <c r="T299" i="7" s="1"/>
  <c r="P299" i="7"/>
  <c r="U299" i="7" s="1"/>
  <c r="L299" i="7"/>
  <c r="M299" i="7" s="1"/>
  <c r="J299" i="7"/>
  <c r="H299" i="7"/>
  <c r="F299" i="7"/>
  <c r="N299" i="7" s="1"/>
  <c r="E299" i="7"/>
  <c r="K299" i="7" s="1"/>
  <c r="D299" i="7"/>
  <c r="T298" i="7"/>
  <c r="S298" i="7"/>
  <c r="R298" i="7"/>
  <c r="Q298" i="7"/>
  <c r="P298" i="7"/>
  <c r="L298" i="7"/>
  <c r="J298" i="7"/>
  <c r="H298" i="7"/>
  <c r="F298" i="7"/>
  <c r="N298" i="7" s="1"/>
  <c r="O298" i="7" s="1"/>
  <c r="E298" i="7"/>
  <c r="M298" i="7" s="1"/>
  <c r="D298" i="7"/>
  <c r="U297" i="7"/>
  <c r="T297" i="7"/>
  <c r="O297" i="7"/>
  <c r="N297" i="7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O295" i="7"/>
  <c r="N295" i="7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Q292" i="7"/>
  <c r="P292" i="7"/>
  <c r="L292" i="7"/>
  <c r="J292" i="7"/>
  <c r="I292" i="7"/>
  <c r="H292" i="7"/>
  <c r="F292" i="7"/>
  <c r="E292" i="7"/>
  <c r="D292" i="7"/>
  <c r="U291" i="7"/>
  <c r="T291" i="7"/>
  <c r="O291" i="7"/>
  <c r="N291" i="7"/>
  <c r="M291" i="7"/>
  <c r="K291" i="7"/>
  <c r="I291" i="7"/>
  <c r="G291" i="7"/>
  <c r="U290" i="7"/>
  <c r="T290" i="7"/>
  <c r="N290" i="7"/>
  <c r="O290" i="7" s="1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O288" i="7"/>
  <c r="N288" i="7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N286" i="7"/>
  <c r="O286" i="7" s="1"/>
  <c r="M286" i="7"/>
  <c r="K286" i="7"/>
  <c r="I286" i="7"/>
  <c r="G286" i="7"/>
  <c r="S285" i="7"/>
  <c r="R285" i="7"/>
  <c r="Q285" i="7"/>
  <c r="P285" i="7"/>
  <c r="L285" i="7"/>
  <c r="K285" i="7"/>
  <c r="J285" i="7"/>
  <c r="H285" i="7"/>
  <c r="F285" i="7"/>
  <c r="E285" i="7"/>
  <c r="D285" i="7"/>
  <c r="U284" i="7"/>
  <c r="T284" i="7"/>
  <c r="O284" i="7"/>
  <c r="N284" i="7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N282" i="7"/>
  <c r="O282" i="7" s="1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N279" i="7"/>
  <c r="O279" i="7" s="1"/>
  <c r="M279" i="7"/>
  <c r="K279" i="7"/>
  <c r="I279" i="7"/>
  <c r="G279" i="7"/>
  <c r="U278" i="7"/>
  <c r="T278" i="7"/>
  <c r="O278" i="7"/>
  <c r="N278" i="7"/>
  <c r="M278" i="7"/>
  <c r="K278" i="7"/>
  <c r="I278" i="7"/>
  <c r="G278" i="7"/>
  <c r="U277" i="7"/>
  <c r="T277" i="7"/>
  <c r="O277" i="7"/>
  <c r="N277" i="7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Q275" i="7"/>
  <c r="T275" i="7" s="1"/>
  <c r="P275" i="7"/>
  <c r="U275" i="7" s="1"/>
  <c r="L275" i="7"/>
  <c r="J275" i="7"/>
  <c r="H275" i="7"/>
  <c r="F275" i="7"/>
  <c r="N275" i="7" s="1"/>
  <c r="E275" i="7"/>
  <c r="K275" i="7" s="1"/>
  <c r="D275" i="7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O268" i="7"/>
  <c r="N268" i="7"/>
  <c r="M268" i="7"/>
  <c r="K268" i="7"/>
  <c r="I268" i="7"/>
  <c r="G268" i="7"/>
  <c r="S267" i="7"/>
  <c r="T267" i="7" s="1"/>
  <c r="R267" i="7"/>
  <c r="Q267" i="7"/>
  <c r="P267" i="7"/>
  <c r="L267" i="7"/>
  <c r="J267" i="7"/>
  <c r="H267" i="7"/>
  <c r="G267" i="7"/>
  <c r="F267" i="7"/>
  <c r="N267" i="7" s="1"/>
  <c r="O267" i="7" s="1"/>
  <c r="E267" i="7"/>
  <c r="M267" i="7" s="1"/>
  <c r="D267" i="7"/>
  <c r="U266" i="7"/>
  <c r="T266" i="7"/>
  <c r="N266" i="7"/>
  <c r="O266" i="7" s="1"/>
  <c r="M266" i="7"/>
  <c r="K266" i="7"/>
  <c r="I266" i="7"/>
  <c r="G266" i="7"/>
  <c r="U265" i="7"/>
  <c r="T265" i="7"/>
  <c r="O265" i="7"/>
  <c r="N265" i="7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O263" i="7"/>
  <c r="N263" i="7"/>
  <c r="M263" i="7"/>
  <c r="K263" i="7"/>
  <c r="I263" i="7"/>
  <c r="G263" i="7"/>
  <c r="S260" i="7"/>
  <c r="R260" i="7"/>
  <c r="Q260" i="7"/>
  <c r="T260" i="7" s="1"/>
  <c r="P260" i="7"/>
  <c r="L260" i="7"/>
  <c r="J260" i="7"/>
  <c r="H260" i="7"/>
  <c r="I260" i="7" s="1"/>
  <c r="F260" i="7"/>
  <c r="E260" i="7"/>
  <c r="D260" i="7"/>
  <c r="S259" i="7"/>
  <c r="R259" i="7"/>
  <c r="Q259" i="7"/>
  <c r="P259" i="7"/>
  <c r="U259" i="7" s="1"/>
  <c r="L259" i="7"/>
  <c r="J259" i="7"/>
  <c r="K259" i="7" s="1"/>
  <c r="H259" i="7"/>
  <c r="F259" i="7"/>
  <c r="N259" i="7" s="1"/>
  <c r="E259" i="7"/>
  <c r="D259" i="7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O256" i="7"/>
  <c r="N256" i="7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T254" i="7"/>
  <c r="S254" i="7"/>
  <c r="R254" i="7"/>
  <c r="Q254" i="7"/>
  <c r="P254" i="7"/>
  <c r="U254" i="7" s="1"/>
  <c r="L254" i="7"/>
  <c r="J254" i="7"/>
  <c r="H254" i="7"/>
  <c r="F254" i="7"/>
  <c r="N254" i="7" s="1"/>
  <c r="E254" i="7"/>
  <c r="K254" i="7" s="1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O248" i="7"/>
  <c r="N248" i="7"/>
  <c r="M248" i="7"/>
  <c r="K248" i="7"/>
  <c r="I248" i="7"/>
  <c r="G248" i="7"/>
  <c r="T247" i="7"/>
  <c r="S247" i="7"/>
  <c r="R247" i="7"/>
  <c r="Q247" i="7"/>
  <c r="P247" i="7"/>
  <c r="N247" i="7"/>
  <c r="O247" i="7" s="1"/>
  <c r="L247" i="7"/>
  <c r="J247" i="7"/>
  <c r="K247" i="7" s="1"/>
  <c r="H247" i="7"/>
  <c r="F247" i="7"/>
  <c r="E247" i="7"/>
  <c r="D247" i="7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N244" i="7"/>
  <c r="O244" i="7" s="1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R240" i="7"/>
  <c r="Q240" i="7"/>
  <c r="P240" i="7"/>
  <c r="L240" i="7"/>
  <c r="J240" i="7"/>
  <c r="I240" i="7"/>
  <c r="H240" i="7"/>
  <c r="F240" i="7"/>
  <c r="E240" i="7"/>
  <c r="M240" i="7" s="1"/>
  <c r="D240" i="7"/>
  <c r="U239" i="7"/>
  <c r="T239" i="7"/>
  <c r="N239" i="7"/>
  <c r="O239" i="7" s="1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N237" i="7"/>
  <c r="O237" i="7" s="1"/>
  <c r="M237" i="7"/>
  <c r="K237" i="7"/>
  <c r="I237" i="7"/>
  <c r="G237" i="7"/>
  <c r="U236" i="7"/>
  <c r="T236" i="7"/>
  <c r="N236" i="7"/>
  <c r="O236" i="7" s="1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Q231" i="7"/>
  <c r="P231" i="7"/>
  <c r="U231" i="7" s="1"/>
  <c r="L231" i="7"/>
  <c r="J231" i="7"/>
  <c r="K231" i="7" s="1"/>
  <c r="H231" i="7"/>
  <c r="F231" i="7"/>
  <c r="N231" i="7" s="1"/>
  <c r="E231" i="7"/>
  <c r="D231" i="7"/>
  <c r="I231" i="7" s="1"/>
  <c r="T230" i="7"/>
  <c r="S230" i="7"/>
  <c r="R230" i="7"/>
  <c r="Q230" i="7"/>
  <c r="P230" i="7"/>
  <c r="L230" i="7"/>
  <c r="J230" i="7"/>
  <c r="H230" i="7"/>
  <c r="U230" i="7" s="1"/>
  <c r="F230" i="7"/>
  <c r="N230" i="7" s="1"/>
  <c r="E230" i="7"/>
  <c r="K230" i="7" s="1"/>
  <c r="D230" i="7"/>
  <c r="U229" i="7"/>
  <c r="T229" i="7"/>
  <c r="O229" i="7"/>
  <c r="N229" i="7"/>
  <c r="M229" i="7"/>
  <c r="K229" i="7"/>
  <c r="I229" i="7"/>
  <c r="G229" i="7"/>
  <c r="U228" i="7"/>
  <c r="T228" i="7"/>
  <c r="O228" i="7"/>
  <c r="N228" i="7"/>
  <c r="M228" i="7"/>
  <c r="K228" i="7"/>
  <c r="I228" i="7"/>
  <c r="G228" i="7"/>
  <c r="U227" i="7"/>
  <c r="T227" i="7"/>
  <c r="O227" i="7"/>
  <c r="N227" i="7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T224" i="7"/>
  <c r="S224" i="7"/>
  <c r="R224" i="7"/>
  <c r="Q224" i="7"/>
  <c r="P224" i="7"/>
  <c r="L224" i="7"/>
  <c r="J224" i="7"/>
  <c r="K224" i="7" s="1"/>
  <c r="H224" i="7"/>
  <c r="F224" i="7"/>
  <c r="E224" i="7"/>
  <c r="D224" i="7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N217" i="7"/>
  <c r="O217" i="7" s="1"/>
  <c r="M217" i="7"/>
  <c r="K217" i="7"/>
  <c r="I217" i="7"/>
  <c r="G217" i="7"/>
  <c r="S216" i="7"/>
  <c r="R216" i="7"/>
  <c r="Q216" i="7"/>
  <c r="P216" i="7"/>
  <c r="L216" i="7"/>
  <c r="J216" i="7"/>
  <c r="H216" i="7"/>
  <c r="I216" i="7" s="1"/>
  <c r="F216" i="7"/>
  <c r="E216" i="7"/>
  <c r="M216" i="7" s="1"/>
  <c r="D216" i="7"/>
  <c r="U215" i="7"/>
  <c r="T215" i="7"/>
  <c r="O215" i="7"/>
  <c r="N215" i="7"/>
  <c r="M215" i="7"/>
  <c r="K215" i="7"/>
  <c r="I215" i="7"/>
  <c r="G215" i="7"/>
  <c r="U214" i="7"/>
  <c r="T214" i="7"/>
  <c r="O214" i="7"/>
  <c r="N214" i="7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O212" i="7"/>
  <c r="N212" i="7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O210" i="7"/>
  <c r="N210" i="7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Q205" i="7"/>
  <c r="P205" i="7"/>
  <c r="L205" i="7"/>
  <c r="J205" i="7"/>
  <c r="K205" i="7" s="1"/>
  <c r="H205" i="7"/>
  <c r="F205" i="7"/>
  <c r="E205" i="7"/>
  <c r="D205" i="7"/>
  <c r="S204" i="7"/>
  <c r="R204" i="7"/>
  <c r="Q204" i="7"/>
  <c r="T204" i="7" s="1"/>
  <c r="P204" i="7"/>
  <c r="L204" i="7"/>
  <c r="J204" i="7"/>
  <c r="H204" i="7"/>
  <c r="F204" i="7"/>
  <c r="E204" i="7"/>
  <c r="K204" i="7" s="1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O201" i="7"/>
  <c r="N201" i="7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S198" i="7"/>
  <c r="T198" i="7" s="1"/>
  <c r="R198" i="7"/>
  <c r="Q198" i="7"/>
  <c r="P198" i="7"/>
  <c r="L198" i="7"/>
  <c r="J198" i="7"/>
  <c r="H198" i="7"/>
  <c r="F198" i="7"/>
  <c r="N198" i="7" s="1"/>
  <c r="E198" i="7"/>
  <c r="D198" i="7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O193" i="7"/>
  <c r="N193" i="7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Q191" i="7"/>
  <c r="T191" i="7" s="1"/>
  <c r="P191" i="7"/>
  <c r="L191" i="7"/>
  <c r="J191" i="7"/>
  <c r="H191" i="7"/>
  <c r="I191" i="7" s="1"/>
  <c r="F191" i="7"/>
  <c r="E191" i="7"/>
  <c r="D191" i="7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N188" i="7"/>
  <c r="O188" i="7" s="1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S185" i="7"/>
  <c r="R185" i="7"/>
  <c r="Q185" i="7"/>
  <c r="T185" i="7" s="1"/>
  <c r="P185" i="7"/>
  <c r="U185" i="7" s="1"/>
  <c r="N185" i="7"/>
  <c r="L185" i="7"/>
  <c r="J185" i="7"/>
  <c r="H185" i="7"/>
  <c r="F185" i="7"/>
  <c r="E185" i="7"/>
  <c r="M185" i="7" s="1"/>
  <c r="D185" i="7"/>
  <c r="I185" i="7" s="1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O180" i="7"/>
  <c r="N180" i="7"/>
  <c r="M180" i="7"/>
  <c r="K180" i="7"/>
  <c r="I180" i="7"/>
  <c r="G180" i="7"/>
  <c r="T179" i="7"/>
  <c r="S179" i="7"/>
  <c r="R179" i="7"/>
  <c r="Q179" i="7"/>
  <c r="P179" i="7"/>
  <c r="L179" i="7"/>
  <c r="J179" i="7"/>
  <c r="H179" i="7"/>
  <c r="U179" i="7" s="1"/>
  <c r="F179" i="7"/>
  <c r="E179" i="7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O174" i="7"/>
  <c r="N174" i="7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S170" i="7"/>
  <c r="R170" i="7"/>
  <c r="Q170" i="7"/>
  <c r="T170" i="7" s="1"/>
  <c r="P170" i="7"/>
  <c r="L170" i="7"/>
  <c r="J170" i="7"/>
  <c r="H170" i="7"/>
  <c r="N170" i="7" s="1"/>
  <c r="F170" i="7"/>
  <c r="E170" i="7"/>
  <c r="D170" i="7"/>
  <c r="I170" i="7" s="1"/>
  <c r="S169" i="7"/>
  <c r="R169" i="7"/>
  <c r="Q169" i="7"/>
  <c r="T169" i="7" s="1"/>
  <c r="P169" i="7"/>
  <c r="L169" i="7"/>
  <c r="J169" i="7"/>
  <c r="H169" i="7"/>
  <c r="F169" i="7"/>
  <c r="N169" i="7" s="1"/>
  <c r="E169" i="7"/>
  <c r="D169" i="7"/>
  <c r="I169" i="7" s="1"/>
  <c r="U168" i="7"/>
  <c r="T168" i="7"/>
  <c r="O168" i="7"/>
  <c r="N168" i="7"/>
  <c r="M168" i="7"/>
  <c r="K168" i="7"/>
  <c r="I168" i="7"/>
  <c r="G168" i="7"/>
  <c r="U167" i="7"/>
  <c r="T167" i="7"/>
  <c r="O167" i="7"/>
  <c r="N167" i="7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O165" i="7"/>
  <c r="N165" i="7"/>
  <c r="M165" i="7"/>
  <c r="K165" i="7"/>
  <c r="I165" i="7"/>
  <c r="G165" i="7"/>
  <c r="U164" i="7"/>
  <c r="T164" i="7"/>
  <c r="O164" i="7"/>
  <c r="N164" i="7"/>
  <c r="M164" i="7"/>
  <c r="K164" i="7"/>
  <c r="I164" i="7"/>
  <c r="G164" i="7"/>
  <c r="S163" i="7"/>
  <c r="R163" i="7"/>
  <c r="Q163" i="7"/>
  <c r="P163" i="7"/>
  <c r="L163" i="7"/>
  <c r="K163" i="7"/>
  <c r="J163" i="7"/>
  <c r="H163" i="7"/>
  <c r="F163" i="7"/>
  <c r="E163" i="7"/>
  <c r="M163" i="7" s="1"/>
  <c r="D163" i="7"/>
  <c r="I163" i="7" s="1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O158" i="7"/>
  <c r="N158" i="7"/>
  <c r="M158" i="7"/>
  <c r="K158" i="7"/>
  <c r="I158" i="7"/>
  <c r="G158" i="7"/>
  <c r="U157" i="7"/>
  <c r="S157" i="7"/>
  <c r="R157" i="7"/>
  <c r="Q157" i="7"/>
  <c r="T157" i="7" s="1"/>
  <c r="P157" i="7"/>
  <c r="L157" i="7"/>
  <c r="J157" i="7"/>
  <c r="H157" i="7"/>
  <c r="F157" i="7"/>
  <c r="N157" i="7" s="1"/>
  <c r="E157" i="7"/>
  <c r="M157" i="7" s="1"/>
  <c r="D157" i="7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T150" i="7"/>
  <c r="S150" i="7"/>
  <c r="R150" i="7"/>
  <c r="Q150" i="7"/>
  <c r="P150" i="7"/>
  <c r="U150" i="7" s="1"/>
  <c r="L150" i="7"/>
  <c r="J150" i="7"/>
  <c r="H150" i="7"/>
  <c r="G150" i="7"/>
  <c r="F150" i="7"/>
  <c r="E150" i="7"/>
  <c r="M150" i="7" s="1"/>
  <c r="D150" i="7"/>
  <c r="I150" i="7" s="1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R144" i="7"/>
  <c r="Q144" i="7"/>
  <c r="T144" i="7" s="1"/>
  <c r="P144" i="7"/>
  <c r="U144" i="7" s="1"/>
  <c r="N144" i="7"/>
  <c r="L144" i="7"/>
  <c r="J144" i="7"/>
  <c r="H144" i="7"/>
  <c r="F144" i="7"/>
  <c r="E144" i="7"/>
  <c r="M144" i="7" s="1"/>
  <c r="D144" i="7"/>
  <c r="U143" i="7"/>
  <c r="T143" i="7"/>
  <c r="O143" i="7"/>
  <c r="N143" i="7"/>
  <c r="M143" i="7"/>
  <c r="K143" i="7"/>
  <c r="I143" i="7"/>
  <c r="G143" i="7"/>
  <c r="U142" i="7"/>
  <c r="T142" i="7"/>
  <c r="O142" i="7"/>
  <c r="N142" i="7"/>
  <c r="M142" i="7"/>
  <c r="K142" i="7"/>
  <c r="I142" i="7"/>
  <c r="G142" i="7"/>
  <c r="U141" i="7"/>
  <c r="T141" i="7"/>
  <c r="O141" i="7"/>
  <c r="N141" i="7"/>
  <c r="M141" i="7"/>
  <c r="K141" i="7"/>
  <c r="I141" i="7"/>
  <c r="G141" i="7"/>
  <c r="U140" i="7"/>
  <c r="T140" i="7"/>
  <c r="O140" i="7"/>
  <c r="N140" i="7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S137" i="7"/>
  <c r="T137" i="7" s="1"/>
  <c r="R137" i="7"/>
  <c r="Q137" i="7"/>
  <c r="P137" i="7"/>
  <c r="L137" i="7"/>
  <c r="J137" i="7"/>
  <c r="H137" i="7"/>
  <c r="F137" i="7"/>
  <c r="N137" i="7" s="1"/>
  <c r="E137" i="7"/>
  <c r="D137" i="7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N133" i="7"/>
  <c r="O133" i="7" s="1"/>
  <c r="M133" i="7"/>
  <c r="K133" i="7"/>
  <c r="I133" i="7"/>
  <c r="G133" i="7"/>
  <c r="S132" i="7"/>
  <c r="R132" i="7"/>
  <c r="Q132" i="7"/>
  <c r="T132" i="7" s="1"/>
  <c r="P132" i="7"/>
  <c r="L132" i="7"/>
  <c r="J132" i="7"/>
  <c r="H132" i="7"/>
  <c r="F132" i="7"/>
  <c r="E132" i="7"/>
  <c r="D132" i="7"/>
  <c r="U131" i="7"/>
  <c r="T131" i="7"/>
  <c r="O131" i="7"/>
  <c r="N131" i="7"/>
  <c r="M131" i="7"/>
  <c r="K131" i="7"/>
  <c r="I131" i="7"/>
  <c r="G131" i="7"/>
  <c r="U130" i="7"/>
  <c r="T130" i="7"/>
  <c r="O130" i="7"/>
  <c r="N130" i="7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S126" i="7"/>
  <c r="T126" i="7" s="1"/>
  <c r="R126" i="7"/>
  <c r="Q126" i="7"/>
  <c r="P126" i="7"/>
  <c r="N126" i="7"/>
  <c r="L126" i="7"/>
  <c r="J126" i="7"/>
  <c r="H126" i="7"/>
  <c r="F126" i="7"/>
  <c r="E126" i="7"/>
  <c r="D126" i="7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S121" i="7"/>
  <c r="R121" i="7"/>
  <c r="Q121" i="7"/>
  <c r="T121" i="7" s="1"/>
  <c r="P121" i="7"/>
  <c r="L121" i="7"/>
  <c r="J121" i="7"/>
  <c r="H121" i="7"/>
  <c r="F121" i="7"/>
  <c r="E121" i="7"/>
  <c r="M121" i="7" s="1"/>
  <c r="D121" i="7"/>
  <c r="U120" i="7"/>
  <c r="T120" i="7"/>
  <c r="O120" i="7"/>
  <c r="N120" i="7"/>
  <c r="M120" i="7"/>
  <c r="K120" i="7"/>
  <c r="I120" i="7"/>
  <c r="G120" i="7"/>
  <c r="U119" i="7"/>
  <c r="T119" i="7"/>
  <c r="O119" i="7"/>
  <c r="N119" i="7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N115" i="7"/>
  <c r="O115" i="7" s="1"/>
  <c r="M115" i="7"/>
  <c r="K115" i="7"/>
  <c r="I115" i="7"/>
  <c r="G115" i="7"/>
  <c r="U114" i="7"/>
  <c r="T114" i="7"/>
  <c r="O114" i="7"/>
  <c r="N114" i="7"/>
  <c r="M114" i="7"/>
  <c r="K114" i="7"/>
  <c r="I114" i="7"/>
  <c r="G114" i="7"/>
  <c r="U113" i="7"/>
  <c r="T113" i="7"/>
  <c r="O113" i="7"/>
  <c r="N113" i="7"/>
  <c r="M113" i="7"/>
  <c r="K113" i="7"/>
  <c r="I113" i="7"/>
  <c r="G113" i="7"/>
  <c r="S112" i="7"/>
  <c r="R112" i="7"/>
  <c r="Q112" i="7"/>
  <c r="T112" i="7" s="1"/>
  <c r="P112" i="7"/>
  <c r="L112" i="7"/>
  <c r="J112" i="7"/>
  <c r="K112" i="7" s="1"/>
  <c r="H112" i="7"/>
  <c r="F112" i="7"/>
  <c r="E112" i="7"/>
  <c r="M112" i="7" s="1"/>
  <c r="D112" i="7"/>
  <c r="I112" i="7" s="1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O108" i="7"/>
  <c r="N108" i="7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S106" i="7"/>
  <c r="R106" i="7"/>
  <c r="Q106" i="7"/>
  <c r="T106" i="7" s="1"/>
  <c r="P106" i="7"/>
  <c r="U106" i="7" s="1"/>
  <c r="L106" i="7"/>
  <c r="J106" i="7"/>
  <c r="H106" i="7"/>
  <c r="I106" i="7" s="1"/>
  <c r="F106" i="7"/>
  <c r="N106" i="7" s="1"/>
  <c r="E106" i="7"/>
  <c r="D106" i="7"/>
  <c r="U105" i="7"/>
  <c r="T105" i="7"/>
  <c r="N105" i="7"/>
  <c r="O105" i="7" s="1"/>
  <c r="M105" i="7"/>
  <c r="K105" i="7"/>
  <c r="I105" i="7"/>
  <c r="G105" i="7"/>
  <c r="S102" i="7"/>
  <c r="R102" i="7"/>
  <c r="Q102" i="7"/>
  <c r="T102" i="7" s="1"/>
  <c r="P102" i="7"/>
  <c r="U102" i="7" s="1"/>
  <c r="L102" i="7"/>
  <c r="J102" i="7"/>
  <c r="H102" i="7"/>
  <c r="F102" i="7"/>
  <c r="N102" i="7" s="1"/>
  <c r="O102" i="7" s="1"/>
  <c r="E102" i="7"/>
  <c r="M102" i="7" s="1"/>
  <c r="D102" i="7"/>
  <c r="G102" i="7" s="1"/>
  <c r="S101" i="7"/>
  <c r="R101" i="7"/>
  <c r="Q101" i="7"/>
  <c r="T101" i="7" s="1"/>
  <c r="P101" i="7"/>
  <c r="L101" i="7"/>
  <c r="J101" i="7"/>
  <c r="H101" i="7"/>
  <c r="I101" i="7" s="1"/>
  <c r="G101" i="7"/>
  <c r="F101" i="7"/>
  <c r="E101" i="7"/>
  <c r="M101" i="7" s="1"/>
  <c r="D101" i="7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N98" i="7"/>
  <c r="O98" i="7" s="1"/>
  <c r="M98" i="7"/>
  <c r="K98" i="7"/>
  <c r="I98" i="7"/>
  <c r="G98" i="7"/>
  <c r="U97" i="7"/>
  <c r="T97" i="7"/>
  <c r="N97" i="7"/>
  <c r="O97" i="7" s="1"/>
  <c r="M97" i="7"/>
  <c r="K97" i="7"/>
  <c r="I97" i="7"/>
  <c r="G97" i="7"/>
  <c r="S96" i="7"/>
  <c r="R96" i="7"/>
  <c r="Q96" i="7"/>
  <c r="T96" i="7" s="1"/>
  <c r="P96" i="7"/>
  <c r="L96" i="7"/>
  <c r="J96" i="7"/>
  <c r="K96" i="7" s="1"/>
  <c r="H96" i="7"/>
  <c r="I96" i="7" s="1"/>
  <c r="G96" i="7"/>
  <c r="F96" i="7"/>
  <c r="E96" i="7"/>
  <c r="M96" i="7" s="1"/>
  <c r="D96" i="7"/>
  <c r="U95" i="7"/>
  <c r="T95" i="7"/>
  <c r="O95" i="7"/>
  <c r="N95" i="7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S91" i="7"/>
  <c r="R91" i="7"/>
  <c r="Q91" i="7"/>
  <c r="P91" i="7"/>
  <c r="U91" i="7" s="1"/>
  <c r="L91" i="7"/>
  <c r="J91" i="7"/>
  <c r="K91" i="7" s="1"/>
  <c r="I91" i="7"/>
  <c r="H91" i="7"/>
  <c r="F91" i="7"/>
  <c r="N91" i="7" s="1"/>
  <c r="E91" i="7"/>
  <c r="D91" i="7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S85" i="7"/>
  <c r="T85" i="7" s="1"/>
  <c r="R85" i="7"/>
  <c r="Q85" i="7"/>
  <c r="P85" i="7"/>
  <c r="L85" i="7"/>
  <c r="J85" i="7"/>
  <c r="K85" i="7" s="1"/>
  <c r="H85" i="7"/>
  <c r="F85" i="7"/>
  <c r="N85" i="7" s="1"/>
  <c r="O85" i="7" s="1"/>
  <c r="E85" i="7"/>
  <c r="D85" i="7"/>
  <c r="G85" i="7" s="1"/>
  <c r="S84" i="7"/>
  <c r="T84" i="7" s="1"/>
  <c r="R84" i="7"/>
  <c r="Q84" i="7"/>
  <c r="P84" i="7"/>
  <c r="L84" i="7"/>
  <c r="J84" i="7"/>
  <c r="H84" i="7"/>
  <c r="U84" i="7" s="1"/>
  <c r="F84" i="7"/>
  <c r="N84" i="7" s="1"/>
  <c r="E84" i="7"/>
  <c r="M84" i="7" s="1"/>
  <c r="D84" i="7"/>
  <c r="I84" i="7" s="1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O81" i="7"/>
  <c r="N81" i="7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O79" i="7"/>
  <c r="N79" i="7"/>
  <c r="M79" i="7"/>
  <c r="K79" i="7"/>
  <c r="I79" i="7"/>
  <c r="G79" i="7"/>
  <c r="S78" i="7"/>
  <c r="T78" i="7" s="1"/>
  <c r="R78" i="7"/>
  <c r="Q78" i="7"/>
  <c r="P78" i="7"/>
  <c r="U78" i="7" s="1"/>
  <c r="L78" i="7"/>
  <c r="J78" i="7"/>
  <c r="H78" i="7"/>
  <c r="F78" i="7"/>
  <c r="N78" i="7" s="1"/>
  <c r="E78" i="7"/>
  <c r="D78" i="7"/>
  <c r="I78" i="7" s="1"/>
  <c r="U77" i="7"/>
  <c r="T77" i="7"/>
  <c r="O77" i="7"/>
  <c r="N77" i="7"/>
  <c r="M77" i="7"/>
  <c r="K77" i="7"/>
  <c r="I77" i="7"/>
  <c r="G77" i="7"/>
  <c r="U76" i="7"/>
  <c r="T76" i="7"/>
  <c r="O76" i="7"/>
  <c r="N76" i="7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O74" i="7"/>
  <c r="N74" i="7"/>
  <c r="M74" i="7"/>
  <c r="K74" i="7"/>
  <c r="I74" i="7"/>
  <c r="G74" i="7"/>
  <c r="U73" i="7"/>
  <c r="T73" i="7"/>
  <c r="O73" i="7"/>
  <c r="N73" i="7"/>
  <c r="M73" i="7"/>
  <c r="K73" i="7"/>
  <c r="I73" i="7"/>
  <c r="G73" i="7"/>
  <c r="U72" i="7"/>
  <c r="T72" i="7"/>
  <c r="O72" i="7"/>
  <c r="N72" i="7"/>
  <c r="M72" i="7"/>
  <c r="K72" i="7"/>
  <c r="I72" i="7"/>
  <c r="G72" i="7"/>
  <c r="U71" i="7"/>
  <c r="T71" i="7"/>
  <c r="O71" i="7"/>
  <c r="N71" i="7"/>
  <c r="M71" i="7"/>
  <c r="K71" i="7"/>
  <c r="I71" i="7"/>
  <c r="G71" i="7"/>
  <c r="S70" i="7"/>
  <c r="R70" i="7"/>
  <c r="Q70" i="7"/>
  <c r="T70" i="7" s="1"/>
  <c r="P70" i="7"/>
  <c r="L70" i="7"/>
  <c r="J70" i="7"/>
  <c r="H70" i="7"/>
  <c r="F70" i="7"/>
  <c r="E70" i="7"/>
  <c r="M70" i="7" s="1"/>
  <c r="D70" i="7"/>
  <c r="G70" i="7" s="1"/>
  <c r="U69" i="7"/>
  <c r="T69" i="7"/>
  <c r="O69" i="7"/>
  <c r="N69" i="7"/>
  <c r="M69" i="7"/>
  <c r="K69" i="7"/>
  <c r="I69" i="7"/>
  <c r="G69" i="7"/>
  <c r="U68" i="7"/>
  <c r="T68" i="7"/>
  <c r="N68" i="7"/>
  <c r="O68" i="7" s="1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S63" i="7"/>
  <c r="R63" i="7"/>
  <c r="Q63" i="7"/>
  <c r="P63" i="7"/>
  <c r="L63" i="7"/>
  <c r="J63" i="7"/>
  <c r="K63" i="7" s="1"/>
  <c r="H63" i="7"/>
  <c r="G63" i="7"/>
  <c r="F63" i="7"/>
  <c r="E63" i="7"/>
  <c r="D63" i="7"/>
  <c r="I63" i="7" s="1"/>
  <c r="U62" i="7"/>
  <c r="T62" i="7"/>
  <c r="O62" i="7"/>
  <c r="N62" i="7"/>
  <c r="M62" i="7"/>
  <c r="K62" i="7"/>
  <c r="I62" i="7"/>
  <c r="G62" i="7"/>
  <c r="U61" i="7"/>
  <c r="T61" i="7"/>
  <c r="N61" i="7"/>
  <c r="O61" i="7" s="1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O59" i="7"/>
  <c r="N59" i="7"/>
  <c r="M59" i="7"/>
  <c r="K59" i="7"/>
  <c r="I59" i="7"/>
  <c r="G59" i="7"/>
  <c r="S58" i="7"/>
  <c r="R58" i="7"/>
  <c r="Q58" i="7"/>
  <c r="P58" i="7"/>
  <c r="U58" i="7" s="1"/>
  <c r="L58" i="7"/>
  <c r="J58" i="7"/>
  <c r="H58" i="7"/>
  <c r="F58" i="7"/>
  <c r="E58" i="7"/>
  <c r="D58" i="7"/>
  <c r="I58" i="7" s="1"/>
  <c r="U57" i="7"/>
  <c r="T57" i="7"/>
  <c r="N57" i="7"/>
  <c r="O57" i="7" s="1"/>
  <c r="M57" i="7"/>
  <c r="K57" i="7"/>
  <c r="I57" i="7"/>
  <c r="G57" i="7"/>
  <c r="S54" i="7"/>
  <c r="R54" i="7"/>
  <c r="Q54" i="7"/>
  <c r="T54" i="7" s="1"/>
  <c r="P54" i="7"/>
  <c r="L54" i="7"/>
  <c r="J54" i="7"/>
  <c r="H54" i="7"/>
  <c r="U54" i="7" s="1"/>
  <c r="F54" i="7"/>
  <c r="E54" i="7"/>
  <c r="D54" i="7"/>
  <c r="S53" i="7"/>
  <c r="R53" i="7"/>
  <c r="Q53" i="7"/>
  <c r="T53" i="7" s="1"/>
  <c r="P53" i="7"/>
  <c r="U53" i="7" s="1"/>
  <c r="L53" i="7"/>
  <c r="J53" i="7"/>
  <c r="H53" i="7"/>
  <c r="G53" i="7"/>
  <c r="F53" i="7"/>
  <c r="N53" i="7" s="1"/>
  <c r="O53" i="7" s="1"/>
  <c r="E53" i="7"/>
  <c r="D53" i="7"/>
  <c r="U52" i="7"/>
  <c r="T52" i="7"/>
  <c r="O52" i="7"/>
  <c r="N52" i="7"/>
  <c r="M52" i="7"/>
  <c r="K52" i="7"/>
  <c r="I52" i="7"/>
  <c r="G52" i="7"/>
  <c r="U51" i="7"/>
  <c r="T51" i="7"/>
  <c r="N51" i="7"/>
  <c r="O51" i="7" s="1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S47" i="7"/>
  <c r="R47" i="7"/>
  <c r="Q47" i="7"/>
  <c r="T47" i="7" s="1"/>
  <c r="P47" i="7"/>
  <c r="U47" i="7" s="1"/>
  <c r="L47" i="7"/>
  <c r="J47" i="7"/>
  <c r="I47" i="7"/>
  <c r="H47" i="7"/>
  <c r="F47" i="7"/>
  <c r="N47" i="7" s="1"/>
  <c r="O47" i="7" s="1"/>
  <c r="E47" i="7"/>
  <c r="M47" i="7" s="1"/>
  <c r="D47" i="7"/>
  <c r="G47" i="7" s="1"/>
  <c r="U46" i="7"/>
  <c r="T46" i="7"/>
  <c r="O46" i="7"/>
  <c r="N46" i="7"/>
  <c r="M46" i="7"/>
  <c r="K46" i="7"/>
  <c r="I46" i="7"/>
  <c r="G46" i="7"/>
  <c r="U45" i="7"/>
  <c r="T45" i="7"/>
  <c r="O45" i="7"/>
  <c r="N45" i="7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O43" i="7"/>
  <c r="N43" i="7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T40" i="7"/>
  <c r="S40" i="7"/>
  <c r="R40" i="7"/>
  <c r="Q40" i="7"/>
  <c r="P40" i="7"/>
  <c r="U40" i="7" s="1"/>
  <c r="L40" i="7"/>
  <c r="K40" i="7"/>
  <c r="J40" i="7"/>
  <c r="H40" i="7"/>
  <c r="F40" i="7"/>
  <c r="E40" i="7"/>
  <c r="M40" i="7" s="1"/>
  <c r="D40" i="7"/>
  <c r="I40" i="7" s="1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T35" i="7"/>
  <c r="S35" i="7"/>
  <c r="R35" i="7"/>
  <c r="Q35" i="7"/>
  <c r="P35" i="7"/>
  <c r="L35" i="7"/>
  <c r="J35" i="7"/>
  <c r="H35" i="7"/>
  <c r="U35" i="7" s="1"/>
  <c r="F35" i="7"/>
  <c r="N35" i="7" s="1"/>
  <c r="E35" i="7"/>
  <c r="K35" i="7" s="1"/>
  <c r="D35" i="7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N32" i="7"/>
  <c r="O32" i="7" s="1"/>
  <c r="M32" i="7"/>
  <c r="K32" i="7"/>
  <c r="I32" i="7"/>
  <c r="G32" i="7"/>
  <c r="U31" i="7"/>
  <c r="T31" i="7"/>
  <c r="N31" i="7"/>
  <c r="O31" i="7" s="1"/>
  <c r="M31" i="7"/>
  <c r="K31" i="7"/>
  <c r="I31" i="7"/>
  <c r="G31" i="7"/>
  <c r="U30" i="7"/>
  <c r="T30" i="7"/>
  <c r="O30" i="7"/>
  <c r="N30" i="7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N28" i="7"/>
  <c r="O28" i="7" s="1"/>
  <c r="M28" i="7"/>
  <c r="K28" i="7"/>
  <c r="I28" i="7"/>
  <c r="G28" i="7"/>
  <c r="S27" i="7"/>
  <c r="R27" i="7"/>
  <c r="Q27" i="7"/>
  <c r="P27" i="7"/>
  <c r="L27" i="7"/>
  <c r="J27" i="7"/>
  <c r="H27" i="7"/>
  <c r="I27" i="7" s="1"/>
  <c r="F27" i="7"/>
  <c r="N27" i="7" s="1"/>
  <c r="O27" i="7" s="1"/>
  <c r="E27" i="7"/>
  <c r="D27" i="7"/>
  <c r="G27" i="7" s="1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O24" i="7"/>
  <c r="N24" i="7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N22" i="7"/>
  <c r="O22" i="7" s="1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S19" i="7"/>
  <c r="R19" i="7"/>
  <c r="Q19" i="7"/>
  <c r="P19" i="7"/>
  <c r="U19" i="7" s="1"/>
  <c r="L19" i="7"/>
  <c r="J19" i="7"/>
  <c r="K19" i="7" s="1"/>
  <c r="I19" i="7"/>
  <c r="H19" i="7"/>
  <c r="F19" i="7"/>
  <c r="N19" i="7" s="1"/>
  <c r="O19" i="7" s="1"/>
  <c r="E19" i="7"/>
  <c r="D19" i="7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O16" i="7"/>
  <c r="N16" i="7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O14" i="7"/>
  <c r="N14" i="7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O11" i="7"/>
  <c r="N11" i="7"/>
  <c r="M11" i="7"/>
  <c r="K11" i="7"/>
  <c r="I11" i="7"/>
  <c r="G11" i="7"/>
  <c r="S10" i="7"/>
  <c r="T10" i="7" s="1"/>
  <c r="R10" i="7"/>
  <c r="Q10" i="7"/>
  <c r="P10" i="7"/>
  <c r="L10" i="7"/>
  <c r="J10" i="7"/>
  <c r="H10" i="7"/>
  <c r="U10" i="7" s="1"/>
  <c r="F10" i="7"/>
  <c r="N10" i="7" s="1"/>
  <c r="E10" i="7"/>
  <c r="K10" i="7" s="1"/>
  <c r="D10" i="7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Q339" i="6"/>
  <c r="P339" i="6"/>
  <c r="U339" i="6" s="1"/>
  <c r="L339" i="6"/>
  <c r="J339" i="6"/>
  <c r="K339" i="6" s="1"/>
  <c r="H339" i="6"/>
  <c r="F339" i="6"/>
  <c r="E339" i="6"/>
  <c r="D339" i="6"/>
  <c r="I339" i="6" s="1"/>
  <c r="S338" i="6"/>
  <c r="R338" i="6"/>
  <c r="Q338" i="6"/>
  <c r="T338" i="6" s="1"/>
  <c r="P338" i="6"/>
  <c r="L338" i="6"/>
  <c r="J338" i="6"/>
  <c r="H338" i="6"/>
  <c r="F338" i="6"/>
  <c r="E338" i="6"/>
  <c r="D338" i="6"/>
  <c r="T337" i="6"/>
  <c r="S337" i="6"/>
  <c r="R337" i="6"/>
  <c r="Q337" i="6"/>
  <c r="P337" i="6"/>
  <c r="L337" i="6"/>
  <c r="J337" i="6"/>
  <c r="H337" i="6"/>
  <c r="F337" i="6"/>
  <c r="N337" i="6" s="1"/>
  <c r="O337" i="6" s="1"/>
  <c r="E337" i="6"/>
  <c r="M337" i="6" s="1"/>
  <c r="D337" i="6"/>
  <c r="U336" i="6"/>
  <c r="T336" i="6"/>
  <c r="O336" i="6"/>
  <c r="N336" i="6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Q332" i="6"/>
  <c r="T332" i="6" s="1"/>
  <c r="P332" i="6"/>
  <c r="L332" i="6"/>
  <c r="J332" i="6"/>
  <c r="K332" i="6" s="1"/>
  <c r="I332" i="6"/>
  <c r="H332" i="6"/>
  <c r="F332" i="6"/>
  <c r="E332" i="6"/>
  <c r="D332" i="6"/>
  <c r="U331" i="6"/>
  <c r="T331" i="6"/>
  <c r="N331" i="6"/>
  <c r="O331" i="6" s="1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N324" i="6"/>
  <c r="O324" i="6" s="1"/>
  <c r="M324" i="6"/>
  <c r="K324" i="6"/>
  <c r="I324" i="6"/>
  <c r="G324" i="6"/>
  <c r="S323" i="6"/>
  <c r="R323" i="6"/>
  <c r="Q323" i="6"/>
  <c r="P323" i="6"/>
  <c r="U323" i="6" s="1"/>
  <c r="L323" i="6"/>
  <c r="J323" i="6"/>
  <c r="H323" i="6"/>
  <c r="F323" i="6"/>
  <c r="N323" i="6" s="1"/>
  <c r="E323" i="6"/>
  <c r="D323" i="6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O320" i="6"/>
  <c r="N320" i="6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S317" i="6"/>
  <c r="T317" i="6" s="1"/>
  <c r="R317" i="6"/>
  <c r="Q317" i="6"/>
  <c r="P317" i="6"/>
  <c r="L317" i="6"/>
  <c r="J317" i="6"/>
  <c r="H317" i="6"/>
  <c r="F317" i="6"/>
  <c r="N317" i="6" s="1"/>
  <c r="E317" i="6"/>
  <c r="D317" i="6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T310" i="6"/>
  <c r="S310" i="6"/>
  <c r="R310" i="6"/>
  <c r="Q310" i="6"/>
  <c r="P310" i="6"/>
  <c r="L310" i="6"/>
  <c r="J310" i="6"/>
  <c r="H310" i="6"/>
  <c r="F310" i="6"/>
  <c r="N310" i="6" s="1"/>
  <c r="O310" i="6" s="1"/>
  <c r="E310" i="6"/>
  <c r="M310" i="6" s="1"/>
  <c r="D310" i="6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Q303" i="6"/>
  <c r="T303" i="6" s="1"/>
  <c r="P303" i="6"/>
  <c r="U303" i="6" s="1"/>
  <c r="L303" i="6"/>
  <c r="J303" i="6"/>
  <c r="K303" i="6" s="1"/>
  <c r="H303" i="6"/>
  <c r="F303" i="6"/>
  <c r="E303" i="6"/>
  <c r="D303" i="6"/>
  <c r="U302" i="6"/>
  <c r="T302" i="6"/>
  <c r="N302" i="6"/>
  <c r="O302" i="6" s="1"/>
  <c r="M302" i="6"/>
  <c r="K302" i="6"/>
  <c r="I302" i="6"/>
  <c r="G302" i="6"/>
  <c r="S299" i="6"/>
  <c r="R299" i="6"/>
  <c r="Q299" i="6"/>
  <c r="P299" i="6"/>
  <c r="U299" i="6" s="1"/>
  <c r="L299" i="6"/>
  <c r="J299" i="6"/>
  <c r="H299" i="6"/>
  <c r="F299" i="6"/>
  <c r="N299" i="6" s="1"/>
  <c r="E299" i="6"/>
  <c r="M299" i="6" s="1"/>
  <c r="D299" i="6"/>
  <c r="I299" i="6" s="1"/>
  <c r="S298" i="6"/>
  <c r="R298" i="6"/>
  <c r="Q298" i="6"/>
  <c r="T298" i="6" s="1"/>
  <c r="P298" i="6"/>
  <c r="U298" i="6" s="1"/>
  <c r="L298" i="6"/>
  <c r="J298" i="6"/>
  <c r="H298" i="6"/>
  <c r="F298" i="6"/>
  <c r="E298" i="6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Q292" i="6"/>
  <c r="T292" i="6" s="1"/>
  <c r="P292" i="6"/>
  <c r="U292" i="6" s="1"/>
  <c r="N292" i="6"/>
  <c r="O292" i="6" s="1"/>
  <c r="L292" i="6"/>
  <c r="J292" i="6"/>
  <c r="H292" i="6"/>
  <c r="F292" i="6"/>
  <c r="G292" i="6" s="1"/>
  <c r="E292" i="6"/>
  <c r="D292" i="6"/>
  <c r="I292" i="6" s="1"/>
  <c r="U291" i="6"/>
  <c r="T291" i="6"/>
  <c r="O291" i="6"/>
  <c r="N291" i="6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R285" i="6"/>
  <c r="Q285" i="6"/>
  <c r="T285" i="6" s="1"/>
  <c r="P285" i="6"/>
  <c r="U285" i="6" s="1"/>
  <c r="L285" i="6"/>
  <c r="J285" i="6"/>
  <c r="H285" i="6"/>
  <c r="F285" i="6"/>
  <c r="N285" i="6" s="1"/>
  <c r="E285" i="6"/>
  <c r="D285" i="6"/>
  <c r="U284" i="6"/>
  <c r="T284" i="6"/>
  <c r="O284" i="6"/>
  <c r="N284" i="6"/>
  <c r="M284" i="6"/>
  <c r="K284" i="6"/>
  <c r="I284" i="6"/>
  <c r="G284" i="6"/>
  <c r="U283" i="6"/>
  <c r="T283" i="6"/>
  <c r="O283" i="6"/>
  <c r="N283" i="6"/>
  <c r="M283" i="6"/>
  <c r="K283" i="6"/>
  <c r="I283" i="6"/>
  <c r="G283" i="6"/>
  <c r="U282" i="6"/>
  <c r="T282" i="6"/>
  <c r="O282" i="6"/>
  <c r="N282" i="6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O279" i="6"/>
  <c r="N279" i="6"/>
  <c r="M279" i="6"/>
  <c r="K279" i="6"/>
  <c r="I279" i="6"/>
  <c r="G279" i="6"/>
  <c r="U278" i="6"/>
  <c r="T278" i="6"/>
  <c r="O278" i="6"/>
  <c r="N278" i="6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S275" i="6"/>
  <c r="T275" i="6" s="1"/>
  <c r="R275" i="6"/>
  <c r="Q275" i="6"/>
  <c r="P275" i="6"/>
  <c r="L275" i="6"/>
  <c r="J275" i="6"/>
  <c r="H275" i="6"/>
  <c r="F275" i="6"/>
  <c r="N275" i="6" s="1"/>
  <c r="E275" i="6"/>
  <c r="M275" i="6" s="1"/>
  <c r="D275" i="6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O272" i="6"/>
  <c r="N272" i="6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O269" i="6"/>
  <c r="N269" i="6"/>
  <c r="M269" i="6"/>
  <c r="K269" i="6"/>
  <c r="I269" i="6"/>
  <c r="G269" i="6"/>
  <c r="U268" i="6"/>
  <c r="T268" i="6"/>
  <c r="O268" i="6"/>
  <c r="N268" i="6"/>
  <c r="M268" i="6"/>
  <c r="K268" i="6"/>
  <c r="I268" i="6"/>
  <c r="G268" i="6"/>
  <c r="S267" i="6"/>
  <c r="R267" i="6"/>
  <c r="Q267" i="6"/>
  <c r="T267" i="6" s="1"/>
  <c r="P267" i="6"/>
  <c r="L267" i="6"/>
  <c r="M267" i="6" s="1"/>
  <c r="J267" i="6"/>
  <c r="H267" i="6"/>
  <c r="F267" i="6"/>
  <c r="E267" i="6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N263" i="6"/>
  <c r="O263" i="6" s="1"/>
  <c r="M263" i="6"/>
  <c r="K263" i="6"/>
  <c r="I263" i="6"/>
  <c r="G263" i="6"/>
  <c r="S260" i="6"/>
  <c r="R260" i="6"/>
  <c r="Q260" i="6"/>
  <c r="T260" i="6" s="1"/>
  <c r="P260" i="6"/>
  <c r="U260" i="6" s="1"/>
  <c r="L260" i="6"/>
  <c r="J260" i="6"/>
  <c r="H260" i="6"/>
  <c r="F260" i="6"/>
  <c r="E260" i="6"/>
  <c r="D260" i="6"/>
  <c r="I260" i="6" s="1"/>
  <c r="S259" i="6"/>
  <c r="R259" i="6"/>
  <c r="Q259" i="6"/>
  <c r="T259" i="6" s="1"/>
  <c r="P259" i="6"/>
  <c r="U259" i="6" s="1"/>
  <c r="L259" i="6"/>
  <c r="J259" i="6"/>
  <c r="H259" i="6"/>
  <c r="F259" i="6"/>
  <c r="N259" i="6" s="1"/>
  <c r="E259" i="6"/>
  <c r="D259" i="6"/>
  <c r="U258" i="6"/>
  <c r="T258" i="6"/>
  <c r="O258" i="6"/>
  <c r="N258" i="6"/>
  <c r="M258" i="6"/>
  <c r="K258" i="6"/>
  <c r="I258" i="6"/>
  <c r="G258" i="6"/>
  <c r="U257" i="6"/>
  <c r="T257" i="6"/>
  <c r="O257" i="6"/>
  <c r="N257" i="6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O255" i="6"/>
  <c r="N255" i="6"/>
  <c r="M255" i="6"/>
  <c r="K255" i="6"/>
  <c r="I255" i="6"/>
  <c r="G255" i="6"/>
  <c r="S254" i="6"/>
  <c r="T254" i="6" s="1"/>
  <c r="R254" i="6"/>
  <c r="Q254" i="6"/>
  <c r="P254" i="6"/>
  <c r="L254" i="6"/>
  <c r="J254" i="6"/>
  <c r="H254" i="6"/>
  <c r="F254" i="6"/>
  <c r="N254" i="6" s="1"/>
  <c r="E254" i="6"/>
  <c r="M254" i="6" s="1"/>
  <c r="D254" i="6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N251" i="6"/>
  <c r="O251" i="6" s="1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O248" i="6"/>
  <c r="N248" i="6"/>
  <c r="M248" i="6"/>
  <c r="K248" i="6"/>
  <c r="I248" i="6"/>
  <c r="G248" i="6"/>
  <c r="T247" i="6"/>
  <c r="S247" i="6"/>
  <c r="R247" i="6"/>
  <c r="Q247" i="6"/>
  <c r="P247" i="6"/>
  <c r="L247" i="6"/>
  <c r="J247" i="6"/>
  <c r="H247" i="6"/>
  <c r="F247" i="6"/>
  <c r="E247" i="6"/>
  <c r="K247" i="6" s="1"/>
  <c r="D247" i="6"/>
  <c r="U246" i="6"/>
  <c r="T246" i="6"/>
  <c r="O246" i="6"/>
  <c r="N246" i="6"/>
  <c r="M246" i="6"/>
  <c r="K246" i="6"/>
  <c r="I246" i="6"/>
  <c r="G246" i="6"/>
  <c r="U245" i="6"/>
  <c r="T245" i="6"/>
  <c r="N245" i="6"/>
  <c r="O245" i="6" s="1"/>
  <c r="M245" i="6"/>
  <c r="K245" i="6"/>
  <c r="I245" i="6"/>
  <c r="G245" i="6"/>
  <c r="U244" i="6"/>
  <c r="T244" i="6"/>
  <c r="O244" i="6"/>
  <c r="N244" i="6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S240" i="6"/>
  <c r="T240" i="6" s="1"/>
  <c r="R240" i="6"/>
  <c r="Q240" i="6"/>
  <c r="P240" i="6"/>
  <c r="L240" i="6"/>
  <c r="J240" i="6"/>
  <c r="H240" i="6"/>
  <c r="F240" i="6"/>
  <c r="G240" i="6" s="1"/>
  <c r="E240" i="6"/>
  <c r="M240" i="6" s="1"/>
  <c r="D240" i="6"/>
  <c r="U239" i="6"/>
  <c r="T239" i="6"/>
  <c r="O239" i="6"/>
  <c r="N239" i="6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P231" i="6"/>
  <c r="U231" i="6" s="1"/>
  <c r="L231" i="6"/>
  <c r="J231" i="6"/>
  <c r="H231" i="6"/>
  <c r="F231" i="6"/>
  <c r="E231" i="6"/>
  <c r="M231" i="6" s="1"/>
  <c r="D231" i="6"/>
  <c r="S230" i="6"/>
  <c r="R230" i="6"/>
  <c r="Q230" i="6"/>
  <c r="P230" i="6"/>
  <c r="L230" i="6"/>
  <c r="J230" i="6"/>
  <c r="K230" i="6" s="1"/>
  <c r="H230" i="6"/>
  <c r="N230" i="6" s="1"/>
  <c r="F230" i="6"/>
  <c r="E230" i="6"/>
  <c r="D230" i="6"/>
  <c r="I230" i="6" s="1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N227" i="6"/>
  <c r="O227" i="6" s="1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S224" i="6"/>
  <c r="R224" i="6"/>
  <c r="Q224" i="6"/>
  <c r="T224" i="6" s="1"/>
  <c r="P224" i="6"/>
  <c r="U224" i="6" s="1"/>
  <c r="L224" i="6"/>
  <c r="M224" i="6" s="1"/>
  <c r="J224" i="6"/>
  <c r="H224" i="6"/>
  <c r="F224" i="6"/>
  <c r="E224" i="6"/>
  <c r="D224" i="6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S216" i="6"/>
  <c r="T216" i="6" s="1"/>
  <c r="R216" i="6"/>
  <c r="Q216" i="6"/>
  <c r="P216" i="6"/>
  <c r="U216" i="6" s="1"/>
  <c r="L216" i="6"/>
  <c r="J216" i="6"/>
  <c r="H216" i="6"/>
  <c r="F216" i="6"/>
  <c r="G216" i="6" s="1"/>
  <c r="E216" i="6"/>
  <c r="M216" i="6" s="1"/>
  <c r="D216" i="6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N211" i="6"/>
  <c r="O211" i="6" s="1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S205" i="6"/>
  <c r="T205" i="6" s="1"/>
  <c r="R205" i="6"/>
  <c r="Q205" i="6"/>
  <c r="P205" i="6"/>
  <c r="L205" i="6"/>
  <c r="J205" i="6"/>
  <c r="H205" i="6"/>
  <c r="F205" i="6"/>
  <c r="N205" i="6" s="1"/>
  <c r="E205" i="6"/>
  <c r="D205" i="6"/>
  <c r="I205" i="6" s="1"/>
  <c r="S204" i="6"/>
  <c r="R204" i="6"/>
  <c r="Q204" i="6"/>
  <c r="P204" i="6"/>
  <c r="L204" i="6"/>
  <c r="J204" i="6"/>
  <c r="H204" i="6"/>
  <c r="F204" i="6"/>
  <c r="N204" i="6" s="1"/>
  <c r="E204" i="6"/>
  <c r="M204" i="6" s="1"/>
  <c r="D204" i="6"/>
  <c r="I204" i="6" s="1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O201" i="6"/>
  <c r="N201" i="6"/>
  <c r="M201" i="6"/>
  <c r="K201" i="6"/>
  <c r="I201" i="6"/>
  <c r="G201" i="6"/>
  <c r="U200" i="6"/>
  <c r="T200" i="6"/>
  <c r="O200" i="6"/>
  <c r="N200" i="6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Q198" i="6"/>
  <c r="T198" i="6" s="1"/>
  <c r="P198" i="6"/>
  <c r="L198" i="6"/>
  <c r="J198" i="6"/>
  <c r="H198" i="6"/>
  <c r="F198" i="6"/>
  <c r="E198" i="6"/>
  <c r="D198" i="6"/>
  <c r="U197" i="6"/>
  <c r="T197" i="6"/>
  <c r="N197" i="6"/>
  <c r="O197" i="6" s="1"/>
  <c r="M197" i="6"/>
  <c r="K197" i="6"/>
  <c r="I197" i="6"/>
  <c r="G197" i="6"/>
  <c r="U196" i="6"/>
  <c r="T196" i="6"/>
  <c r="N196" i="6"/>
  <c r="O196" i="6" s="1"/>
  <c r="M196" i="6"/>
  <c r="K196" i="6"/>
  <c r="I196" i="6"/>
  <c r="G196" i="6"/>
  <c r="U195" i="6"/>
  <c r="T195" i="6"/>
  <c r="N195" i="6"/>
  <c r="O195" i="6" s="1"/>
  <c r="M195" i="6"/>
  <c r="K195" i="6"/>
  <c r="I195" i="6"/>
  <c r="G195" i="6"/>
  <c r="U194" i="6"/>
  <c r="T194" i="6"/>
  <c r="N194" i="6"/>
  <c r="O194" i="6" s="1"/>
  <c r="M194" i="6"/>
  <c r="K194" i="6"/>
  <c r="I194" i="6"/>
  <c r="G194" i="6"/>
  <c r="U193" i="6"/>
  <c r="T193" i="6"/>
  <c r="N193" i="6"/>
  <c r="O193" i="6" s="1"/>
  <c r="M193" i="6"/>
  <c r="K193" i="6"/>
  <c r="I193" i="6"/>
  <c r="G193" i="6"/>
  <c r="U192" i="6"/>
  <c r="T192" i="6"/>
  <c r="N192" i="6"/>
  <c r="O192" i="6" s="1"/>
  <c r="M192" i="6"/>
  <c r="K192" i="6"/>
  <c r="I192" i="6"/>
  <c r="G192" i="6"/>
  <c r="S191" i="6"/>
  <c r="R191" i="6"/>
  <c r="Q191" i="6"/>
  <c r="T191" i="6" s="1"/>
  <c r="P191" i="6"/>
  <c r="L191" i="6"/>
  <c r="J191" i="6"/>
  <c r="H191" i="6"/>
  <c r="F191" i="6"/>
  <c r="N191" i="6" s="1"/>
  <c r="E191" i="6"/>
  <c r="M191" i="6" s="1"/>
  <c r="D191" i="6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S185" i="6"/>
  <c r="R185" i="6"/>
  <c r="Q185" i="6"/>
  <c r="P185" i="6"/>
  <c r="L185" i="6"/>
  <c r="J185" i="6"/>
  <c r="H185" i="6"/>
  <c r="F185" i="6"/>
  <c r="N185" i="6" s="1"/>
  <c r="E185" i="6"/>
  <c r="D185" i="6"/>
  <c r="U184" i="6"/>
  <c r="T184" i="6"/>
  <c r="N184" i="6"/>
  <c r="O184" i="6" s="1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N182" i="6"/>
  <c r="O182" i="6" s="1"/>
  <c r="M182" i="6"/>
  <c r="K182" i="6"/>
  <c r="I182" i="6"/>
  <c r="G182" i="6"/>
  <c r="U181" i="6"/>
  <c r="T181" i="6"/>
  <c r="N181" i="6"/>
  <c r="O181" i="6" s="1"/>
  <c r="M181" i="6"/>
  <c r="K181" i="6"/>
  <c r="I181" i="6"/>
  <c r="G181" i="6"/>
  <c r="U180" i="6"/>
  <c r="T180" i="6"/>
  <c r="O180" i="6"/>
  <c r="N180" i="6"/>
  <c r="M180" i="6"/>
  <c r="K180" i="6"/>
  <c r="I180" i="6"/>
  <c r="G180" i="6"/>
  <c r="S179" i="6"/>
  <c r="T179" i="6" s="1"/>
  <c r="R179" i="6"/>
  <c r="Q179" i="6"/>
  <c r="P179" i="6"/>
  <c r="N179" i="6"/>
  <c r="L179" i="6"/>
  <c r="K179" i="6"/>
  <c r="J179" i="6"/>
  <c r="H179" i="6"/>
  <c r="F179" i="6"/>
  <c r="E179" i="6"/>
  <c r="D179" i="6"/>
  <c r="U178" i="6"/>
  <c r="T178" i="6"/>
  <c r="O178" i="6"/>
  <c r="N178" i="6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N176" i="6"/>
  <c r="O176" i="6" s="1"/>
  <c r="M176" i="6"/>
  <c r="K176" i="6"/>
  <c r="I176" i="6"/>
  <c r="G176" i="6"/>
  <c r="U175" i="6"/>
  <c r="T175" i="6"/>
  <c r="N175" i="6"/>
  <c r="O175" i="6" s="1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S170" i="6"/>
  <c r="R170" i="6"/>
  <c r="Q170" i="6"/>
  <c r="P170" i="6"/>
  <c r="L170" i="6"/>
  <c r="M170" i="6" s="1"/>
  <c r="J170" i="6"/>
  <c r="H170" i="6"/>
  <c r="F170" i="6"/>
  <c r="N170" i="6" s="1"/>
  <c r="E170" i="6"/>
  <c r="D170" i="6"/>
  <c r="T169" i="6"/>
  <c r="S169" i="6"/>
  <c r="R169" i="6"/>
  <c r="Q169" i="6"/>
  <c r="P169" i="6"/>
  <c r="U169" i="6" s="1"/>
  <c r="L169" i="6"/>
  <c r="J169" i="6"/>
  <c r="H169" i="6"/>
  <c r="F169" i="6"/>
  <c r="E169" i="6"/>
  <c r="D169" i="6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S163" i="6"/>
  <c r="T163" i="6" s="1"/>
  <c r="R163" i="6"/>
  <c r="Q163" i="6"/>
  <c r="P163" i="6"/>
  <c r="U163" i="6" s="1"/>
  <c r="L163" i="6"/>
  <c r="J163" i="6"/>
  <c r="H163" i="6"/>
  <c r="F163" i="6"/>
  <c r="N163" i="6" s="1"/>
  <c r="E163" i="6"/>
  <c r="D163" i="6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N160" i="6"/>
  <c r="O160" i="6" s="1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N158" i="6"/>
  <c r="O158" i="6" s="1"/>
  <c r="M158" i="6"/>
  <c r="K158" i="6"/>
  <c r="I158" i="6"/>
  <c r="G158" i="6"/>
  <c r="S157" i="6"/>
  <c r="T157" i="6" s="1"/>
  <c r="R157" i="6"/>
  <c r="Q157" i="6"/>
  <c r="P157" i="6"/>
  <c r="L157" i="6"/>
  <c r="J157" i="6"/>
  <c r="H157" i="6"/>
  <c r="I157" i="6" s="1"/>
  <c r="F157" i="6"/>
  <c r="N157" i="6" s="1"/>
  <c r="E157" i="6"/>
  <c r="D157" i="6"/>
  <c r="U156" i="6"/>
  <c r="T156" i="6"/>
  <c r="O156" i="6"/>
  <c r="N156" i="6"/>
  <c r="M156" i="6"/>
  <c r="K156" i="6"/>
  <c r="I156" i="6"/>
  <c r="G156" i="6"/>
  <c r="U155" i="6"/>
  <c r="T155" i="6"/>
  <c r="N155" i="6"/>
  <c r="O155" i="6" s="1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N151" i="6"/>
  <c r="O151" i="6" s="1"/>
  <c r="M151" i="6"/>
  <c r="K151" i="6"/>
  <c r="I151" i="6"/>
  <c r="G151" i="6"/>
  <c r="S150" i="6"/>
  <c r="R150" i="6"/>
  <c r="Q150" i="6"/>
  <c r="P150" i="6"/>
  <c r="L150" i="6"/>
  <c r="J150" i="6"/>
  <c r="H150" i="6"/>
  <c r="F150" i="6"/>
  <c r="E150" i="6"/>
  <c r="M150" i="6" s="1"/>
  <c r="D150" i="6"/>
  <c r="U149" i="6"/>
  <c r="T149" i="6"/>
  <c r="O149" i="6"/>
  <c r="N149" i="6"/>
  <c r="M149" i="6"/>
  <c r="K149" i="6"/>
  <c r="I149" i="6"/>
  <c r="G149" i="6"/>
  <c r="U148" i="6"/>
  <c r="T148" i="6"/>
  <c r="O148" i="6"/>
  <c r="N148" i="6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N146" i="6"/>
  <c r="O146" i="6" s="1"/>
  <c r="M146" i="6"/>
  <c r="K146" i="6"/>
  <c r="I146" i="6"/>
  <c r="G146" i="6"/>
  <c r="U145" i="6"/>
  <c r="T145" i="6"/>
  <c r="N145" i="6"/>
  <c r="O145" i="6" s="1"/>
  <c r="M145" i="6"/>
  <c r="K145" i="6"/>
  <c r="I145" i="6"/>
  <c r="G145" i="6"/>
  <c r="S144" i="6"/>
  <c r="R144" i="6"/>
  <c r="Q144" i="6"/>
  <c r="P144" i="6"/>
  <c r="L144" i="6"/>
  <c r="J144" i="6"/>
  <c r="H144" i="6"/>
  <c r="F144" i="6"/>
  <c r="N144" i="6" s="1"/>
  <c r="E144" i="6"/>
  <c r="M144" i="6" s="1"/>
  <c r="D144" i="6"/>
  <c r="U143" i="6"/>
  <c r="T143" i="6"/>
  <c r="O143" i="6"/>
  <c r="N143" i="6"/>
  <c r="M143" i="6"/>
  <c r="K143" i="6"/>
  <c r="I143" i="6"/>
  <c r="G143" i="6"/>
  <c r="U142" i="6"/>
  <c r="T142" i="6"/>
  <c r="N142" i="6"/>
  <c r="O142" i="6" s="1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O139" i="6"/>
  <c r="N139" i="6"/>
  <c r="M139" i="6"/>
  <c r="K139" i="6"/>
  <c r="I139" i="6"/>
  <c r="G139" i="6"/>
  <c r="U138" i="6"/>
  <c r="T138" i="6"/>
  <c r="O138" i="6"/>
  <c r="N138" i="6"/>
  <c r="M138" i="6"/>
  <c r="K138" i="6"/>
  <c r="I138" i="6"/>
  <c r="G138" i="6"/>
  <c r="S137" i="6"/>
  <c r="R137" i="6"/>
  <c r="Q137" i="6"/>
  <c r="T137" i="6" s="1"/>
  <c r="P137" i="6"/>
  <c r="L137" i="6"/>
  <c r="K137" i="6"/>
  <c r="J137" i="6"/>
  <c r="H137" i="6"/>
  <c r="I137" i="6" s="1"/>
  <c r="F137" i="6"/>
  <c r="N137" i="6" s="1"/>
  <c r="E137" i="6"/>
  <c r="D137" i="6"/>
  <c r="O137" i="6" s="1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N134" i="6"/>
  <c r="O134" i="6" s="1"/>
  <c r="M134" i="6"/>
  <c r="K134" i="6"/>
  <c r="I134" i="6"/>
  <c r="G134" i="6"/>
  <c r="U133" i="6"/>
  <c r="T133" i="6"/>
  <c r="N133" i="6"/>
  <c r="O133" i="6" s="1"/>
  <c r="M133" i="6"/>
  <c r="K133" i="6"/>
  <c r="I133" i="6"/>
  <c r="G133" i="6"/>
  <c r="S132" i="6"/>
  <c r="R132" i="6"/>
  <c r="Q132" i="6"/>
  <c r="T132" i="6" s="1"/>
  <c r="P132" i="6"/>
  <c r="L132" i="6"/>
  <c r="J132" i="6"/>
  <c r="I132" i="6"/>
  <c r="H132" i="6"/>
  <c r="U132" i="6" s="1"/>
  <c r="F132" i="6"/>
  <c r="N132" i="6" s="1"/>
  <c r="O132" i="6" s="1"/>
  <c r="E132" i="6"/>
  <c r="M132" i="6" s="1"/>
  <c r="D132" i="6"/>
  <c r="G132" i="6" s="1"/>
  <c r="U131" i="6"/>
  <c r="T131" i="6"/>
  <c r="O131" i="6"/>
  <c r="N131" i="6"/>
  <c r="M131" i="6"/>
  <c r="K131" i="6"/>
  <c r="I131" i="6"/>
  <c r="G131" i="6"/>
  <c r="U130" i="6"/>
  <c r="T130" i="6"/>
  <c r="O130" i="6"/>
  <c r="N130" i="6"/>
  <c r="M130" i="6"/>
  <c r="K130" i="6"/>
  <c r="I130" i="6"/>
  <c r="G130" i="6"/>
  <c r="U129" i="6"/>
  <c r="T129" i="6"/>
  <c r="O129" i="6"/>
  <c r="N129" i="6"/>
  <c r="M129" i="6"/>
  <c r="K129" i="6"/>
  <c r="I129" i="6"/>
  <c r="G129" i="6"/>
  <c r="U128" i="6"/>
  <c r="T128" i="6"/>
  <c r="O128" i="6"/>
  <c r="N128" i="6"/>
  <c r="M128" i="6"/>
  <c r="K128" i="6"/>
  <c r="I128" i="6"/>
  <c r="G128" i="6"/>
  <c r="U127" i="6"/>
  <c r="T127" i="6"/>
  <c r="O127" i="6"/>
  <c r="N127" i="6"/>
  <c r="M127" i="6"/>
  <c r="K127" i="6"/>
  <c r="I127" i="6"/>
  <c r="G127" i="6"/>
  <c r="S126" i="6"/>
  <c r="R126" i="6"/>
  <c r="Q126" i="6"/>
  <c r="P126" i="6"/>
  <c r="U126" i="6" s="1"/>
  <c r="L126" i="6"/>
  <c r="J126" i="6"/>
  <c r="H126" i="6"/>
  <c r="F126" i="6"/>
  <c r="N126" i="6" s="1"/>
  <c r="E126" i="6"/>
  <c r="M126" i="6" s="1"/>
  <c r="D126" i="6"/>
  <c r="I126" i="6" s="1"/>
  <c r="U125" i="6"/>
  <c r="T125" i="6"/>
  <c r="O125" i="6"/>
  <c r="N125" i="6"/>
  <c r="M125" i="6"/>
  <c r="K125" i="6"/>
  <c r="I125" i="6"/>
  <c r="G125" i="6"/>
  <c r="U124" i="6"/>
  <c r="T124" i="6"/>
  <c r="N124" i="6"/>
  <c r="O124" i="6" s="1"/>
  <c r="M124" i="6"/>
  <c r="K124" i="6"/>
  <c r="I124" i="6"/>
  <c r="G124" i="6"/>
  <c r="U123" i="6"/>
  <c r="T123" i="6"/>
  <c r="N123" i="6"/>
  <c r="O123" i="6" s="1"/>
  <c r="M123" i="6"/>
  <c r="K123" i="6"/>
  <c r="I123" i="6"/>
  <c r="G123" i="6"/>
  <c r="U122" i="6"/>
  <c r="T122" i="6"/>
  <c r="N122" i="6"/>
  <c r="O122" i="6" s="1"/>
  <c r="M122" i="6"/>
  <c r="K122" i="6"/>
  <c r="I122" i="6"/>
  <c r="G122" i="6"/>
  <c r="U121" i="6"/>
  <c r="S121" i="6"/>
  <c r="R121" i="6"/>
  <c r="Q121" i="6"/>
  <c r="T121" i="6" s="1"/>
  <c r="P121" i="6"/>
  <c r="L121" i="6"/>
  <c r="J121" i="6"/>
  <c r="I121" i="6"/>
  <c r="H121" i="6"/>
  <c r="F121" i="6"/>
  <c r="N121" i="6" s="1"/>
  <c r="O121" i="6" s="1"/>
  <c r="E121" i="6"/>
  <c r="M121" i="6" s="1"/>
  <c r="D121" i="6"/>
  <c r="U120" i="6"/>
  <c r="T120" i="6"/>
  <c r="O120" i="6"/>
  <c r="N120" i="6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O117" i="6"/>
  <c r="N117" i="6"/>
  <c r="M117" i="6"/>
  <c r="K117" i="6"/>
  <c r="I117" i="6"/>
  <c r="G117" i="6"/>
  <c r="U116" i="6"/>
  <c r="T116" i="6"/>
  <c r="O116" i="6"/>
  <c r="N116" i="6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O114" i="6"/>
  <c r="N114" i="6"/>
  <c r="M114" i="6"/>
  <c r="K114" i="6"/>
  <c r="I114" i="6"/>
  <c r="G114" i="6"/>
  <c r="U113" i="6"/>
  <c r="T113" i="6"/>
  <c r="O113" i="6"/>
  <c r="N113" i="6"/>
  <c r="M113" i="6"/>
  <c r="K113" i="6"/>
  <c r="I113" i="6"/>
  <c r="G113" i="6"/>
  <c r="S112" i="6"/>
  <c r="R112" i="6"/>
  <c r="Q112" i="6"/>
  <c r="P112" i="6"/>
  <c r="L112" i="6"/>
  <c r="K112" i="6"/>
  <c r="J112" i="6"/>
  <c r="H112" i="6"/>
  <c r="F112" i="6"/>
  <c r="N112" i="6" s="1"/>
  <c r="E112" i="6"/>
  <c r="D112" i="6"/>
  <c r="U111" i="6"/>
  <c r="T111" i="6"/>
  <c r="O111" i="6"/>
  <c r="N111" i="6"/>
  <c r="M111" i="6"/>
  <c r="K111" i="6"/>
  <c r="I111" i="6"/>
  <c r="G111" i="6"/>
  <c r="U110" i="6"/>
  <c r="T110" i="6"/>
  <c r="N110" i="6"/>
  <c r="O110" i="6" s="1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N108" i="6"/>
  <c r="O108" i="6" s="1"/>
  <c r="M108" i="6"/>
  <c r="K108" i="6"/>
  <c r="I108" i="6"/>
  <c r="G108" i="6"/>
  <c r="U107" i="6"/>
  <c r="T107" i="6"/>
  <c r="N107" i="6"/>
  <c r="O107" i="6" s="1"/>
  <c r="M107" i="6"/>
  <c r="K107" i="6"/>
  <c r="I107" i="6"/>
  <c r="G107" i="6"/>
  <c r="S106" i="6"/>
  <c r="R106" i="6"/>
  <c r="Q106" i="6"/>
  <c r="T106" i="6" s="1"/>
  <c r="P106" i="6"/>
  <c r="L106" i="6"/>
  <c r="J106" i="6"/>
  <c r="H106" i="6"/>
  <c r="I106" i="6" s="1"/>
  <c r="F106" i="6"/>
  <c r="E106" i="6"/>
  <c r="M106" i="6" s="1"/>
  <c r="D106" i="6"/>
  <c r="U105" i="6"/>
  <c r="T105" i="6"/>
  <c r="N105" i="6"/>
  <c r="O105" i="6" s="1"/>
  <c r="M105" i="6"/>
  <c r="K105" i="6"/>
  <c r="I105" i="6"/>
  <c r="G105" i="6"/>
  <c r="S102" i="6"/>
  <c r="T102" i="6" s="1"/>
  <c r="R102" i="6"/>
  <c r="Q102" i="6"/>
  <c r="P102" i="6"/>
  <c r="U102" i="6" s="1"/>
  <c r="L102" i="6"/>
  <c r="K102" i="6"/>
  <c r="J102" i="6"/>
  <c r="H102" i="6"/>
  <c r="F102" i="6"/>
  <c r="N102" i="6" s="1"/>
  <c r="E102" i="6"/>
  <c r="D102" i="6"/>
  <c r="S101" i="6"/>
  <c r="R101" i="6"/>
  <c r="Q101" i="6"/>
  <c r="P101" i="6"/>
  <c r="L101" i="6"/>
  <c r="J101" i="6"/>
  <c r="H101" i="6"/>
  <c r="U101" i="6" s="1"/>
  <c r="F101" i="6"/>
  <c r="E101" i="6"/>
  <c r="K101" i="6" s="1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O97" i="6"/>
  <c r="N97" i="6"/>
  <c r="M97" i="6"/>
  <c r="K97" i="6"/>
  <c r="I97" i="6"/>
  <c r="G97" i="6"/>
  <c r="S96" i="6"/>
  <c r="T96" i="6" s="1"/>
  <c r="R96" i="6"/>
  <c r="Q96" i="6"/>
  <c r="P96" i="6"/>
  <c r="U96" i="6" s="1"/>
  <c r="L96" i="6"/>
  <c r="K96" i="6"/>
  <c r="J96" i="6"/>
  <c r="H96" i="6"/>
  <c r="F96" i="6"/>
  <c r="N96" i="6" s="1"/>
  <c r="O96" i="6" s="1"/>
  <c r="E96" i="6"/>
  <c r="D96" i="6"/>
  <c r="I96" i="6" s="1"/>
  <c r="U95" i="6"/>
  <c r="T95" i="6"/>
  <c r="O95" i="6"/>
  <c r="N95" i="6"/>
  <c r="M95" i="6"/>
  <c r="K95" i="6"/>
  <c r="I95" i="6"/>
  <c r="G95" i="6"/>
  <c r="U94" i="6"/>
  <c r="T94" i="6"/>
  <c r="N94" i="6"/>
  <c r="O94" i="6" s="1"/>
  <c r="M94" i="6"/>
  <c r="K94" i="6"/>
  <c r="I94" i="6"/>
  <c r="G94" i="6"/>
  <c r="U93" i="6"/>
  <c r="T93" i="6"/>
  <c r="N93" i="6"/>
  <c r="O93" i="6" s="1"/>
  <c r="M93" i="6"/>
  <c r="K93" i="6"/>
  <c r="I93" i="6"/>
  <c r="G93" i="6"/>
  <c r="U92" i="6"/>
  <c r="T92" i="6"/>
  <c r="N92" i="6"/>
  <c r="O92" i="6" s="1"/>
  <c r="M92" i="6"/>
  <c r="K92" i="6"/>
  <c r="I92" i="6"/>
  <c r="G92" i="6"/>
  <c r="S91" i="6"/>
  <c r="R91" i="6"/>
  <c r="Q91" i="6"/>
  <c r="T91" i="6" s="1"/>
  <c r="P91" i="6"/>
  <c r="U91" i="6" s="1"/>
  <c r="L91" i="6"/>
  <c r="J91" i="6"/>
  <c r="H91" i="6"/>
  <c r="F91" i="6"/>
  <c r="E91" i="6"/>
  <c r="M91" i="6" s="1"/>
  <c r="D91" i="6"/>
  <c r="I91" i="6" s="1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Q85" i="6"/>
  <c r="P85" i="6"/>
  <c r="L85" i="6"/>
  <c r="J85" i="6"/>
  <c r="K85" i="6" s="1"/>
  <c r="H85" i="6"/>
  <c r="F85" i="6"/>
  <c r="E85" i="6"/>
  <c r="M85" i="6" s="1"/>
  <c r="D85" i="6"/>
  <c r="S84" i="6"/>
  <c r="R84" i="6"/>
  <c r="Q84" i="6"/>
  <c r="T84" i="6" s="1"/>
  <c r="P84" i="6"/>
  <c r="U84" i="6" s="1"/>
  <c r="L84" i="6"/>
  <c r="J84" i="6"/>
  <c r="H84" i="6"/>
  <c r="F84" i="6"/>
  <c r="E84" i="6"/>
  <c r="K84" i="6" s="1"/>
  <c r="D84" i="6"/>
  <c r="I84" i="6" s="1"/>
  <c r="U83" i="6"/>
  <c r="T83" i="6"/>
  <c r="O83" i="6"/>
  <c r="N83" i="6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N79" i="6"/>
  <c r="O79" i="6" s="1"/>
  <c r="M79" i="6"/>
  <c r="K79" i="6"/>
  <c r="I79" i="6"/>
  <c r="G79" i="6"/>
  <c r="S78" i="6"/>
  <c r="T78" i="6" s="1"/>
  <c r="R78" i="6"/>
  <c r="Q78" i="6"/>
  <c r="P78" i="6"/>
  <c r="L78" i="6"/>
  <c r="J78" i="6"/>
  <c r="H78" i="6"/>
  <c r="G78" i="6"/>
  <c r="F78" i="6"/>
  <c r="E78" i="6"/>
  <c r="K78" i="6" s="1"/>
  <c r="D78" i="6"/>
  <c r="U77" i="6"/>
  <c r="T77" i="6"/>
  <c r="O77" i="6"/>
  <c r="N77" i="6"/>
  <c r="M77" i="6"/>
  <c r="K77" i="6"/>
  <c r="I77" i="6"/>
  <c r="G77" i="6"/>
  <c r="U76" i="6"/>
  <c r="T76" i="6"/>
  <c r="O76" i="6"/>
  <c r="N76" i="6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N71" i="6"/>
  <c r="O71" i="6" s="1"/>
  <c r="M71" i="6"/>
  <c r="K71" i="6"/>
  <c r="I71" i="6"/>
  <c r="G71" i="6"/>
  <c r="S70" i="6"/>
  <c r="R70" i="6"/>
  <c r="Q70" i="6"/>
  <c r="T70" i="6" s="1"/>
  <c r="P70" i="6"/>
  <c r="L70" i="6"/>
  <c r="J70" i="6"/>
  <c r="H70" i="6"/>
  <c r="I70" i="6" s="1"/>
  <c r="F70" i="6"/>
  <c r="E70" i="6"/>
  <c r="M70" i="6" s="1"/>
  <c r="D70" i="6"/>
  <c r="G70" i="6" s="1"/>
  <c r="U69" i="6"/>
  <c r="T69" i="6"/>
  <c r="O69" i="6"/>
  <c r="N69" i="6"/>
  <c r="M69" i="6"/>
  <c r="K69" i="6"/>
  <c r="I69" i="6"/>
  <c r="G69" i="6"/>
  <c r="U68" i="6"/>
  <c r="T68" i="6"/>
  <c r="O68" i="6"/>
  <c r="N68" i="6"/>
  <c r="M68" i="6"/>
  <c r="K68" i="6"/>
  <c r="I68" i="6"/>
  <c r="G68" i="6"/>
  <c r="U67" i="6"/>
  <c r="T67" i="6"/>
  <c r="O67" i="6"/>
  <c r="N67" i="6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O65" i="6"/>
  <c r="N65" i="6"/>
  <c r="M65" i="6"/>
  <c r="K65" i="6"/>
  <c r="I65" i="6"/>
  <c r="G65" i="6"/>
  <c r="U64" i="6"/>
  <c r="T64" i="6"/>
  <c r="O64" i="6"/>
  <c r="N64" i="6"/>
  <c r="M64" i="6"/>
  <c r="K64" i="6"/>
  <c r="I64" i="6"/>
  <c r="G64" i="6"/>
  <c r="S63" i="6"/>
  <c r="R63" i="6"/>
  <c r="Q63" i="6"/>
  <c r="P63" i="6"/>
  <c r="U63" i="6" s="1"/>
  <c r="L63" i="6"/>
  <c r="J63" i="6"/>
  <c r="H63" i="6"/>
  <c r="F63" i="6"/>
  <c r="E63" i="6"/>
  <c r="D63" i="6"/>
  <c r="I63" i="6" s="1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U58" i="6"/>
  <c r="S58" i="6"/>
  <c r="R58" i="6"/>
  <c r="Q58" i="6"/>
  <c r="T58" i="6" s="1"/>
  <c r="P58" i="6"/>
  <c r="L58" i="6"/>
  <c r="J58" i="6"/>
  <c r="I58" i="6"/>
  <c r="H58" i="6"/>
  <c r="F58" i="6"/>
  <c r="E58" i="6"/>
  <c r="M58" i="6" s="1"/>
  <c r="D58" i="6"/>
  <c r="U57" i="6"/>
  <c r="T57" i="6"/>
  <c r="O57" i="6"/>
  <c r="N57" i="6"/>
  <c r="M57" i="6"/>
  <c r="K57" i="6"/>
  <c r="I57" i="6"/>
  <c r="G57" i="6"/>
  <c r="S54" i="6"/>
  <c r="R54" i="6"/>
  <c r="Q54" i="6"/>
  <c r="P54" i="6"/>
  <c r="U54" i="6" s="1"/>
  <c r="L54" i="6"/>
  <c r="J54" i="6"/>
  <c r="H54" i="6"/>
  <c r="F54" i="6"/>
  <c r="N54" i="6" s="1"/>
  <c r="E54" i="6"/>
  <c r="M54" i="6" s="1"/>
  <c r="D54" i="6"/>
  <c r="I54" i="6" s="1"/>
  <c r="S53" i="6"/>
  <c r="R53" i="6"/>
  <c r="Q53" i="6"/>
  <c r="P53" i="6"/>
  <c r="U53" i="6" s="1"/>
  <c r="L53" i="6"/>
  <c r="J53" i="6"/>
  <c r="H53" i="6"/>
  <c r="F53" i="6"/>
  <c r="N53" i="6" s="1"/>
  <c r="O53" i="6" s="1"/>
  <c r="E53" i="6"/>
  <c r="D53" i="6"/>
  <c r="I53" i="6" s="1"/>
  <c r="U52" i="6"/>
  <c r="T52" i="6"/>
  <c r="O52" i="6"/>
  <c r="N52" i="6"/>
  <c r="M52" i="6"/>
  <c r="K52" i="6"/>
  <c r="I52" i="6"/>
  <c r="G52" i="6"/>
  <c r="U51" i="6"/>
  <c r="T51" i="6"/>
  <c r="O51" i="6"/>
  <c r="N51" i="6"/>
  <c r="M51" i="6"/>
  <c r="K51" i="6"/>
  <c r="I51" i="6"/>
  <c r="G51" i="6"/>
  <c r="U50" i="6"/>
  <c r="T50" i="6"/>
  <c r="O50" i="6"/>
  <c r="N50" i="6"/>
  <c r="M50" i="6"/>
  <c r="K50" i="6"/>
  <c r="I50" i="6"/>
  <c r="G50" i="6"/>
  <c r="U49" i="6"/>
  <c r="T49" i="6"/>
  <c r="O49" i="6"/>
  <c r="N49" i="6"/>
  <c r="M49" i="6"/>
  <c r="K49" i="6"/>
  <c r="I49" i="6"/>
  <c r="G49" i="6"/>
  <c r="U48" i="6"/>
  <c r="T48" i="6"/>
  <c r="O48" i="6"/>
  <c r="N48" i="6"/>
  <c r="M48" i="6"/>
  <c r="K48" i="6"/>
  <c r="I48" i="6"/>
  <c r="G48" i="6"/>
  <c r="S47" i="6"/>
  <c r="T47" i="6" s="1"/>
  <c r="R47" i="6"/>
  <c r="Q47" i="6"/>
  <c r="P47" i="6"/>
  <c r="L47" i="6"/>
  <c r="J47" i="6"/>
  <c r="H47" i="6"/>
  <c r="F47" i="6"/>
  <c r="N47" i="6" s="1"/>
  <c r="E47" i="6"/>
  <c r="M47" i="6" s="1"/>
  <c r="D47" i="6"/>
  <c r="U46" i="6"/>
  <c r="T46" i="6"/>
  <c r="O46" i="6"/>
  <c r="N46" i="6"/>
  <c r="M46" i="6"/>
  <c r="K46" i="6"/>
  <c r="I46" i="6"/>
  <c r="G46" i="6"/>
  <c r="U45" i="6"/>
  <c r="T45" i="6"/>
  <c r="O45" i="6"/>
  <c r="N45" i="6"/>
  <c r="M45" i="6"/>
  <c r="K45" i="6"/>
  <c r="I45" i="6"/>
  <c r="G45" i="6"/>
  <c r="U44" i="6"/>
  <c r="T44" i="6"/>
  <c r="O44" i="6"/>
  <c r="N44" i="6"/>
  <c r="M44" i="6"/>
  <c r="K44" i="6"/>
  <c r="I44" i="6"/>
  <c r="G44" i="6"/>
  <c r="U43" i="6"/>
  <c r="T43" i="6"/>
  <c r="O43" i="6"/>
  <c r="N43" i="6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R40" i="6"/>
  <c r="Q40" i="6"/>
  <c r="P40" i="6"/>
  <c r="U40" i="6" s="1"/>
  <c r="L40" i="6"/>
  <c r="J40" i="6"/>
  <c r="I40" i="6"/>
  <c r="H40" i="6"/>
  <c r="F40" i="6"/>
  <c r="N40" i="6" s="1"/>
  <c r="E40" i="6"/>
  <c r="D40" i="6"/>
  <c r="U39" i="6"/>
  <c r="T39" i="6"/>
  <c r="O39" i="6"/>
  <c r="N39" i="6"/>
  <c r="M39" i="6"/>
  <c r="K39" i="6"/>
  <c r="I39" i="6"/>
  <c r="G39" i="6"/>
  <c r="U38" i="6"/>
  <c r="T38" i="6"/>
  <c r="O38" i="6"/>
  <c r="N38" i="6"/>
  <c r="M38" i="6"/>
  <c r="K38" i="6"/>
  <c r="I38" i="6"/>
  <c r="G38" i="6"/>
  <c r="U37" i="6"/>
  <c r="T37" i="6"/>
  <c r="O37" i="6"/>
  <c r="N37" i="6"/>
  <c r="M37" i="6"/>
  <c r="K37" i="6"/>
  <c r="I37" i="6"/>
  <c r="G37" i="6"/>
  <c r="U36" i="6"/>
  <c r="T36" i="6"/>
  <c r="O36" i="6"/>
  <c r="N36" i="6"/>
  <c r="M36" i="6"/>
  <c r="K36" i="6"/>
  <c r="I36" i="6"/>
  <c r="G36" i="6"/>
  <c r="S35" i="6"/>
  <c r="R35" i="6"/>
  <c r="Q35" i="6"/>
  <c r="P35" i="6"/>
  <c r="U35" i="6" s="1"/>
  <c r="L35" i="6"/>
  <c r="J35" i="6"/>
  <c r="H35" i="6"/>
  <c r="F35" i="6"/>
  <c r="N35" i="6" s="1"/>
  <c r="O35" i="6" s="1"/>
  <c r="E35" i="6"/>
  <c r="D35" i="6"/>
  <c r="I35" i="6" s="1"/>
  <c r="U34" i="6"/>
  <c r="T34" i="6"/>
  <c r="O34" i="6"/>
  <c r="N34" i="6"/>
  <c r="M34" i="6"/>
  <c r="K34" i="6"/>
  <c r="I34" i="6"/>
  <c r="G34" i="6"/>
  <c r="U33" i="6"/>
  <c r="T33" i="6"/>
  <c r="N33" i="6"/>
  <c r="O33" i="6" s="1"/>
  <c r="M33" i="6"/>
  <c r="K33" i="6"/>
  <c r="I33" i="6"/>
  <c r="G33" i="6"/>
  <c r="U32" i="6"/>
  <c r="T32" i="6"/>
  <c r="N32" i="6"/>
  <c r="O32" i="6" s="1"/>
  <c r="M32" i="6"/>
  <c r="K32" i="6"/>
  <c r="I32" i="6"/>
  <c r="G32" i="6"/>
  <c r="U31" i="6"/>
  <c r="T31" i="6"/>
  <c r="N31" i="6"/>
  <c r="O31" i="6" s="1"/>
  <c r="M31" i="6"/>
  <c r="K31" i="6"/>
  <c r="I31" i="6"/>
  <c r="G31" i="6"/>
  <c r="U30" i="6"/>
  <c r="T30" i="6"/>
  <c r="N30" i="6"/>
  <c r="O30" i="6" s="1"/>
  <c r="M30" i="6"/>
  <c r="K30" i="6"/>
  <c r="I30" i="6"/>
  <c r="G30" i="6"/>
  <c r="U29" i="6"/>
  <c r="T29" i="6"/>
  <c r="N29" i="6"/>
  <c r="O29" i="6" s="1"/>
  <c r="M29" i="6"/>
  <c r="K29" i="6"/>
  <c r="I29" i="6"/>
  <c r="G29" i="6"/>
  <c r="U28" i="6"/>
  <c r="T28" i="6"/>
  <c r="N28" i="6"/>
  <c r="O28" i="6" s="1"/>
  <c r="M28" i="6"/>
  <c r="K28" i="6"/>
  <c r="I28" i="6"/>
  <c r="G28" i="6"/>
  <c r="S27" i="6"/>
  <c r="R27" i="6"/>
  <c r="Q27" i="6"/>
  <c r="T27" i="6" s="1"/>
  <c r="P27" i="6"/>
  <c r="U27" i="6" s="1"/>
  <c r="L27" i="6"/>
  <c r="J27" i="6"/>
  <c r="H27" i="6"/>
  <c r="F27" i="6"/>
  <c r="E27" i="6"/>
  <c r="M27" i="6" s="1"/>
  <c r="D27" i="6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O21" i="6"/>
  <c r="N21" i="6"/>
  <c r="M21" i="6"/>
  <c r="K21" i="6"/>
  <c r="I21" i="6"/>
  <c r="G21" i="6"/>
  <c r="U20" i="6"/>
  <c r="T20" i="6"/>
  <c r="N20" i="6"/>
  <c r="O20" i="6" s="1"/>
  <c r="M20" i="6"/>
  <c r="K20" i="6"/>
  <c r="I20" i="6"/>
  <c r="G20" i="6"/>
  <c r="S19" i="6"/>
  <c r="R19" i="6"/>
  <c r="Q19" i="6"/>
  <c r="P19" i="6"/>
  <c r="L19" i="6"/>
  <c r="J19" i="6"/>
  <c r="K19" i="6" s="1"/>
  <c r="H19" i="6"/>
  <c r="F19" i="6"/>
  <c r="E19" i="6"/>
  <c r="D19" i="6"/>
  <c r="U18" i="6"/>
  <c r="T18" i="6"/>
  <c r="O18" i="6"/>
  <c r="N18" i="6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N15" i="6"/>
  <c r="O15" i="6" s="1"/>
  <c r="M15" i="6"/>
  <c r="K15" i="6"/>
  <c r="I15" i="6"/>
  <c r="G15" i="6"/>
  <c r="U14" i="6"/>
  <c r="T14" i="6"/>
  <c r="N14" i="6"/>
  <c r="O14" i="6" s="1"/>
  <c r="M14" i="6"/>
  <c r="K14" i="6"/>
  <c r="I14" i="6"/>
  <c r="G14" i="6"/>
  <c r="U13" i="6"/>
  <c r="T13" i="6"/>
  <c r="O13" i="6"/>
  <c r="N13" i="6"/>
  <c r="M13" i="6"/>
  <c r="K13" i="6"/>
  <c r="I13" i="6"/>
  <c r="G13" i="6"/>
  <c r="U12" i="6"/>
  <c r="T12" i="6"/>
  <c r="N12" i="6"/>
  <c r="O12" i="6" s="1"/>
  <c r="M12" i="6"/>
  <c r="K12" i="6"/>
  <c r="I12" i="6"/>
  <c r="G12" i="6"/>
  <c r="U11" i="6"/>
  <c r="T11" i="6"/>
  <c r="N11" i="6"/>
  <c r="O11" i="6" s="1"/>
  <c r="M11" i="6"/>
  <c r="K11" i="6"/>
  <c r="I11" i="6"/>
  <c r="G11" i="6"/>
  <c r="S10" i="6"/>
  <c r="R10" i="6"/>
  <c r="Q10" i="6"/>
  <c r="T10" i="6" s="1"/>
  <c r="P10" i="6"/>
  <c r="U10" i="6" s="1"/>
  <c r="L10" i="6"/>
  <c r="J10" i="6"/>
  <c r="H10" i="6"/>
  <c r="F10" i="6"/>
  <c r="E10" i="6"/>
  <c r="D10" i="6"/>
  <c r="I10" i="6" s="1"/>
  <c r="U9" i="6"/>
  <c r="T9" i="6"/>
  <c r="O9" i="6"/>
  <c r="N9" i="6"/>
  <c r="M9" i="6"/>
  <c r="K9" i="6"/>
  <c r="I9" i="6"/>
  <c r="G9" i="6"/>
  <c r="U8" i="6"/>
  <c r="T8" i="6"/>
  <c r="O8" i="6"/>
  <c r="N8" i="6"/>
  <c r="M8" i="6"/>
  <c r="K8" i="6"/>
  <c r="I8" i="6"/>
  <c r="G8" i="6"/>
  <c r="S339" i="5"/>
  <c r="R339" i="5"/>
  <c r="Q339" i="5"/>
  <c r="T339" i="5" s="1"/>
  <c r="P339" i="5"/>
  <c r="L339" i="5"/>
  <c r="J339" i="5"/>
  <c r="K339" i="5" s="1"/>
  <c r="H339" i="5"/>
  <c r="I339" i="5" s="1"/>
  <c r="F339" i="5"/>
  <c r="E339" i="5"/>
  <c r="D339" i="5"/>
  <c r="S338" i="5"/>
  <c r="R338" i="5"/>
  <c r="Q338" i="5"/>
  <c r="P338" i="5"/>
  <c r="U338" i="5" s="1"/>
  <c r="L338" i="5"/>
  <c r="J338" i="5"/>
  <c r="H338" i="5"/>
  <c r="F338" i="5"/>
  <c r="E338" i="5"/>
  <c r="K338" i="5" s="1"/>
  <c r="D338" i="5"/>
  <c r="U337" i="5"/>
  <c r="S337" i="5"/>
  <c r="R337" i="5"/>
  <c r="Q337" i="5"/>
  <c r="T337" i="5" s="1"/>
  <c r="P337" i="5"/>
  <c r="L337" i="5"/>
  <c r="J337" i="5"/>
  <c r="H337" i="5"/>
  <c r="F337" i="5"/>
  <c r="E337" i="5"/>
  <c r="D337" i="5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R332" i="5"/>
  <c r="Q332" i="5"/>
  <c r="T332" i="5" s="1"/>
  <c r="P332" i="5"/>
  <c r="L332" i="5"/>
  <c r="J332" i="5"/>
  <c r="K332" i="5" s="1"/>
  <c r="H332" i="5"/>
  <c r="I332" i="5" s="1"/>
  <c r="F332" i="5"/>
  <c r="E332" i="5"/>
  <c r="M332" i="5" s="1"/>
  <c r="D332" i="5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N324" i="5"/>
  <c r="O324" i="5" s="1"/>
  <c r="M324" i="5"/>
  <c r="K324" i="5"/>
  <c r="I324" i="5"/>
  <c r="G324" i="5"/>
  <c r="S323" i="5"/>
  <c r="R323" i="5"/>
  <c r="Q323" i="5"/>
  <c r="P323" i="5"/>
  <c r="U323" i="5" s="1"/>
  <c r="L323" i="5"/>
  <c r="J323" i="5"/>
  <c r="H323" i="5"/>
  <c r="F323" i="5"/>
  <c r="E323" i="5"/>
  <c r="D323" i="5"/>
  <c r="U322" i="5"/>
  <c r="T322" i="5"/>
  <c r="O322" i="5"/>
  <c r="N322" i="5"/>
  <c r="M322" i="5"/>
  <c r="K322" i="5"/>
  <c r="I322" i="5"/>
  <c r="G322" i="5"/>
  <c r="U321" i="5"/>
  <c r="T321" i="5"/>
  <c r="O321" i="5"/>
  <c r="N321" i="5"/>
  <c r="M321" i="5"/>
  <c r="K321" i="5"/>
  <c r="I321" i="5"/>
  <c r="G321" i="5"/>
  <c r="U320" i="5"/>
  <c r="T320" i="5"/>
  <c r="O320" i="5"/>
  <c r="N320" i="5"/>
  <c r="M320" i="5"/>
  <c r="K320" i="5"/>
  <c r="I320" i="5"/>
  <c r="G320" i="5"/>
  <c r="U319" i="5"/>
  <c r="T319" i="5"/>
  <c r="O319" i="5"/>
  <c r="N319" i="5"/>
  <c r="M319" i="5"/>
  <c r="K319" i="5"/>
  <c r="I319" i="5"/>
  <c r="G319" i="5"/>
  <c r="U318" i="5"/>
  <c r="T318" i="5"/>
  <c r="O318" i="5"/>
  <c r="N318" i="5"/>
  <c r="M318" i="5"/>
  <c r="K318" i="5"/>
  <c r="I318" i="5"/>
  <c r="G318" i="5"/>
  <c r="S317" i="5"/>
  <c r="R317" i="5"/>
  <c r="Q317" i="5"/>
  <c r="P317" i="5"/>
  <c r="U317" i="5" s="1"/>
  <c r="L317" i="5"/>
  <c r="J317" i="5"/>
  <c r="H317" i="5"/>
  <c r="F317" i="5"/>
  <c r="E317" i="5"/>
  <c r="M317" i="5" s="1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S310" i="5"/>
  <c r="R310" i="5"/>
  <c r="Q310" i="5"/>
  <c r="T310" i="5" s="1"/>
  <c r="P310" i="5"/>
  <c r="U310" i="5" s="1"/>
  <c r="L310" i="5"/>
  <c r="J310" i="5"/>
  <c r="H310" i="5"/>
  <c r="F310" i="5"/>
  <c r="E310" i="5"/>
  <c r="D310" i="5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R303" i="5"/>
  <c r="Q303" i="5"/>
  <c r="P303" i="5"/>
  <c r="L303" i="5"/>
  <c r="J303" i="5"/>
  <c r="K303" i="5" s="1"/>
  <c r="H303" i="5"/>
  <c r="F303" i="5"/>
  <c r="E303" i="5"/>
  <c r="D303" i="5"/>
  <c r="U302" i="5"/>
  <c r="T302" i="5"/>
  <c r="N302" i="5"/>
  <c r="O302" i="5" s="1"/>
  <c r="M302" i="5"/>
  <c r="K302" i="5"/>
  <c r="I302" i="5"/>
  <c r="G302" i="5"/>
  <c r="S299" i="5"/>
  <c r="R299" i="5"/>
  <c r="Q299" i="5"/>
  <c r="P299" i="5"/>
  <c r="L299" i="5"/>
  <c r="J299" i="5"/>
  <c r="H299" i="5"/>
  <c r="F299" i="5"/>
  <c r="E299" i="5"/>
  <c r="D299" i="5"/>
  <c r="S298" i="5"/>
  <c r="R298" i="5"/>
  <c r="Q298" i="5"/>
  <c r="T298" i="5" s="1"/>
  <c r="P298" i="5"/>
  <c r="U298" i="5" s="1"/>
  <c r="L298" i="5"/>
  <c r="J298" i="5"/>
  <c r="H298" i="5"/>
  <c r="F298" i="5"/>
  <c r="N298" i="5" s="1"/>
  <c r="E298" i="5"/>
  <c r="D298" i="5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O295" i="5"/>
  <c r="N295" i="5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U292" i="5"/>
  <c r="S292" i="5"/>
  <c r="R292" i="5"/>
  <c r="Q292" i="5"/>
  <c r="T292" i="5" s="1"/>
  <c r="P292" i="5"/>
  <c r="N292" i="5"/>
  <c r="L292" i="5"/>
  <c r="M292" i="5" s="1"/>
  <c r="J292" i="5"/>
  <c r="H292" i="5"/>
  <c r="F292" i="5"/>
  <c r="E292" i="5"/>
  <c r="D292" i="5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N289" i="5"/>
  <c r="O289" i="5" s="1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T285" i="5" s="1"/>
  <c r="R285" i="5"/>
  <c r="Q285" i="5"/>
  <c r="P285" i="5"/>
  <c r="U285" i="5" s="1"/>
  <c r="N285" i="5"/>
  <c r="O285" i="5" s="1"/>
  <c r="L285" i="5"/>
  <c r="J285" i="5"/>
  <c r="K285" i="5" s="1"/>
  <c r="H285" i="5"/>
  <c r="G285" i="5"/>
  <c r="F285" i="5"/>
  <c r="E285" i="5"/>
  <c r="D285" i="5"/>
  <c r="I285" i="5" s="1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O282" i="5"/>
  <c r="N282" i="5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O278" i="5"/>
  <c r="N278" i="5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O276" i="5"/>
  <c r="N276" i="5"/>
  <c r="M276" i="5"/>
  <c r="K276" i="5"/>
  <c r="I276" i="5"/>
  <c r="G276" i="5"/>
  <c r="S275" i="5"/>
  <c r="R275" i="5"/>
  <c r="Q275" i="5"/>
  <c r="P275" i="5"/>
  <c r="U275" i="5" s="1"/>
  <c r="L275" i="5"/>
  <c r="J275" i="5"/>
  <c r="I275" i="5"/>
  <c r="H275" i="5"/>
  <c r="F275" i="5"/>
  <c r="N275" i="5" s="1"/>
  <c r="E275" i="5"/>
  <c r="D275" i="5"/>
  <c r="U274" i="5"/>
  <c r="T274" i="5"/>
  <c r="O274" i="5"/>
  <c r="N274" i="5"/>
  <c r="M274" i="5"/>
  <c r="K274" i="5"/>
  <c r="I274" i="5"/>
  <c r="G274" i="5"/>
  <c r="U273" i="5"/>
  <c r="T273" i="5"/>
  <c r="O273" i="5"/>
  <c r="N273" i="5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O270" i="5"/>
  <c r="N270" i="5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S267" i="5"/>
  <c r="R267" i="5"/>
  <c r="Q267" i="5"/>
  <c r="P267" i="5"/>
  <c r="L267" i="5"/>
  <c r="K267" i="5"/>
  <c r="J267" i="5"/>
  <c r="H267" i="5"/>
  <c r="F267" i="5"/>
  <c r="E267" i="5"/>
  <c r="D267" i="5"/>
  <c r="U266" i="5"/>
  <c r="T266" i="5"/>
  <c r="O266" i="5"/>
  <c r="N266" i="5"/>
  <c r="M266" i="5"/>
  <c r="K266" i="5"/>
  <c r="I266" i="5"/>
  <c r="G266" i="5"/>
  <c r="U265" i="5"/>
  <c r="T265" i="5"/>
  <c r="O265" i="5"/>
  <c r="N265" i="5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U260" i="5"/>
  <c r="S260" i="5"/>
  <c r="R260" i="5"/>
  <c r="Q260" i="5"/>
  <c r="T260" i="5" s="1"/>
  <c r="P260" i="5"/>
  <c r="L260" i="5"/>
  <c r="J260" i="5"/>
  <c r="H260" i="5"/>
  <c r="F260" i="5"/>
  <c r="N260" i="5" s="1"/>
  <c r="E260" i="5"/>
  <c r="K260" i="5" s="1"/>
  <c r="D260" i="5"/>
  <c r="S259" i="5"/>
  <c r="R259" i="5"/>
  <c r="Q259" i="5"/>
  <c r="P259" i="5"/>
  <c r="L259" i="5"/>
  <c r="J259" i="5"/>
  <c r="K259" i="5" s="1"/>
  <c r="H259" i="5"/>
  <c r="F259" i="5"/>
  <c r="G259" i="5" s="1"/>
  <c r="E259" i="5"/>
  <c r="M259" i="5" s="1"/>
  <c r="D259" i="5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O256" i="5"/>
  <c r="N256" i="5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R254" i="5"/>
  <c r="Q254" i="5"/>
  <c r="T254" i="5" s="1"/>
  <c r="P254" i="5"/>
  <c r="L254" i="5"/>
  <c r="J254" i="5"/>
  <c r="H254" i="5"/>
  <c r="I254" i="5" s="1"/>
  <c r="F254" i="5"/>
  <c r="E254" i="5"/>
  <c r="M254" i="5" s="1"/>
  <c r="D254" i="5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O251" i="5"/>
  <c r="N251" i="5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S247" i="5"/>
  <c r="T247" i="5" s="1"/>
  <c r="R247" i="5"/>
  <c r="Q247" i="5"/>
  <c r="P247" i="5"/>
  <c r="U247" i="5" s="1"/>
  <c r="L247" i="5"/>
  <c r="K247" i="5"/>
  <c r="J247" i="5"/>
  <c r="H247" i="5"/>
  <c r="F247" i="5"/>
  <c r="N247" i="5" s="1"/>
  <c r="E247" i="5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O244" i="5"/>
  <c r="N244" i="5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O242" i="5"/>
  <c r="N242" i="5"/>
  <c r="M242" i="5"/>
  <c r="K242" i="5"/>
  <c r="I242" i="5"/>
  <c r="G242" i="5"/>
  <c r="U241" i="5"/>
  <c r="T241" i="5"/>
  <c r="O241" i="5"/>
  <c r="N241" i="5"/>
  <c r="M241" i="5"/>
  <c r="K241" i="5"/>
  <c r="I241" i="5"/>
  <c r="G241" i="5"/>
  <c r="U240" i="5"/>
  <c r="S240" i="5"/>
  <c r="R240" i="5"/>
  <c r="Q240" i="5"/>
  <c r="T240" i="5" s="1"/>
  <c r="P240" i="5"/>
  <c r="L240" i="5"/>
  <c r="J240" i="5"/>
  <c r="H240" i="5"/>
  <c r="F240" i="5"/>
  <c r="N240" i="5" s="1"/>
  <c r="E240" i="5"/>
  <c r="K240" i="5" s="1"/>
  <c r="D240" i="5"/>
  <c r="U239" i="5"/>
  <c r="T239" i="5"/>
  <c r="O239" i="5"/>
  <c r="N239" i="5"/>
  <c r="M239" i="5"/>
  <c r="K239" i="5"/>
  <c r="I239" i="5"/>
  <c r="G239" i="5"/>
  <c r="U238" i="5"/>
  <c r="T238" i="5"/>
  <c r="O238" i="5"/>
  <c r="N238" i="5"/>
  <c r="M238" i="5"/>
  <c r="K238" i="5"/>
  <c r="I238" i="5"/>
  <c r="G238" i="5"/>
  <c r="U237" i="5"/>
  <c r="T237" i="5"/>
  <c r="N237" i="5"/>
  <c r="O237" i="5" s="1"/>
  <c r="M237" i="5"/>
  <c r="K237" i="5"/>
  <c r="I237" i="5"/>
  <c r="G237" i="5"/>
  <c r="U236" i="5"/>
  <c r="T236" i="5"/>
  <c r="N236" i="5"/>
  <c r="O236" i="5" s="1"/>
  <c r="M236" i="5"/>
  <c r="K236" i="5"/>
  <c r="I236" i="5"/>
  <c r="G236" i="5"/>
  <c r="U235" i="5"/>
  <c r="T235" i="5"/>
  <c r="N235" i="5"/>
  <c r="O235" i="5" s="1"/>
  <c r="M235" i="5"/>
  <c r="K235" i="5"/>
  <c r="I235" i="5"/>
  <c r="G235" i="5"/>
  <c r="U234" i="5"/>
  <c r="T234" i="5"/>
  <c r="O234" i="5"/>
  <c r="N234" i="5"/>
  <c r="M234" i="5"/>
  <c r="K234" i="5"/>
  <c r="I234" i="5"/>
  <c r="G234" i="5"/>
  <c r="S231" i="5"/>
  <c r="R231" i="5"/>
  <c r="Q231" i="5"/>
  <c r="T231" i="5" s="1"/>
  <c r="P231" i="5"/>
  <c r="U231" i="5" s="1"/>
  <c r="L231" i="5"/>
  <c r="J231" i="5"/>
  <c r="H231" i="5"/>
  <c r="F231" i="5"/>
  <c r="N231" i="5" s="1"/>
  <c r="O231" i="5" s="1"/>
  <c r="E231" i="5"/>
  <c r="M231" i="5" s="1"/>
  <c r="D231" i="5"/>
  <c r="I231" i="5" s="1"/>
  <c r="S230" i="5"/>
  <c r="R230" i="5"/>
  <c r="Q230" i="5"/>
  <c r="T230" i="5" s="1"/>
  <c r="P230" i="5"/>
  <c r="L230" i="5"/>
  <c r="J230" i="5"/>
  <c r="H230" i="5"/>
  <c r="F230" i="5"/>
  <c r="E230" i="5"/>
  <c r="D230" i="5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O227" i="5"/>
  <c r="N227" i="5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O225" i="5"/>
  <c r="N225" i="5"/>
  <c r="M225" i="5"/>
  <c r="K225" i="5"/>
  <c r="I225" i="5"/>
  <c r="G225" i="5"/>
  <c r="S224" i="5"/>
  <c r="T224" i="5" s="1"/>
  <c r="R224" i="5"/>
  <c r="Q224" i="5"/>
  <c r="P224" i="5"/>
  <c r="U224" i="5" s="1"/>
  <c r="L224" i="5"/>
  <c r="J224" i="5"/>
  <c r="H224" i="5"/>
  <c r="F224" i="5"/>
  <c r="N224" i="5" s="1"/>
  <c r="E224" i="5"/>
  <c r="D224" i="5"/>
  <c r="U223" i="5"/>
  <c r="T223" i="5"/>
  <c r="O223" i="5"/>
  <c r="N223" i="5"/>
  <c r="M223" i="5"/>
  <c r="K223" i="5"/>
  <c r="I223" i="5"/>
  <c r="G223" i="5"/>
  <c r="U222" i="5"/>
  <c r="T222" i="5"/>
  <c r="O222" i="5"/>
  <c r="N222" i="5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N220" i="5"/>
  <c r="O220" i="5" s="1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O217" i="5"/>
  <c r="N217" i="5"/>
  <c r="M217" i="5"/>
  <c r="K217" i="5"/>
  <c r="I217" i="5"/>
  <c r="G217" i="5"/>
  <c r="T216" i="5"/>
  <c r="S216" i="5"/>
  <c r="R216" i="5"/>
  <c r="Q216" i="5"/>
  <c r="P216" i="5"/>
  <c r="U216" i="5" s="1"/>
  <c r="L216" i="5"/>
  <c r="J216" i="5"/>
  <c r="H216" i="5"/>
  <c r="F216" i="5"/>
  <c r="N216" i="5" s="1"/>
  <c r="E216" i="5"/>
  <c r="K216" i="5" s="1"/>
  <c r="D216" i="5"/>
  <c r="U215" i="5"/>
  <c r="T215" i="5"/>
  <c r="O215" i="5"/>
  <c r="N215" i="5"/>
  <c r="M215" i="5"/>
  <c r="K215" i="5"/>
  <c r="I215" i="5"/>
  <c r="G215" i="5"/>
  <c r="U214" i="5"/>
  <c r="T214" i="5"/>
  <c r="O214" i="5"/>
  <c r="N214" i="5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N211" i="5"/>
  <c r="O211" i="5" s="1"/>
  <c r="M211" i="5"/>
  <c r="K211" i="5"/>
  <c r="I211" i="5"/>
  <c r="G211" i="5"/>
  <c r="U210" i="5"/>
  <c r="T210" i="5"/>
  <c r="N210" i="5"/>
  <c r="O210" i="5" s="1"/>
  <c r="M210" i="5"/>
  <c r="K210" i="5"/>
  <c r="I210" i="5"/>
  <c r="G210" i="5"/>
  <c r="U209" i="5"/>
  <c r="T209" i="5"/>
  <c r="N209" i="5"/>
  <c r="O209" i="5" s="1"/>
  <c r="M209" i="5"/>
  <c r="K209" i="5"/>
  <c r="I209" i="5"/>
  <c r="G209" i="5"/>
  <c r="U208" i="5"/>
  <c r="T208" i="5"/>
  <c r="O208" i="5"/>
  <c r="N208" i="5"/>
  <c r="M208" i="5"/>
  <c r="K208" i="5"/>
  <c r="I208" i="5"/>
  <c r="G208" i="5"/>
  <c r="S205" i="5"/>
  <c r="R205" i="5"/>
  <c r="Q205" i="5"/>
  <c r="P205" i="5"/>
  <c r="L205" i="5"/>
  <c r="J205" i="5"/>
  <c r="K205" i="5" s="1"/>
  <c r="H205" i="5"/>
  <c r="F205" i="5"/>
  <c r="E205" i="5"/>
  <c r="M205" i="5" s="1"/>
  <c r="D205" i="5"/>
  <c r="S204" i="5"/>
  <c r="R204" i="5"/>
  <c r="Q204" i="5"/>
  <c r="T204" i="5" s="1"/>
  <c r="P204" i="5"/>
  <c r="U204" i="5" s="1"/>
  <c r="L204" i="5"/>
  <c r="J204" i="5"/>
  <c r="H204" i="5"/>
  <c r="I204" i="5" s="1"/>
  <c r="F204" i="5"/>
  <c r="E204" i="5"/>
  <c r="D204" i="5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O200" i="5"/>
  <c r="N200" i="5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T198" i="5" s="1"/>
  <c r="R198" i="5"/>
  <c r="Q198" i="5"/>
  <c r="P198" i="5"/>
  <c r="U198" i="5" s="1"/>
  <c r="L198" i="5"/>
  <c r="J198" i="5"/>
  <c r="H198" i="5"/>
  <c r="F198" i="5"/>
  <c r="N198" i="5" s="1"/>
  <c r="E198" i="5"/>
  <c r="M198" i="5" s="1"/>
  <c r="D198" i="5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O194" i="5"/>
  <c r="N194" i="5"/>
  <c r="M194" i="5"/>
  <c r="K194" i="5"/>
  <c r="I194" i="5"/>
  <c r="G194" i="5"/>
  <c r="U193" i="5"/>
  <c r="T193" i="5"/>
  <c r="O193" i="5"/>
  <c r="N193" i="5"/>
  <c r="M193" i="5"/>
  <c r="K193" i="5"/>
  <c r="I193" i="5"/>
  <c r="G193" i="5"/>
  <c r="U192" i="5"/>
  <c r="T192" i="5"/>
  <c r="O192" i="5"/>
  <c r="N192" i="5"/>
  <c r="M192" i="5"/>
  <c r="K192" i="5"/>
  <c r="I192" i="5"/>
  <c r="G192" i="5"/>
  <c r="U191" i="5"/>
  <c r="S191" i="5"/>
  <c r="R191" i="5"/>
  <c r="Q191" i="5"/>
  <c r="T191" i="5" s="1"/>
  <c r="P191" i="5"/>
  <c r="L191" i="5"/>
  <c r="J191" i="5"/>
  <c r="H191" i="5"/>
  <c r="N191" i="5" s="1"/>
  <c r="F191" i="5"/>
  <c r="E191" i="5"/>
  <c r="K191" i="5" s="1"/>
  <c r="D191" i="5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Q185" i="5"/>
  <c r="T185" i="5" s="1"/>
  <c r="P185" i="5"/>
  <c r="L185" i="5"/>
  <c r="J185" i="5"/>
  <c r="H185" i="5"/>
  <c r="I185" i="5" s="1"/>
  <c r="F185" i="5"/>
  <c r="E185" i="5"/>
  <c r="D185" i="5"/>
  <c r="G185" i="5" s="1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N182" i="5"/>
  <c r="O182" i="5" s="1"/>
  <c r="M182" i="5"/>
  <c r="K182" i="5"/>
  <c r="I182" i="5"/>
  <c r="G182" i="5"/>
  <c r="U181" i="5"/>
  <c r="T181" i="5"/>
  <c r="N181" i="5"/>
  <c r="O181" i="5" s="1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R179" i="5"/>
  <c r="Q179" i="5"/>
  <c r="P179" i="5"/>
  <c r="L179" i="5"/>
  <c r="J179" i="5"/>
  <c r="H179" i="5"/>
  <c r="F179" i="5"/>
  <c r="E179" i="5"/>
  <c r="K179" i="5" s="1"/>
  <c r="D179" i="5"/>
  <c r="I179" i="5" s="1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O175" i="5"/>
  <c r="N175" i="5"/>
  <c r="M175" i="5"/>
  <c r="K175" i="5"/>
  <c r="I175" i="5"/>
  <c r="G175" i="5"/>
  <c r="U174" i="5"/>
  <c r="T174" i="5"/>
  <c r="O174" i="5"/>
  <c r="N174" i="5"/>
  <c r="M174" i="5"/>
  <c r="K174" i="5"/>
  <c r="I174" i="5"/>
  <c r="G174" i="5"/>
  <c r="U173" i="5"/>
  <c r="T173" i="5"/>
  <c r="O173" i="5"/>
  <c r="N173" i="5"/>
  <c r="M173" i="5"/>
  <c r="K173" i="5"/>
  <c r="I173" i="5"/>
  <c r="G173" i="5"/>
  <c r="S170" i="5"/>
  <c r="R170" i="5"/>
  <c r="Q170" i="5"/>
  <c r="P170" i="5"/>
  <c r="U170" i="5" s="1"/>
  <c r="L170" i="5"/>
  <c r="K170" i="5"/>
  <c r="J170" i="5"/>
  <c r="H170" i="5"/>
  <c r="F170" i="5"/>
  <c r="N170" i="5" s="1"/>
  <c r="E170" i="5"/>
  <c r="D170" i="5"/>
  <c r="I170" i="5" s="1"/>
  <c r="U169" i="5"/>
  <c r="S169" i="5"/>
  <c r="T169" i="5" s="1"/>
  <c r="R169" i="5"/>
  <c r="Q169" i="5"/>
  <c r="P169" i="5"/>
  <c r="L169" i="5"/>
  <c r="J169" i="5"/>
  <c r="H169" i="5"/>
  <c r="F169" i="5"/>
  <c r="N169" i="5" s="1"/>
  <c r="E169" i="5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N165" i="5"/>
  <c r="O165" i="5" s="1"/>
  <c r="M165" i="5"/>
  <c r="K165" i="5"/>
  <c r="I165" i="5"/>
  <c r="G165" i="5"/>
  <c r="U164" i="5"/>
  <c r="T164" i="5"/>
  <c r="N164" i="5"/>
  <c r="O164" i="5" s="1"/>
  <c r="M164" i="5"/>
  <c r="K164" i="5"/>
  <c r="I164" i="5"/>
  <c r="G164" i="5"/>
  <c r="S163" i="5"/>
  <c r="T163" i="5" s="1"/>
  <c r="R163" i="5"/>
  <c r="Q163" i="5"/>
  <c r="P163" i="5"/>
  <c r="L163" i="5"/>
  <c r="J163" i="5"/>
  <c r="K163" i="5" s="1"/>
  <c r="H163" i="5"/>
  <c r="F163" i="5"/>
  <c r="E163" i="5"/>
  <c r="D163" i="5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N160" i="5"/>
  <c r="O160" i="5" s="1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O158" i="5"/>
  <c r="N158" i="5"/>
  <c r="M158" i="5"/>
  <c r="K158" i="5"/>
  <c r="I158" i="5"/>
  <c r="G158" i="5"/>
  <c r="S157" i="5"/>
  <c r="R157" i="5"/>
  <c r="Q157" i="5"/>
  <c r="T157" i="5" s="1"/>
  <c r="P157" i="5"/>
  <c r="L157" i="5"/>
  <c r="M157" i="5" s="1"/>
  <c r="J157" i="5"/>
  <c r="H157" i="5"/>
  <c r="F157" i="5"/>
  <c r="E157" i="5"/>
  <c r="K157" i="5" s="1"/>
  <c r="D157" i="5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O153" i="5"/>
  <c r="N153" i="5"/>
  <c r="M153" i="5"/>
  <c r="K153" i="5"/>
  <c r="I153" i="5"/>
  <c r="G153" i="5"/>
  <c r="U152" i="5"/>
  <c r="T152" i="5"/>
  <c r="O152" i="5"/>
  <c r="N152" i="5"/>
  <c r="M152" i="5"/>
  <c r="K152" i="5"/>
  <c r="I152" i="5"/>
  <c r="G152" i="5"/>
  <c r="U151" i="5"/>
  <c r="T151" i="5"/>
  <c r="O151" i="5"/>
  <c r="N151" i="5"/>
  <c r="M151" i="5"/>
  <c r="K151" i="5"/>
  <c r="I151" i="5"/>
  <c r="G151" i="5"/>
  <c r="T150" i="5"/>
  <c r="S150" i="5"/>
  <c r="R150" i="5"/>
  <c r="Q150" i="5"/>
  <c r="P150" i="5"/>
  <c r="U150" i="5" s="1"/>
  <c r="L150" i="5"/>
  <c r="J150" i="5"/>
  <c r="H150" i="5"/>
  <c r="F150" i="5"/>
  <c r="E150" i="5"/>
  <c r="D150" i="5"/>
  <c r="I150" i="5" s="1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O146" i="5"/>
  <c r="N146" i="5"/>
  <c r="M146" i="5"/>
  <c r="K146" i="5"/>
  <c r="I146" i="5"/>
  <c r="G146" i="5"/>
  <c r="U145" i="5"/>
  <c r="T145" i="5"/>
  <c r="O145" i="5"/>
  <c r="N145" i="5"/>
  <c r="M145" i="5"/>
  <c r="K145" i="5"/>
  <c r="I145" i="5"/>
  <c r="G145" i="5"/>
  <c r="S144" i="5"/>
  <c r="R144" i="5"/>
  <c r="Q144" i="5"/>
  <c r="T144" i="5" s="1"/>
  <c r="P144" i="5"/>
  <c r="U144" i="5" s="1"/>
  <c r="N144" i="5"/>
  <c r="L144" i="5"/>
  <c r="J144" i="5"/>
  <c r="H144" i="5"/>
  <c r="F144" i="5"/>
  <c r="E144" i="5"/>
  <c r="K144" i="5" s="1"/>
  <c r="D144" i="5"/>
  <c r="I144" i="5" s="1"/>
  <c r="U143" i="5"/>
  <c r="T143" i="5"/>
  <c r="O143" i="5"/>
  <c r="N143" i="5"/>
  <c r="M143" i="5"/>
  <c r="K143" i="5"/>
  <c r="I143" i="5"/>
  <c r="G143" i="5"/>
  <c r="U142" i="5"/>
  <c r="T142" i="5"/>
  <c r="N142" i="5"/>
  <c r="O142" i="5" s="1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O140" i="5"/>
  <c r="N140" i="5"/>
  <c r="M140" i="5"/>
  <c r="K140" i="5"/>
  <c r="I140" i="5"/>
  <c r="G140" i="5"/>
  <c r="U139" i="5"/>
  <c r="T139" i="5"/>
  <c r="N139" i="5"/>
  <c r="O139" i="5" s="1"/>
  <c r="M139" i="5"/>
  <c r="K139" i="5"/>
  <c r="I139" i="5"/>
  <c r="G139" i="5"/>
  <c r="U138" i="5"/>
  <c r="T138" i="5"/>
  <c r="N138" i="5"/>
  <c r="O138" i="5" s="1"/>
  <c r="M138" i="5"/>
  <c r="K138" i="5"/>
  <c r="I138" i="5"/>
  <c r="G138" i="5"/>
  <c r="S137" i="5"/>
  <c r="R137" i="5"/>
  <c r="Q137" i="5"/>
  <c r="T137" i="5" s="1"/>
  <c r="P137" i="5"/>
  <c r="U137" i="5" s="1"/>
  <c r="L137" i="5"/>
  <c r="J137" i="5"/>
  <c r="H137" i="5"/>
  <c r="N137" i="5" s="1"/>
  <c r="F137" i="5"/>
  <c r="E137" i="5"/>
  <c r="K137" i="5" s="1"/>
  <c r="D137" i="5"/>
  <c r="I137" i="5" s="1"/>
  <c r="U136" i="5"/>
  <c r="T136" i="5"/>
  <c r="O136" i="5"/>
  <c r="N136" i="5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O134" i="5"/>
  <c r="N134" i="5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S132" i="5"/>
  <c r="R132" i="5"/>
  <c r="Q132" i="5"/>
  <c r="P132" i="5"/>
  <c r="L132" i="5"/>
  <c r="J132" i="5"/>
  <c r="H132" i="5"/>
  <c r="N132" i="5" s="1"/>
  <c r="F132" i="5"/>
  <c r="E132" i="5"/>
  <c r="K132" i="5" s="1"/>
  <c r="D132" i="5"/>
  <c r="U131" i="5"/>
  <c r="T131" i="5"/>
  <c r="O131" i="5"/>
  <c r="N131" i="5"/>
  <c r="M131" i="5"/>
  <c r="K131" i="5"/>
  <c r="I131" i="5"/>
  <c r="G131" i="5"/>
  <c r="U130" i="5"/>
  <c r="T130" i="5"/>
  <c r="N130" i="5"/>
  <c r="O130" i="5" s="1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O127" i="5"/>
  <c r="N127" i="5"/>
  <c r="M127" i="5"/>
  <c r="K127" i="5"/>
  <c r="I127" i="5"/>
  <c r="G127" i="5"/>
  <c r="S126" i="5"/>
  <c r="T126" i="5" s="1"/>
  <c r="R126" i="5"/>
  <c r="Q126" i="5"/>
  <c r="P126" i="5"/>
  <c r="L126" i="5"/>
  <c r="J126" i="5"/>
  <c r="H126" i="5"/>
  <c r="U126" i="5" s="1"/>
  <c r="F126" i="5"/>
  <c r="N126" i="5" s="1"/>
  <c r="E126" i="5"/>
  <c r="M126" i="5" s="1"/>
  <c r="D126" i="5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T121" i="5" s="1"/>
  <c r="R121" i="5"/>
  <c r="Q121" i="5"/>
  <c r="P121" i="5"/>
  <c r="L121" i="5"/>
  <c r="J121" i="5"/>
  <c r="H121" i="5"/>
  <c r="U121" i="5" s="1"/>
  <c r="F121" i="5"/>
  <c r="E121" i="5"/>
  <c r="D121" i="5"/>
  <c r="U120" i="5"/>
  <c r="T120" i="5"/>
  <c r="N120" i="5"/>
  <c r="O120" i="5" s="1"/>
  <c r="M120" i="5"/>
  <c r="K120" i="5"/>
  <c r="I120" i="5"/>
  <c r="G120" i="5"/>
  <c r="U119" i="5"/>
  <c r="T119" i="5"/>
  <c r="N119" i="5"/>
  <c r="O119" i="5" s="1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N117" i="5"/>
  <c r="O117" i="5" s="1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O114" i="5"/>
  <c r="N114" i="5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R112" i="5"/>
  <c r="Q112" i="5"/>
  <c r="P112" i="5"/>
  <c r="L112" i="5"/>
  <c r="J112" i="5"/>
  <c r="K112" i="5" s="1"/>
  <c r="H112" i="5"/>
  <c r="F112" i="5"/>
  <c r="N112" i="5" s="1"/>
  <c r="O112" i="5" s="1"/>
  <c r="E112" i="5"/>
  <c r="D112" i="5"/>
  <c r="I112" i="5" s="1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O108" i="5"/>
  <c r="N108" i="5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U106" i="5"/>
  <c r="S106" i="5"/>
  <c r="T106" i="5" s="1"/>
  <c r="R106" i="5"/>
  <c r="Q106" i="5"/>
  <c r="P106" i="5"/>
  <c r="L106" i="5"/>
  <c r="M106" i="5" s="1"/>
  <c r="J106" i="5"/>
  <c r="K106" i="5" s="1"/>
  <c r="H106" i="5"/>
  <c r="F106" i="5"/>
  <c r="N106" i="5" s="1"/>
  <c r="E106" i="5"/>
  <c r="D106" i="5"/>
  <c r="U105" i="5"/>
  <c r="T105" i="5"/>
  <c r="N105" i="5"/>
  <c r="O105" i="5" s="1"/>
  <c r="M105" i="5"/>
  <c r="K105" i="5"/>
  <c r="I105" i="5"/>
  <c r="G105" i="5"/>
  <c r="S102" i="5"/>
  <c r="R102" i="5"/>
  <c r="Q102" i="5"/>
  <c r="T102" i="5" s="1"/>
  <c r="P102" i="5"/>
  <c r="U102" i="5" s="1"/>
  <c r="L102" i="5"/>
  <c r="J102" i="5"/>
  <c r="H102" i="5"/>
  <c r="N102" i="5" s="1"/>
  <c r="F102" i="5"/>
  <c r="E102" i="5"/>
  <c r="K102" i="5" s="1"/>
  <c r="D102" i="5"/>
  <c r="I102" i="5" s="1"/>
  <c r="S101" i="5"/>
  <c r="R101" i="5"/>
  <c r="Q101" i="5"/>
  <c r="P101" i="5"/>
  <c r="U101" i="5" s="1"/>
  <c r="L101" i="5"/>
  <c r="M101" i="5" s="1"/>
  <c r="J101" i="5"/>
  <c r="H101" i="5"/>
  <c r="N101" i="5" s="1"/>
  <c r="F101" i="5"/>
  <c r="E101" i="5"/>
  <c r="D101" i="5"/>
  <c r="I101" i="5" s="1"/>
  <c r="U100" i="5"/>
  <c r="T100" i="5"/>
  <c r="O100" i="5"/>
  <c r="N100" i="5"/>
  <c r="M100" i="5"/>
  <c r="K100" i="5"/>
  <c r="I100" i="5"/>
  <c r="G100" i="5"/>
  <c r="U99" i="5"/>
  <c r="T99" i="5"/>
  <c r="N99" i="5"/>
  <c r="O99" i="5" s="1"/>
  <c r="M99" i="5"/>
  <c r="K99" i="5"/>
  <c r="I99" i="5"/>
  <c r="G99" i="5"/>
  <c r="U98" i="5"/>
  <c r="T98" i="5"/>
  <c r="N98" i="5"/>
  <c r="O98" i="5" s="1"/>
  <c r="M98" i="5"/>
  <c r="K98" i="5"/>
  <c r="I98" i="5"/>
  <c r="G98" i="5"/>
  <c r="U97" i="5"/>
  <c r="T97" i="5"/>
  <c r="N97" i="5"/>
  <c r="O97" i="5" s="1"/>
  <c r="M97" i="5"/>
  <c r="K97" i="5"/>
  <c r="I97" i="5"/>
  <c r="G97" i="5"/>
  <c r="S96" i="5"/>
  <c r="R96" i="5"/>
  <c r="Q96" i="5"/>
  <c r="T96" i="5" s="1"/>
  <c r="P96" i="5"/>
  <c r="N96" i="5"/>
  <c r="L96" i="5"/>
  <c r="J96" i="5"/>
  <c r="K96" i="5" s="1"/>
  <c r="H96" i="5"/>
  <c r="F96" i="5"/>
  <c r="E96" i="5"/>
  <c r="D96" i="5"/>
  <c r="I96" i="5" s="1"/>
  <c r="U95" i="5"/>
  <c r="T95" i="5"/>
  <c r="O95" i="5"/>
  <c r="N95" i="5"/>
  <c r="M95" i="5"/>
  <c r="K95" i="5"/>
  <c r="I95" i="5"/>
  <c r="G95" i="5"/>
  <c r="U94" i="5"/>
  <c r="T94" i="5"/>
  <c r="N94" i="5"/>
  <c r="O94" i="5" s="1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N92" i="5"/>
  <c r="O92" i="5" s="1"/>
  <c r="M92" i="5"/>
  <c r="K92" i="5"/>
  <c r="I92" i="5"/>
  <c r="G92" i="5"/>
  <c r="S91" i="5"/>
  <c r="R91" i="5"/>
  <c r="Q91" i="5"/>
  <c r="T91" i="5" s="1"/>
  <c r="P91" i="5"/>
  <c r="U91" i="5" s="1"/>
  <c r="L91" i="5"/>
  <c r="J91" i="5"/>
  <c r="I91" i="5"/>
  <c r="H91" i="5"/>
  <c r="F91" i="5"/>
  <c r="E91" i="5"/>
  <c r="K91" i="5" s="1"/>
  <c r="D91" i="5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S85" i="5"/>
  <c r="R85" i="5"/>
  <c r="Q85" i="5"/>
  <c r="P85" i="5"/>
  <c r="U85" i="5" s="1"/>
  <c r="L85" i="5"/>
  <c r="J85" i="5"/>
  <c r="H85" i="5"/>
  <c r="F85" i="5"/>
  <c r="N85" i="5" s="1"/>
  <c r="O85" i="5" s="1"/>
  <c r="E85" i="5"/>
  <c r="M85" i="5" s="1"/>
  <c r="D85" i="5"/>
  <c r="G85" i="5" s="1"/>
  <c r="S84" i="5"/>
  <c r="R84" i="5"/>
  <c r="Q84" i="5"/>
  <c r="T84" i="5" s="1"/>
  <c r="P84" i="5"/>
  <c r="U84" i="5" s="1"/>
  <c r="L84" i="5"/>
  <c r="J84" i="5"/>
  <c r="I84" i="5"/>
  <c r="H84" i="5"/>
  <c r="F84" i="5"/>
  <c r="E84" i="5"/>
  <c r="D84" i="5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S78" i="5"/>
  <c r="T78" i="5" s="1"/>
  <c r="R78" i="5"/>
  <c r="Q78" i="5"/>
  <c r="P78" i="5"/>
  <c r="L78" i="5"/>
  <c r="K78" i="5"/>
  <c r="J78" i="5"/>
  <c r="H78" i="5"/>
  <c r="U78" i="5" s="1"/>
  <c r="F78" i="5"/>
  <c r="N78" i="5" s="1"/>
  <c r="E78" i="5"/>
  <c r="M78" i="5" s="1"/>
  <c r="D78" i="5"/>
  <c r="I78" i="5" s="1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O75" i="5"/>
  <c r="N75" i="5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R70" i="5"/>
  <c r="Q70" i="5"/>
  <c r="P70" i="5"/>
  <c r="U70" i="5" s="1"/>
  <c r="L70" i="5"/>
  <c r="J70" i="5"/>
  <c r="I70" i="5"/>
  <c r="H70" i="5"/>
  <c r="F70" i="5"/>
  <c r="G70" i="5" s="1"/>
  <c r="E70" i="5"/>
  <c r="K70" i="5" s="1"/>
  <c r="D70" i="5"/>
  <c r="U69" i="5"/>
  <c r="T69" i="5"/>
  <c r="O69" i="5"/>
  <c r="N69" i="5"/>
  <c r="M69" i="5"/>
  <c r="K69" i="5"/>
  <c r="I69" i="5"/>
  <c r="G69" i="5"/>
  <c r="U68" i="5"/>
  <c r="T68" i="5"/>
  <c r="O68" i="5"/>
  <c r="N68" i="5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O64" i="5"/>
  <c r="N64" i="5"/>
  <c r="M64" i="5"/>
  <c r="K64" i="5"/>
  <c r="I64" i="5"/>
  <c r="G64" i="5"/>
  <c r="S63" i="5"/>
  <c r="R63" i="5"/>
  <c r="Q63" i="5"/>
  <c r="T63" i="5" s="1"/>
  <c r="P63" i="5"/>
  <c r="U63" i="5" s="1"/>
  <c r="L63" i="5"/>
  <c r="J63" i="5"/>
  <c r="K63" i="5" s="1"/>
  <c r="H63" i="5"/>
  <c r="F63" i="5"/>
  <c r="E63" i="5"/>
  <c r="D63" i="5"/>
  <c r="G63" i="5" s="1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N59" i="5"/>
  <c r="O59" i="5" s="1"/>
  <c r="M59" i="5"/>
  <c r="K59" i="5"/>
  <c r="I59" i="5"/>
  <c r="G59" i="5"/>
  <c r="S58" i="5"/>
  <c r="R58" i="5"/>
  <c r="Q58" i="5"/>
  <c r="T58" i="5" s="1"/>
  <c r="P58" i="5"/>
  <c r="L58" i="5"/>
  <c r="J58" i="5"/>
  <c r="H58" i="5"/>
  <c r="U58" i="5" s="1"/>
  <c r="F58" i="5"/>
  <c r="E58" i="5"/>
  <c r="D58" i="5"/>
  <c r="U57" i="5"/>
  <c r="T57" i="5"/>
  <c r="N57" i="5"/>
  <c r="O57" i="5" s="1"/>
  <c r="M57" i="5"/>
  <c r="K57" i="5"/>
  <c r="I57" i="5"/>
  <c r="G57" i="5"/>
  <c r="S54" i="5"/>
  <c r="T54" i="5" s="1"/>
  <c r="R54" i="5"/>
  <c r="Q54" i="5"/>
  <c r="P54" i="5"/>
  <c r="U54" i="5" s="1"/>
  <c r="L54" i="5"/>
  <c r="J54" i="5"/>
  <c r="K54" i="5" s="1"/>
  <c r="H54" i="5"/>
  <c r="F54" i="5"/>
  <c r="N54" i="5" s="1"/>
  <c r="E54" i="5"/>
  <c r="D54" i="5"/>
  <c r="S53" i="5"/>
  <c r="R53" i="5"/>
  <c r="Q53" i="5"/>
  <c r="T53" i="5" s="1"/>
  <c r="P53" i="5"/>
  <c r="L53" i="5"/>
  <c r="J53" i="5"/>
  <c r="H53" i="5"/>
  <c r="U53" i="5" s="1"/>
  <c r="F53" i="5"/>
  <c r="E53" i="5"/>
  <c r="D53" i="5"/>
  <c r="I53" i="5" s="1"/>
  <c r="U52" i="5"/>
  <c r="T52" i="5"/>
  <c r="O52" i="5"/>
  <c r="N52" i="5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N50" i="5"/>
  <c r="O50" i="5" s="1"/>
  <c r="M50" i="5"/>
  <c r="K50" i="5"/>
  <c r="I50" i="5"/>
  <c r="G50" i="5"/>
  <c r="U49" i="5"/>
  <c r="T49" i="5"/>
  <c r="N49" i="5"/>
  <c r="O49" i="5" s="1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R47" i="5"/>
  <c r="Q47" i="5"/>
  <c r="P47" i="5"/>
  <c r="L47" i="5"/>
  <c r="J47" i="5"/>
  <c r="K47" i="5" s="1"/>
  <c r="H47" i="5"/>
  <c r="I47" i="5" s="1"/>
  <c r="F47" i="5"/>
  <c r="E47" i="5"/>
  <c r="D47" i="5"/>
  <c r="U46" i="5"/>
  <c r="T46" i="5"/>
  <c r="N46" i="5"/>
  <c r="O46" i="5" s="1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N43" i="5"/>
  <c r="O43" i="5" s="1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R40" i="5"/>
  <c r="Q40" i="5"/>
  <c r="T40" i="5" s="1"/>
  <c r="P40" i="5"/>
  <c r="L40" i="5"/>
  <c r="J40" i="5"/>
  <c r="H40" i="5"/>
  <c r="U40" i="5" s="1"/>
  <c r="F40" i="5"/>
  <c r="E40" i="5"/>
  <c r="D40" i="5"/>
  <c r="U39" i="5"/>
  <c r="T39" i="5"/>
  <c r="O39" i="5"/>
  <c r="N39" i="5"/>
  <c r="M39" i="5"/>
  <c r="K39" i="5"/>
  <c r="I39" i="5"/>
  <c r="G39" i="5"/>
  <c r="U38" i="5"/>
  <c r="T38" i="5"/>
  <c r="O38" i="5"/>
  <c r="N38" i="5"/>
  <c r="M38" i="5"/>
  <c r="K38" i="5"/>
  <c r="I38" i="5"/>
  <c r="G38" i="5"/>
  <c r="U37" i="5"/>
  <c r="T37" i="5"/>
  <c r="O37" i="5"/>
  <c r="N37" i="5"/>
  <c r="M37" i="5"/>
  <c r="K37" i="5"/>
  <c r="I37" i="5"/>
  <c r="G37" i="5"/>
  <c r="U36" i="5"/>
  <c r="T36" i="5"/>
  <c r="O36" i="5"/>
  <c r="N36" i="5"/>
  <c r="M36" i="5"/>
  <c r="K36" i="5"/>
  <c r="I36" i="5"/>
  <c r="G36" i="5"/>
  <c r="S35" i="5"/>
  <c r="T35" i="5" s="1"/>
  <c r="R35" i="5"/>
  <c r="Q35" i="5"/>
  <c r="P35" i="5"/>
  <c r="U35" i="5" s="1"/>
  <c r="L35" i="5"/>
  <c r="J35" i="5"/>
  <c r="H35" i="5"/>
  <c r="F35" i="5"/>
  <c r="N35" i="5" s="1"/>
  <c r="E35" i="5"/>
  <c r="D35" i="5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O32" i="5"/>
  <c r="N32" i="5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O30" i="5"/>
  <c r="N30" i="5"/>
  <c r="M30" i="5"/>
  <c r="K30" i="5"/>
  <c r="I30" i="5"/>
  <c r="G30" i="5"/>
  <c r="U29" i="5"/>
  <c r="T29" i="5"/>
  <c r="O29" i="5"/>
  <c r="N29" i="5"/>
  <c r="M29" i="5"/>
  <c r="K29" i="5"/>
  <c r="I29" i="5"/>
  <c r="G29" i="5"/>
  <c r="U28" i="5"/>
  <c r="T28" i="5"/>
  <c r="N28" i="5"/>
  <c r="O28" i="5" s="1"/>
  <c r="M28" i="5"/>
  <c r="K28" i="5"/>
  <c r="I28" i="5"/>
  <c r="G28" i="5"/>
  <c r="U27" i="5"/>
  <c r="S27" i="5"/>
  <c r="R27" i="5"/>
  <c r="Q27" i="5"/>
  <c r="P27" i="5"/>
  <c r="L27" i="5"/>
  <c r="J27" i="5"/>
  <c r="H27" i="5"/>
  <c r="I27" i="5" s="1"/>
  <c r="F27" i="5"/>
  <c r="E27" i="5"/>
  <c r="K27" i="5" s="1"/>
  <c r="D27" i="5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O24" i="5"/>
  <c r="N24" i="5"/>
  <c r="M24" i="5"/>
  <c r="K24" i="5"/>
  <c r="I24" i="5"/>
  <c r="G24" i="5"/>
  <c r="U23" i="5"/>
  <c r="T23" i="5"/>
  <c r="O23" i="5"/>
  <c r="N23" i="5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R19" i="5"/>
  <c r="Q19" i="5"/>
  <c r="T19" i="5" s="1"/>
  <c r="P19" i="5"/>
  <c r="U19" i="5" s="1"/>
  <c r="L19" i="5"/>
  <c r="J19" i="5"/>
  <c r="H19" i="5"/>
  <c r="F19" i="5"/>
  <c r="N19" i="5" s="1"/>
  <c r="O19" i="5" s="1"/>
  <c r="E19" i="5"/>
  <c r="D19" i="5"/>
  <c r="G19" i="5" s="1"/>
  <c r="U18" i="5"/>
  <c r="T18" i="5"/>
  <c r="O18" i="5"/>
  <c r="N18" i="5"/>
  <c r="M18" i="5"/>
  <c r="K18" i="5"/>
  <c r="I18" i="5"/>
  <c r="G18" i="5"/>
  <c r="U17" i="5"/>
  <c r="T17" i="5"/>
  <c r="O17" i="5"/>
  <c r="N17" i="5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O13" i="5"/>
  <c r="N13" i="5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S10" i="5"/>
  <c r="R10" i="5"/>
  <c r="Q10" i="5"/>
  <c r="P10" i="5"/>
  <c r="U10" i="5" s="1"/>
  <c r="L10" i="5"/>
  <c r="J10" i="5"/>
  <c r="H10" i="5"/>
  <c r="F10" i="5"/>
  <c r="N10" i="5" s="1"/>
  <c r="E10" i="5"/>
  <c r="M10" i="5" s="1"/>
  <c r="D10" i="5"/>
  <c r="I10" i="5" s="1"/>
  <c r="U9" i="5"/>
  <c r="T9" i="5"/>
  <c r="O9" i="5"/>
  <c r="N9" i="5"/>
  <c r="M9" i="5"/>
  <c r="K9" i="5"/>
  <c r="I9" i="5"/>
  <c r="G9" i="5"/>
  <c r="U8" i="5"/>
  <c r="T8" i="5"/>
  <c r="O8" i="5"/>
  <c r="N8" i="5"/>
  <c r="M8" i="5"/>
  <c r="K8" i="5"/>
  <c r="I8" i="5"/>
  <c r="G8" i="5"/>
  <c r="S339" i="4"/>
  <c r="R339" i="4"/>
  <c r="Q339" i="4"/>
  <c r="T339" i="4" s="1"/>
  <c r="P339" i="4"/>
  <c r="L339" i="4"/>
  <c r="J339" i="4"/>
  <c r="H339" i="4"/>
  <c r="U339" i="4" s="1"/>
  <c r="F339" i="4"/>
  <c r="E339" i="4"/>
  <c r="K339" i="4" s="1"/>
  <c r="D339" i="4"/>
  <c r="S338" i="4"/>
  <c r="R338" i="4"/>
  <c r="Q338" i="4"/>
  <c r="T338" i="4" s="1"/>
  <c r="P338" i="4"/>
  <c r="U338" i="4" s="1"/>
  <c r="L338" i="4"/>
  <c r="J338" i="4"/>
  <c r="H338" i="4"/>
  <c r="F338" i="4"/>
  <c r="N338" i="4" s="1"/>
  <c r="O338" i="4" s="1"/>
  <c r="E338" i="4"/>
  <c r="M338" i="4" s="1"/>
  <c r="D338" i="4"/>
  <c r="I338" i="4" s="1"/>
  <c r="S337" i="4"/>
  <c r="R337" i="4"/>
  <c r="Q337" i="4"/>
  <c r="P337" i="4"/>
  <c r="L337" i="4"/>
  <c r="J337" i="4"/>
  <c r="H337" i="4"/>
  <c r="F337" i="4"/>
  <c r="N337" i="4" s="1"/>
  <c r="E337" i="4"/>
  <c r="M337" i="4" s="1"/>
  <c r="D337" i="4"/>
  <c r="I337" i="4" s="1"/>
  <c r="U336" i="4"/>
  <c r="T336" i="4"/>
  <c r="O336" i="4"/>
  <c r="N336" i="4"/>
  <c r="M336" i="4"/>
  <c r="K336" i="4"/>
  <c r="I336" i="4"/>
  <c r="G336" i="4"/>
  <c r="U335" i="4"/>
  <c r="T335" i="4"/>
  <c r="O335" i="4"/>
  <c r="N335" i="4"/>
  <c r="M335" i="4"/>
  <c r="K335" i="4"/>
  <c r="I335" i="4"/>
  <c r="G335" i="4"/>
  <c r="U334" i="4"/>
  <c r="T334" i="4"/>
  <c r="O334" i="4"/>
  <c r="N334" i="4"/>
  <c r="M334" i="4"/>
  <c r="K334" i="4"/>
  <c r="I334" i="4"/>
  <c r="G334" i="4"/>
  <c r="U333" i="4"/>
  <c r="T333" i="4"/>
  <c r="O333" i="4"/>
  <c r="N333" i="4"/>
  <c r="M333" i="4"/>
  <c r="K333" i="4"/>
  <c r="I333" i="4"/>
  <c r="G333" i="4"/>
  <c r="S332" i="4"/>
  <c r="R332" i="4"/>
  <c r="Q332" i="4"/>
  <c r="P332" i="4"/>
  <c r="L332" i="4"/>
  <c r="K332" i="4"/>
  <c r="J332" i="4"/>
  <c r="H332" i="4"/>
  <c r="F332" i="4"/>
  <c r="E332" i="4"/>
  <c r="D332" i="4"/>
  <c r="U331" i="4"/>
  <c r="T331" i="4"/>
  <c r="O331" i="4"/>
  <c r="N331" i="4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T323" i="4"/>
  <c r="S323" i="4"/>
  <c r="R323" i="4"/>
  <c r="Q323" i="4"/>
  <c r="P323" i="4"/>
  <c r="L323" i="4"/>
  <c r="J323" i="4"/>
  <c r="H323" i="4"/>
  <c r="U323" i="4" s="1"/>
  <c r="F323" i="4"/>
  <c r="N323" i="4" s="1"/>
  <c r="E323" i="4"/>
  <c r="D323" i="4"/>
  <c r="I323" i="4" s="1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S317" i="4"/>
  <c r="R317" i="4"/>
  <c r="Q317" i="4"/>
  <c r="P317" i="4"/>
  <c r="L317" i="4"/>
  <c r="J317" i="4"/>
  <c r="H317" i="4"/>
  <c r="F317" i="4"/>
  <c r="N317" i="4" s="1"/>
  <c r="O317" i="4" s="1"/>
  <c r="E317" i="4"/>
  <c r="M317" i="4" s="1"/>
  <c r="D317" i="4"/>
  <c r="G317" i="4" s="1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R310" i="4"/>
  <c r="Q310" i="4"/>
  <c r="P310" i="4"/>
  <c r="U310" i="4" s="1"/>
  <c r="L310" i="4"/>
  <c r="J310" i="4"/>
  <c r="H310" i="4"/>
  <c r="F310" i="4"/>
  <c r="N310" i="4" s="1"/>
  <c r="E310" i="4"/>
  <c r="M310" i="4" s="1"/>
  <c r="D310" i="4"/>
  <c r="I310" i="4" s="1"/>
  <c r="U309" i="4"/>
  <c r="T309" i="4"/>
  <c r="O309" i="4"/>
  <c r="N309" i="4"/>
  <c r="M309" i="4"/>
  <c r="K309" i="4"/>
  <c r="I309" i="4"/>
  <c r="G309" i="4"/>
  <c r="U308" i="4"/>
  <c r="T308" i="4"/>
  <c r="O308" i="4"/>
  <c r="N308" i="4"/>
  <c r="M308" i="4"/>
  <c r="K308" i="4"/>
  <c r="I308" i="4"/>
  <c r="G308" i="4"/>
  <c r="U307" i="4"/>
  <c r="T307" i="4"/>
  <c r="O307" i="4"/>
  <c r="N307" i="4"/>
  <c r="M307" i="4"/>
  <c r="K307" i="4"/>
  <c r="I307" i="4"/>
  <c r="G307" i="4"/>
  <c r="U306" i="4"/>
  <c r="T306" i="4"/>
  <c r="O306" i="4"/>
  <c r="N306" i="4"/>
  <c r="M306" i="4"/>
  <c r="K306" i="4"/>
  <c r="I306" i="4"/>
  <c r="G306" i="4"/>
  <c r="U305" i="4"/>
  <c r="T305" i="4"/>
  <c r="O305" i="4"/>
  <c r="N305" i="4"/>
  <c r="M305" i="4"/>
  <c r="K305" i="4"/>
  <c r="I305" i="4"/>
  <c r="G305" i="4"/>
  <c r="U304" i="4"/>
  <c r="T304" i="4"/>
  <c r="O304" i="4"/>
  <c r="N304" i="4"/>
  <c r="M304" i="4"/>
  <c r="K304" i="4"/>
  <c r="I304" i="4"/>
  <c r="G304" i="4"/>
  <c r="S303" i="4"/>
  <c r="T303" i="4" s="1"/>
  <c r="R303" i="4"/>
  <c r="Q303" i="4"/>
  <c r="P303" i="4"/>
  <c r="L303" i="4"/>
  <c r="K303" i="4"/>
  <c r="J303" i="4"/>
  <c r="H303" i="4"/>
  <c r="F303" i="4"/>
  <c r="N303" i="4" s="1"/>
  <c r="E303" i="4"/>
  <c r="D303" i="4"/>
  <c r="U302" i="4"/>
  <c r="T302" i="4"/>
  <c r="N302" i="4"/>
  <c r="O302" i="4" s="1"/>
  <c r="M302" i="4"/>
  <c r="K302" i="4"/>
  <c r="I302" i="4"/>
  <c r="G302" i="4"/>
  <c r="U299" i="4"/>
  <c r="S299" i="4"/>
  <c r="R299" i="4"/>
  <c r="Q299" i="4"/>
  <c r="T299" i="4" s="1"/>
  <c r="P299" i="4"/>
  <c r="M299" i="4"/>
  <c r="L299" i="4"/>
  <c r="J299" i="4"/>
  <c r="H299" i="4"/>
  <c r="N299" i="4" s="1"/>
  <c r="F299" i="4"/>
  <c r="E299" i="4"/>
  <c r="D299" i="4"/>
  <c r="I299" i="4" s="1"/>
  <c r="S298" i="4"/>
  <c r="R298" i="4"/>
  <c r="Q298" i="4"/>
  <c r="P298" i="4"/>
  <c r="L298" i="4"/>
  <c r="J298" i="4"/>
  <c r="K298" i="4" s="1"/>
  <c r="H298" i="4"/>
  <c r="F298" i="4"/>
  <c r="E298" i="4"/>
  <c r="M298" i="4" s="1"/>
  <c r="D298" i="4"/>
  <c r="U297" i="4"/>
  <c r="T297" i="4"/>
  <c r="O297" i="4"/>
  <c r="N297" i="4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R292" i="4"/>
  <c r="Q292" i="4"/>
  <c r="T292" i="4" s="1"/>
  <c r="P292" i="4"/>
  <c r="L292" i="4"/>
  <c r="J292" i="4"/>
  <c r="I292" i="4"/>
  <c r="H292" i="4"/>
  <c r="F292" i="4"/>
  <c r="E292" i="4"/>
  <c r="M292" i="4" s="1"/>
  <c r="D292" i="4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T285" i="4" s="1"/>
  <c r="R285" i="4"/>
  <c r="Q285" i="4"/>
  <c r="P285" i="4"/>
  <c r="U285" i="4" s="1"/>
  <c r="L285" i="4"/>
  <c r="J285" i="4"/>
  <c r="H285" i="4"/>
  <c r="F285" i="4"/>
  <c r="N285" i="4" s="1"/>
  <c r="E285" i="4"/>
  <c r="D285" i="4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O278" i="4"/>
  <c r="N278" i="4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Q275" i="4"/>
  <c r="T275" i="4" s="1"/>
  <c r="P275" i="4"/>
  <c r="U275" i="4" s="1"/>
  <c r="L275" i="4"/>
  <c r="J275" i="4"/>
  <c r="I275" i="4"/>
  <c r="H275" i="4"/>
  <c r="F275" i="4"/>
  <c r="E275" i="4"/>
  <c r="K275" i="4" s="1"/>
  <c r="D275" i="4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T267" i="4"/>
  <c r="S267" i="4"/>
  <c r="R267" i="4"/>
  <c r="Q267" i="4"/>
  <c r="P267" i="4"/>
  <c r="L267" i="4"/>
  <c r="K267" i="4"/>
  <c r="J267" i="4"/>
  <c r="H267" i="4"/>
  <c r="F267" i="4"/>
  <c r="E267" i="4"/>
  <c r="M267" i="4" s="1"/>
  <c r="D267" i="4"/>
  <c r="G267" i="4" s="1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R260" i="4"/>
  <c r="Q260" i="4"/>
  <c r="T260" i="4" s="1"/>
  <c r="P260" i="4"/>
  <c r="U260" i="4" s="1"/>
  <c r="L260" i="4"/>
  <c r="J260" i="4"/>
  <c r="I260" i="4"/>
  <c r="H260" i="4"/>
  <c r="F260" i="4"/>
  <c r="E260" i="4"/>
  <c r="D260" i="4"/>
  <c r="S259" i="4"/>
  <c r="R259" i="4"/>
  <c r="Q259" i="4"/>
  <c r="P259" i="4"/>
  <c r="L259" i="4"/>
  <c r="K259" i="4"/>
  <c r="J259" i="4"/>
  <c r="H259" i="4"/>
  <c r="F259" i="4"/>
  <c r="N259" i="4" s="1"/>
  <c r="E259" i="4"/>
  <c r="M259" i="4" s="1"/>
  <c r="D259" i="4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O256" i="4"/>
  <c r="N256" i="4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U254" i="4"/>
  <c r="S254" i="4"/>
  <c r="R254" i="4"/>
  <c r="Q254" i="4"/>
  <c r="P254" i="4"/>
  <c r="L254" i="4"/>
  <c r="J254" i="4"/>
  <c r="H254" i="4"/>
  <c r="F254" i="4"/>
  <c r="N254" i="4" s="1"/>
  <c r="E254" i="4"/>
  <c r="D254" i="4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O249" i="4"/>
  <c r="N249" i="4"/>
  <c r="M249" i="4"/>
  <c r="K249" i="4"/>
  <c r="I249" i="4"/>
  <c r="G249" i="4"/>
  <c r="U248" i="4"/>
  <c r="T248" i="4"/>
  <c r="O248" i="4"/>
  <c r="N248" i="4"/>
  <c r="M248" i="4"/>
  <c r="K248" i="4"/>
  <c r="I248" i="4"/>
  <c r="G248" i="4"/>
  <c r="T247" i="4"/>
  <c r="S247" i="4"/>
  <c r="R247" i="4"/>
  <c r="Q247" i="4"/>
  <c r="P247" i="4"/>
  <c r="L247" i="4"/>
  <c r="K247" i="4"/>
  <c r="J247" i="4"/>
  <c r="H247" i="4"/>
  <c r="F247" i="4"/>
  <c r="G247" i="4" s="1"/>
  <c r="E247" i="4"/>
  <c r="D247" i="4"/>
  <c r="U246" i="4"/>
  <c r="T246" i="4"/>
  <c r="N246" i="4"/>
  <c r="O246" i="4" s="1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N244" i="4"/>
  <c r="O244" i="4" s="1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S240" i="4"/>
  <c r="R240" i="4"/>
  <c r="Q240" i="4"/>
  <c r="P240" i="4"/>
  <c r="U240" i="4" s="1"/>
  <c r="L240" i="4"/>
  <c r="J240" i="4"/>
  <c r="H240" i="4"/>
  <c r="F240" i="4"/>
  <c r="N240" i="4" s="1"/>
  <c r="E240" i="4"/>
  <c r="M240" i="4" s="1"/>
  <c r="D240" i="4"/>
  <c r="I240" i="4" s="1"/>
  <c r="U239" i="4"/>
  <c r="T239" i="4"/>
  <c r="O239" i="4"/>
  <c r="N239" i="4"/>
  <c r="M239" i="4"/>
  <c r="K239" i="4"/>
  <c r="I239" i="4"/>
  <c r="G239" i="4"/>
  <c r="U238" i="4"/>
  <c r="T238" i="4"/>
  <c r="O238" i="4"/>
  <c r="N238" i="4"/>
  <c r="M238" i="4"/>
  <c r="K238" i="4"/>
  <c r="I238" i="4"/>
  <c r="G238" i="4"/>
  <c r="U237" i="4"/>
  <c r="T237" i="4"/>
  <c r="O237" i="4"/>
  <c r="N237" i="4"/>
  <c r="M237" i="4"/>
  <c r="K237" i="4"/>
  <c r="I237" i="4"/>
  <c r="G237" i="4"/>
  <c r="U236" i="4"/>
  <c r="T236" i="4"/>
  <c r="O236" i="4"/>
  <c r="N236" i="4"/>
  <c r="M236" i="4"/>
  <c r="K236" i="4"/>
  <c r="I236" i="4"/>
  <c r="G236" i="4"/>
  <c r="U235" i="4"/>
  <c r="T235" i="4"/>
  <c r="O235" i="4"/>
  <c r="N235" i="4"/>
  <c r="M235" i="4"/>
  <c r="K235" i="4"/>
  <c r="I235" i="4"/>
  <c r="G235" i="4"/>
  <c r="U234" i="4"/>
  <c r="T234" i="4"/>
  <c r="O234" i="4"/>
  <c r="N234" i="4"/>
  <c r="M234" i="4"/>
  <c r="K234" i="4"/>
  <c r="I234" i="4"/>
  <c r="G234" i="4"/>
  <c r="S231" i="4"/>
  <c r="R231" i="4"/>
  <c r="Q231" i="4"/>
  <c r="P231" i="4"/>
  <c r="L231" i="4"/>
  <c r="K231" i="4"/>
  <c r="J231" i="4"/>
  <c r="H231" i="4"/>
  <c r="F231" i="4"/>
  <c r="E231" i="4"/>
  <c r="D231" i="4"/>
  <c r="S230" i="4"/>
  <c r="R230" i="4"/>
  <c r="Q230" i="4"/>
  <c r="T230" i="4" s="1"/>
  <c r="P230" i="4"/>
  <c r="U230" i="4" s="1"/>
  <c r="L230" i="4"/>
  <c r="J230" i="4"/>
  <c r="H230" i="4"/>
  <c r="I230" i="4" s="1"/>
  <c r="F230" i="4"/>
  <c r="E230" i="4"/>
  <c r="K230" i="4" s="1"/>
  <c r="D230" i="4"/>
  <c r="U229" i="4"/>
  <c r="T229" i="4"/>
  <c r="O229" i="4"/>
  <c r="N229" i="4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T224" i="4"/>
  <c r="S224" i="4"/>
  <c r="R224" i="4"/>
  <c r="Q224" i="4"/>
  <c r="P224" i="4"/>
  <c r="L224" i="4"/>
  <c r="K224" i="4"/>
  <c r="J224" i="4"/>
  <c r="H224" i="4"/>
  <c r="F224" i="4"/>
  <c r="E224" i="4"/>
  <c r="M224" i="4" s="1"/>
  <c r="D224" i="4"/>
  <c r="G224" i="4" s="1"/>
  <c r="U223" i="4"/>
  <c r="T223" i="4"/>
  <c r="O223" i="4"/>
  <c r="N223" i="4"/>
  <c r="M223" i="4"/>
  <c r="K223" i="4"/>
  <c r="I223" i="4"/>
  <c r="G223" i="4"/>
  <c r="U222" i="4"/>
  <c r="T222" i="4"/>
  <c r="N222" i="4"/>
  <c r="O222" i="4" s="1"/>
  <c r="M222" i="4"/>
  <c r="K222" i="4"/>
  <c r="I222" i="4"/>
  <c r="G222" i="4"/>
  <c r="U221" i="4"/>
  <c r="T221" i="4"/>
  <c r="N221" i="4"/>
  <c r="O221" i="4" s="1"/>
  <c r="M221" i="4"/>
  <c r="K221" i="4"/>
  <c r="I221" i="4"/>
  <c r="G221" i="4"/>
  <c r="U220" i="4"/>
  <c r="T220" i="4"/>
  <c r="N220" i="4"/>
  <c r="O220" i="4" s="1"/>
  <c r="M220" i="4"/>
  <c r="K220" i="4"/>
  <c r="I220" i="4"/>
  <c r="G220" i="4"/>
  <c r="U219" i="4"/>
  <c r="T219" i="4"/>
  <c r="N219" i="4"/>
  <c r="O219" i="4" s="1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S216" i="4"/>
  <c r="R216" i="4"/>
  <c r="Q216" i="4"/>
  <c r="P216" i="4"/>
  <c r="U216" i="4" s="1"/>
  <c r="L216" i="4"/>
  <c r="J216" i="4"/>
  <c r="I216" i="4"/>
  <c r="H216" i="4"/>
  <c r="F216" i="4"/>
  <c r="N216" i="4" s="1"/>
  <c r="E216" i="4"/>
  <c r="D216" i="4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N208" i="4"/>
  <c r="O208" i="4" s="1"/>
  <c r="M208" i="4"/>
  <c r="K208" i="4"/>
  <c r="I208" i="4"/>
  <c r="G208" i="4"/>
  <c r="S205" i="4"/>
  <c r="R205" i="4"/>
  <c r="Q205" i="4"/>
  <c r="T205" i="4" s="1"/>
  <c r="P205" i="4"/>
  <c r="L205" i="4"/>
  <c r="J205" i="4"/>
  <c r="H205" i="4"/>
  <c r="F205" i="4"/>
  <c r="E205" i="4"/>
  <c r="D205" i="4"/>
  <c r="S204" i="4"/>
  <c r="R204" i="4"/>
  <c r="Q204" i="4"/>
  <c r="P204" i="4"/>
  <c r="U204" i="4" s="1"/>
  <c r="L204" i="4"/>
  <c r="J204" i="4"/>
  <c r="I204" i="4"/>
  <c r="H204" i="4"/>
  <c r="F204" i="4"/>
  <c r="G204" i="4" s="1"/>
  <c r="E204" i="4"/>
  <c r="D204" i="4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O201" i="4"/>
  <c r="N201" i="4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Q198" i="4"/>
  <c r="T198" i="4" s="1"/>
  <c r="P198" i="4"/>
  <c r="L198" i="4"/>
  <c r="J198" i="4"/>
  <c r="H198" i="4"/>
  <c r="G198" i="4"/>
  <c r="F198" i="4"/>
  <c r="E198" i="4"/>
  <c r="D198" i="4"/>
  <c r="U197" i="4"/>
  <c r="T197" i="4"/>
  <c r="O197" i="4"/>
  <c r="N197" i="4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S191" i="4"/>
  <c r="R191" i="4"/>
  <c r="Q191" i="4"/>
  <c r="T191" i="4" s="1"/>
  <c r="P191" i="4"/>
  <c r="L191" i="4"/>
  <c r="J191" i="4"/>
  <c r="H191" i="4"/>
  <c r="U191" i="4" s="1"/>
  <c r="F191" i="4"/>
  <c r="E191" i="4"/>
  <c r="D191" i="4"/>
  <c r="I191" i="4" s="1"/>
  <c r="U190" i="4"/>
  <c r="T190" i="4"/>
  <c r="N190" i="4"/>
  <c r="O190" i="4" s="1"/>
  <c r="M190" i="4"/>
  <c r="K190" i="4"/>
  <c r="I190" i="4"/>
  <c r="G190" i="4"/>
  <c r="U189" i="4"/>
  <c r="T189" i="4"/>
  <c r="N189" i="4"/>
  <c r="O189" i="4" s="1"/>
  <c r="M189" i="4"/>
  <c r="K189" i="4"/>
  <c r="I189" i="4"/>
  <c r="G189" i="4"/>
  <c r="U188" i="4"/>
  <c r="T188" i="4"/>
  <c r="N188" i="4"/>
  <c r="O188" i="4" s="1"/>
  <c r="M188" i="4"/>
  <c r="K188" i="4"/>
  <c r="I188" i="4"/>
  <c r="G188" i="4"/>
  <c r="U187" i="4"/>
  <c r="T187" i="4"/>
  <c r="N187" i="4"/>
  <c r="O187" i="4" s="1"/>
  <c r="M187" i="4"/>
  <c r="K187" i="4"/>
  <c r="I187" i="4"/>
  <c r="G187" i="4"/>
  <c r="U186" i="4"/>
  <c r="T186" i="4"/>
  <c r="O186" i="4"/>
  <c r="N186" i="4"/>
  <c r="M186" i="4"/>
  <c r="K186" i="4"/>
  <c r="I186" i="4"/>
  <c r="G186" i="4"/>
  <c r="S185" i="4"/>
  <c r="T185" i="4" s="1"/>
  <c r="R185" i="4"/>
  <c r="Q185" i="4"/>
  <c r="P185" i="4"/>
  <c r="L185" i="4"/>
  <c r="J185" i="4"/>
  <c r="H185" i="4"/>
  <c r="F185" i="4"/>
  <c r="E185" i="4"/>
  <c r="K185" i="4" s="1"/>
  <c r="D185" i="4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S179" i="4"/>
  <c r="R179" i="4"/>
  <c r="Q179" i="4"/>
  <c r="P179" i="4"/>
  <c r="M179" i="4"/>
  <c r="L179" i="4"/>
  <c r="J179" i="4"/>
  <c r="I179" i="4"/>
  <c r="H179" i="4"/>
  <c r="U179" i="4" s="1"/>
  <c r="F179" i="4"/>
  <c r="N179" i="4" s="1"/>
  <c r="E179" i="4"/>
  <c r="D179" i="4"/>
  <c r="U178" i="4"/>
  <c r="T178" i="4"/>
  <c r="O178" i="4"/>
  <c r="N178" i="4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O174" i="4"/>
  <c r="N174" i="4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S170" i="4"/>
  <c r="R170" i="4"/>
  <c r="Q170" i="4"/>
  <c r="T170" i="4" s="1"/>
  <c r="P170" i="4"/>
  <c r="L170" i="4"/>
  <c r="J170" i="4"/>
  <c r="H170" i="4"/>
  <c r="G170" i="4"/>
  <c r="F170" i="4"/>
  <c r="E170" i="4"/>
  <c r="D170" i="4"/>
  <c r="U169" i="4"/>
  <c r="S169" i="4"/>
  <c r="R169" i="4"/>
  <c r="Q169" i="4"/>
  <c r="T169" i="4" s="1"/>
  <c r="P169" i="4"/>
  <c r="L169" i="4"/>
  <c r="J169" i="4"/>
  <c r="I169" i="4"/>
  <c r="H169" i="4"/>
  <c r="F169" i="4"/>
  <c r="N169" i="4" s="1"/>
  <c r="E169" i="4"/>
  <c r="D169" i="4"/>
  <c r="U168" i="4"/>
  <c r="T168" i="4"/>
  <c r="N168" i="4"/>
  <c r="O168" i="4" s="1"/>
  <c r="M168" i="4"/>
  <c r="K168" i="4"/>
  <c r="I168" i="4"/>
  <c r="G168" i="4"/>
  <c r="U167" i="4"/>
  <c r="T167" i="4"/>
  <c r="N167" i="4"/>
  <c r="O167" i="4" s="1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N165" i="4"/>
  <c r="O165" i="4" s="1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S163" i="4"/>
  <c r="R163" i="4"/>
  <c r="Q163" i="4"/>
  <c r="P163" i="4"/>
  <c r="L163" i="4"/>
  <c r="J163" i="4"/>
  <c r="H163" i="4"/>
  <c r="F163" i="4"/>
  <c r="E163" i="4"/>
  <c r="K163" i="4" s="1"/>
  <c r="D163" i="4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N160" i="4"/>
  <c r="O160" i="4" s="1"/>
  <c r="M160" i="4"/>
  <c r="K160" i="4"/>
  <c r="I160" i="4"/>
  <c r="G160" i="4"/>
  <c r="U159" i="4"/>
  <c r="T159" i="4"/>
  <c r="N159" i="4"/>
  <c r="O159" i="4" s="1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U157" i="4"/>
  <c r="S157" i="4"/>
  <c r="R157" i="4"/>
  <c r="Q157" i="4"/>
  <c r="T157" i="4" s="1"/>
  <c r="P157" i="4"/>
  <c r="L157" i="4"/>
  <c r="J157" i="4"/>
  <c r="H157" i="4"/>
  <c r="F157" i="4"/>
  <c r="N157" i="4" s="1"/>
  <c r="E157" i="4"/>
  <c r="M157" i="4" s="1"/>
  <c r="D157" i="4"/>
  <c r="I157" i="4" s="1"/>
  <c r="U156" i="4"/>
  <c r="T156" i="4"/>
  <c r="O156" i="4"/>
  <c r="N156" i="4"/>
  <c r="M156" i="4"/>
  <c r="K156" i="4"/>
  <c r="I156" i="4"/>
  <c r="G156" i="4"/>
  <c r="U155" i="4"/>
  <c r="T155" i="4"/>
  <c r="O155" i="4"/>
  <c r="N155" i="4"/>
  <c r="M155" i="4"/>
  <c r="K155" i="4"/>
  <c r="I155" i="4"/>
  <c r="G155" i="4"/>
  <c r="U154" i="4"/>
  <c r="T154" i="4"/>
  <c r="O154" i="4"/>
  <c r="N154" i="4"/>
  <c r="M154" i="4"/>
  <c r="K154" i="4"/>
  <c r="I154" i="4"/>
  <c r="G154" i="4"/>
  <c r="U153" i="4"/>
  <c r="T153" i="4"/>
  <c r="O153" i="4"/>
  <c r="N153" i="4"/>
  <c r="M153" i="4"/>
  <c r="K153" i="4"/>
  <c r="I153" i="4"/>
  <c r="G153" i="4"/>
  <c r="U152" i="4"/>
  <c r="T152" i="4"/>
  <c r="O152" i="4"/>
  <c r="N152" i="4"/>
  <c r="M152" i="4"/>
  <c r="K152" i="4"/>
  <c r="I152" i="4"/>
  <c r="G152" i="4"/>
  <c r="U151" i="4"/>
  <c r="T151" i="4"/>
  <c r="O151" i="4"/>
  <c r="N151" i="4"/>
  <c r="M151" i="4"/>
  <c r="K151" i="4"/>
  <c r="I151" i="4"/>
  <c r="G151" i="4"/>
  <c r="S150" i="4"/>
  <c r="R150" i="4"/>
  <c r="Q150" i="4"/>
  <c r="T150" i="4" s="1"/>
  <c r="P150" i="4"/>
  <c r="U150" i="4" s="1"/>
  <c r="L150" i="4"/>
  <c r="J150" i="4"/>
  <c r="H150" i="4"/>
  <c r="F150" i="4"/>
  <c r="N150" i="4" s="1"/>
  <c r="E150" i="4"/>
  <c r="D150" i="4"/>
  <c r="U149" i="4"/>
  <c r="T149" i="4"/>
  <c r="O149" i="4"/>
  <c r="N149" i="4"/>
  <c r="M149" i="4"/>
  <c r="K149" i="4"/>
  <c r="I149" i="4"/>
  <c r="G149" i="4"/>
  <c r="U148" i="4"/>
  <c r="T148" i="4"/>
  <c r="N148" i="4"/>
  <c r="O148" i="4" s="1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R144" i="4"/>
  <c r="Q144" i="4"/>
  <c r="P144" i="4"/>
  <c r="U144" i="4" s="1"/>
  <c r="L144" i="4"/>
  <c r="K144" i="4"/>
  <c r="J144" i="4"/>
  <c r="H144" i="4"/>
  <c r="F144" i="4"/>
  <c r="N144" i="4" s="1"/>
  <c r="E144" i="4"/>
  <c r="M144" i="4" s="1"/>
  <c r="D144" i="4"/>
  <c r="U143" i="4"/>
  <c r="T143" i="4"/>
  <c r="O143" i="4"/>
  <c r="N143" i="4"/>
  <c r="M143" i="4"/>
  <c r="K143" i="4"/>
  <c r="I143" i="4"/>
  <c r="G143" i="4"/>
  <c r="U142" i="4"/>
  <c r="T142" i="4"/>
  <c r="O142" i="4"/>
  <c r="N142" i="4"/>
  <c r="M142" i="4"/>
  <c r="K142" i="4"/>
  <c r="I142" i="4"/>
  <c r="G142" i="4"/>
  <c r="U141" i="4"/>
  <c r="T141" i="4"/>
  <c r="O141" i="4"/>
  <c r="N141" i="4"/>
  <c r="M141" i="4"/>
  <c r="K141" i="4"/>
  <c r="I141" i="4"/>
  <c r="G141" i="4"/>
  <c r="U140" i="4"/>
  <c r="T140" i="4"/>
  <c r="O140" i="4"/>
  <c r="N140" i="4"/>
  <c r="M140" i="4"/>
  <c r="K140" i="4"/>
  <c r="I140" i="4"/>
  <c r="G140" i="4"/>
  <c r="U139" i="4"/>
  <c r="T139" i="4"/>
  <c r="O139" i="4"/>
  <c r="N139" i="4"/>
  <c r="M139" i="4"/>
  <c r="K139" i="4"/>
  <c r="I139" i="4"/>
  <c r="G139" i="4"/>
  <c r="U138" i="4"/>
  <c r="T138" i="4"/>
  <c r="O138" i="4"/>
  <c r="N138" i="4"/>
  <c r="M138" i="4"/>
  <c r="K138" i="4"/>
  <c r="I138" i="4"/>
  <c r="G138" i="4"/>
  <c r="U137" i="4"/>
  <c r="S137" i="4"/>
  <c r="R137" i="4"/>
  <c r="Q137" i="4"/>
  <c r="P137" i="4"/>
  <c r="L137" i="4"/>
  <c r="J137" i="4"/>
  <c r="H137" i="4"/>
  <c r="I137" i="4" s="1"/>
  <c r="F137" i="4"/>
  <c r="G137" i="4" s="1"/>
  <c r="E137" i="4"/>
  <c r="K137" i="4" s="1"/>
  <c r="D137" i="4"/>
  <c r="U136" i="4"/>
  <c r="T136" i="4"/>
  <c r="O136" i="4"/>
  <c r="N136" i="4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O134" i="4"/>
  <c r="N134" i="4"/>
  <c r="M134" i="4"/>
  <c r="K134" i="4"/>
  <c r="I134" i="4"/>
  <c r="G134" i="4"/>
  <c r="U133" i="4"/>
  <c r="T133" i="4"/>
  <c r="O133" i="4"/>
  <c r="N133" i="4"/>
  <c r="M133" i="4"/>
  <c r="K133" i="4"/>
  <c r="I133" i="4"/>
  <c r="G133" i="4"/>
  <c r="S132" i="4"/>
  <c r="R132" i="4"/>
  <c r="Q132" i="4"/>
  <c r="P132" i="4"/>
  <c r="U132" i="4" s="1"/>
  <c r="L132" i="4"/>
  <c r="J132" i="4"/>
  <c r="H132" i="4"/>
  <c r="F132" i="4"/>
  <c r="N132" i="4" s="1"/>
  <c r="O132" i="4" s="1"/>
  <c r="E132" i="4"/>
  <c r="D132" i="4"/>
  <c r="I132" i="4" s="1"/>
  <c r="U131" i="4"/>
  <c r="T131" i="4"/>
  <c r="O131" i="4"/>
  <c r="N131" i="4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S126" i="4"/>
  <c r="R126" i="4"/>
  <c r="Q126" i="4"/>
  <c r="P126" i="4"/>
  <c r="U126" i="4" s="1"/>
  <c r="L126" i="4"/>
  <c r="J126" i="4"/>
  <c r="H126" i="4"/>
  <c r="F126" i="4"/>
  <c r="N126" i="4" s="1"/>
  <c r="E126" i="4"/>
  <c r="D126" i="4"/>
  <c r="U125" i="4"/>
  <c r="T125" i="4"/>
  <c r="O125" i="4"/>
  <c r="N125" i="4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S121" i="4"/>
  <c r="T121" i="4" s="1"/>
  <c r="R121" i="4"/>
  <c r="Q121" i="4"/>
  <c r="P121" i="4"/>
  <c r="L121" i="4"/>
  <c r="J121" i="4"/>
  <c r="H121" i="4"/>
  <c r="F121" i="4"/>
  <c r="E121" i="4"/>
  <c r="M121" i="4" s="1"/>
  <c r="D121" i="4"/>
  <c r="U120" i="4"/>
  <c r="T120" i="4"/>
  <c r="O120" i="4"/>
  <c r="N120" i="4"/>
  <c r="M120" i="4"/>
  <c r="K120" i="4"/>
  <c r="I120" i="4"/>
  <c r="G120" i="4"/>
  <c r="U119" i="4"/>
  <c r="T119" i="4"/>
  <c r="O119" i="4"/>
  <c r="N119" i="4"/>
  <c r="M119" i="4"/>
  <c r="K119" i="4"/>
  <c r="I119" i="4"/>
  <c r="G119" i="4"/>
  <c r="U118" i="4"/>
  <c r="T118" i="4"/>
  <c r="O118" i="4"/>
  <c r="N118" i="4"/>
  <c r="M118" i="4"/>
  <c r="K118" i="4"/>
  <c r="I118" i="4"/>
  <c r="G118" i="4"/>
  <c r="U117" i="4"/>
  <c r="T117" i="4"/>
  <c r="O117" i="4"/>
  <c r="N117" i="4"/>
  <c r="M117" i="4"/>
  <c r="K117" i="4"/>
  <c r="I117" i="4"/>
  <c r="G117" i="4"/>
  <c r="U116" i="4"/>
  <c r="T116" i="4"/>
  <c r="O116" i="4"/>
  <c r="N116" i="4"/>
  <c r="M116" i="4"/>
  <c r="K116" i="4"/>
  <c r="I116" i="4"/>
  <c r="G116" i="4"/>
  <c r="U115" i="4"/>
  <c r="T115" i="4"/>
  <c r="O115" i="4"/>
  <c r="N115" i="4"/>
  <c r="M115" i="4"/>
  <c r="K115" i="4"/>
  <c r="I115" i="4"/>
  <c r="G115" i="4"/>
  <c r="U114" i="4"/>
  <c r="T114" i="4"/>
  <c r="O114" i="4"/>
  <c r="N114" i="4"/>
  <c r="M114" i="4"/>
  <c r="K114" i="4"/>
  <c r="I114" i="4"/>
  <c r="G114" i="4"/>
  <c r="U113" i="4"/>
  <c r="T113" i="4"/>
  <c r="O113" i="4"/>
  <c r="N113" i="4"/>
  <c r="M113" i="4"/>
  <c r="K113" i="4"/>
  <c r="I113" i="4"/>
  <c r="G113" i="4"/>
  <c r="S112" i="4"/>
  <c r="R112" i="4"/>
  <c r="Q112" i="4"/>
  <c r="P112" i="4"/>
  <c r="U112" i="4" s="1"/>
  <c r="L112" i="4"/>
  <c r="J112" i="4"/>
  <c r="H112" i="4"/>
  <c r="F112" i="4"/>
  <c r="N112" i="4" s="1"/>
  <c r="O112" i="4" s="1"/>
  <c r="E112" i="4"/>
  <c r="D112" i="4"/>
  <c r="I112" i="4" s="1"/>
  <c r="U111" i="4"/>
  <c r="T111" i="4"/>
  <c r="O111" i="4"/>
  <c r="N111" i="4"/>
  <c r="M111" i="4"/>
  <c r="K111" i="4"/>
  <c r="I111" i="4"/>
  <c r="G111" i="4"/>
  <c r="U110" i="4"/>
  <c r="T110" i="4"/>
  <c r="O110" i="4"/>
  <c r="N110" i="4"/>
  <c r="M110" i="4"/>
  <c r="K110" i="4"/>
  <c r="I110" i="4"/>
  <c r="G110" i="4"/>
  <c r="U109" i="4"/>
  <c r="T109" i="4"/>
  <c r="O109" i="4"/>
  <c r="N109" i="4"/>
  <c r="M109" i="4"/>
  <c r="K109" i="4"/>
  <c r="I109" i="4"/>
  <c r="G109" i="4"/>
  <c r="U108" i="4"/>
  <c r="T108" i="4"/>
  <c r="O108" i="4"/>
  <c r="N108" i="4"/>
  <c r="M108" i="4"/>
  <c r="K108" i="4"/>
  <c r="I108" i="4"/>
  <c r="G108" i="4"/>
  <c r="U107" i="4"/>
  <c r="T107" i="4"/>
  <c r="O107" i="4"/>
  <c r="N107" i="4"/>
  <c r="M107" i="4"/>
  <c r="K107" i="4"/>
  <c r="I107" i="4"/>
  <c r="G107" i="4"/>
  <c r="S106" i="4"/>
  <c r="T106" i="4" s="1"/>
  <c r="R106" i="4"/>
  <c r="Q106" i="4"/>
  <c r="P106" i="4"/>
  <c r="L106" i="4"/>
  <c r="J106" i="4"/>
  <c r="H106" i="4"/>
  <c r="G106" i="4"/>
  <c r="F106" i="4"/>
  <c r="N106" i="4" s="1"/>
  <c r="O106" i="4" s="1"/>
  <c r="E106" i="4"/>
  <c r="M106" i="4" s="1"/>
  <c r="D106" i="4"/>
  <c r="U105" i="4"/>
  <c r="T105" i="4"/>
  <c r="N105" i="4"/>
  <c r="O105" i="4" s="1"/>
  <c r="M105" i="4"/>
  <c r="K105" i="4"/>
  <c r="I105" i="4"/>
  <c r="G105" i="4"/>
  <c r="S102" i="4"/>
  <c r="R102" i="4"/>
  <c r="Q102" i="4"/>
  <c r="T102" i="4" s="1"/>
  <c r="P102" i="4"/>
  <c r="U102" i="4" s="1"/>
  <c r="L102" i="4"/>
  <c r="J102" i="4"/>
  <c r="I102" i="4"/>
  <c r="H102" i="4"/>
  <c r="F102" i="4"/>
  <c r="N102" i="4" s="1"/>
  <c r="O102" i="4" s="1"/>
  <c r="E102" i="4"/>
  <c r="D102" i="4"/>
  <c r="S101" i="4"/>
  <c r="T101" i="4" s="1"/>
  <c r="R101" i="4"/>
  <c r="Q101" i="4"/>
  <c r="P101" i="4"/>
  <c r="L101" i="4"/>
  <c r="K101" i="4"/>
  <c r="J101" i="4"/>
  <c r="H101" i="4"/>
  <c r="F101" i="4"/>
  <c r="N101" i="4" s="1"/>
  <c r="E101" i="4"/>
  <c r="M101" i="4" s="1"/>
  <c r="D101" i="4"/>
  <c r="I101" i="4" s="1"/>
  <c r="U100" i="4"/>
  <c r="T100" i="4"/>
  <c r="O100" i="4"/>
  <c r="N100" i="4"/>
  <c r="M100" i="4"/>
  <c r="K100" i="4"/>
  <c r="I100" i="4"/>
  <c r="G100" i="4"/>
  <c r="U99" i="4"/>
  <c r="T99" i="4"/>
  <c r="O99" i="4"/>
  <c r="N99" i="4"/>
  <c r="M99" i="4"/>
  <c r="K99" i="4"/>
  <c r="I99" i="4"/>
  <c r="G99" i="4"/>
  <c r="U98" i="4"/>
  <c r="T98" i="4"/>
  <c r="O98" i="4"/>
  <c r="N98" i="4"/>
  <c r="M98" i="4"/>
  <c r="K98" i="4"/>
  <c r="I98" i="4"/>
  <c r="G98" i="4"/>
  <c r="U97" i="4"/>
  <c r="T97" i="4"/>
  <c r="O97" i="4"/>
  <c r="N97" i="4"/>
  <c r="M97" i="4"/>
  <c r="K97" i="4"/>
  <c r="I97" i="4"/>
  <c r="G97" i="4"/>
  <c r="S96" i="4"/>
  <c r="R96" i="4"/>
  <c r="Q96" i="4"/>
  <c r="T96" i="4" s="1"/>
  <c r="P96" i="4"/>
  <c r="U96" i="4" s="1"/>
  <c r="L96" i="4"/>
  <c r="J96" i="4"/>
  <c r="I96" i="4"/>
  <c r="H96" i="4"/>
  <c r="F96" i="4"/>
  <c r="E96" i="4"/>
  <c r="K96" i="4" s="1"/>
  <c r="D96" i="4"/>
  <c r="U95" i="4"/>
  <c r="T95" i="4"/>
  <c r="N95" i="4"/>
  <c r="O95" i="4" s="1"/>
  <c r="M95" i="4"/>
  <c r="K95" i="4"/>
  <c r="I95" i="4"/>
  <c r="G95" i="4"/>
  <c r="U94" i="4"/>
  <c r="T94" i="4"/>
  <c r="N94" i="4"/>
  <c r="O94" i="4" s="1"/>
  <c r="M94" i="4"/>
  <c r="K94" i="4"/>
  <c r="I94" i="4"/>
  <c r="G94" i="4"/>
  <c r="U93" i="4"/>
  <c r="T93" i="4"/>
  <c r="N93" i="4"/>
  <c r="O93" i="4" s="1"/>
  <c r="M93" i="4"/>
  <c r="K93" i="4"/>
  <c r="I93" i="4"/>
  <c r="G93" i="4"/>
  <c r="U92" i="4"/>
  <c r="T92" i="4"/>
  <c r="N92" i="4"/>
  <c r="O92" i="4" s="1"/>
  <c r="M92" i="4"/>
  <c r="K92" i="4"/>
  <c r="I92" i="4"/>
  <c r="G92" i="4"/>
  <c r="S91" i="4"/>
  <c r="R91" i="4"/>
  <c r="Q91" i="4"/>
  <c r="P91" i="4"/>
  <c r="U91" i="4" s="1"/>
  <c r="L91" i="4"/>
  <c r="J91" i="4"/>
  <c r="H91" i="4"/>
  <c r="F91" i="4"/>
  <c r="N91" i="4" s="1"/>
  <c r="O91" i="4" s="1"/>
  <c r="E91" i="4"/>
  <c r="M91" i="4" s="1"/>
  <c r="D91" i="4"/>
  <c r="I91" i="4" s="1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Q85" i="4"/>
  <c r="P85" i="4"/>
  <c r="L85" i="4"/>
  <c r="J85" i="4"/>
  <c r="H85" i="4"/>
  <c r="U85" i="4" s="1"/>
  <c r="F85" i="4"/>
  <c r="E85" i="4"/>
  <c r="D85" i="4"/>
  <c r="S84" i="4"/>
  <c r="T84" i="4" s="1"/>
  <c r="R84" i="4"/>
  <c r="Q84" i="4"/>
  <c r="P84" i="4"/>
  <c r="U84" i="4" s="1"/>
  <c r="L84" i="4"/>
  <c r="K84" i="4"/>
  <c r="J84" i="4"/>
  <c r="H84" i="4"/>
  <c r="F84" i="4"/>
  <c r="N84" i="4" s="1"/>
  <c r="E84" i="4"/>
  <c r="M84" i="4" s="1"/>
  <c r="D84" i="4"/>
  <c r="U83" i="4"/>
  <c r="T83" i="4"/>
  <c r="O83" i="4"/>
  <c r="N83" i="4"/>
  <c r="M83" i="4"/>
  <c r="K83" i="4"/>
  <c r="I83" i="4"/>
  <c r="G83" i="4"/>
  <c r="U82" i="4"/>
  <c r="T82" i="4"/>
  <c r="O82" i="4"/>
  <c r="N82" i="4"/>
  <c r="M82" i="4"/>
  <c r="K82" i="4"/>
  <c r="I82" i="4"/>
  <c r="G82" i="4"/>
  <c r="U81" i="4"/>
  <c r="T81" i="4"/>
  <c r="O81" i="4"/>
  <c r="N81" i="4"/>
  <c r="M81" i="4"/>
  <c r="K81" i="4"/>
  <c r="I81" i="4"/>
  <c r="G81" i="4"/>
  <c r="U80" i="4"/>
  <c r="T80" i="4"/>
  <c r="O80" i="4"/>
  <c r="N80" i="4"/>
  <c r="M80" i="4"/>
  <c r="K80" i="4"/>
  <c r="I80" i="4"/>
  <c r="G80" i="4"/>
  <c r="U79" i="4"/>
  <c r="T79" i="4"/>
  <c r="O79" i="4"/>
  <c r="N79" i="4"/>
  <c r="M79" i="4"/>
  <c r="K79" i="4"/>
  <c r="I79" i="4"/>
  <c r="G79" i="4"/>
  <c r="U78" i="4"/>
  <c r="S78" i="4"/>
  <c r="R78" i="4"/>
  <c r="Q78" i="4"/>
  <c r="P78" i="4"/>
  <c r="L78" i="4"/>
  <c r="J78" i="4"/>
  <c r="H78" i="4"/>
  <c r="I78" i="4" s="1"/>
  <c r="F78" i="4"/>
  <c r="G78" i="4" s="1"/>
  <c r="E78" i="4"/>
  <c r="K78" i="4" s="1"/>
  <c r="D78" i="4"/>
  <c r="U77" i="4"/>
  <c r="T77" i="4"/>
  <c r="O77" i="4"/>
  <c r="N77" i="4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O75" i="4"/>
  <c r="N75" i="4"/>
  <c r="M75" i="4"/>
  <c r="K75" i="4"/>
  <c r="I75" i="4"/>
  <c r="G75" i="4"/>
  <c r="U74" i="4"/>
  <c r="T74" i="4"/>
  <c r="O74" i="4"/>
  <c r="N74" i="4"/>
  <c r="M74" i="4"/>
  <c r="K74" i="4"/>
  <c r="I74" i="4"/>
  <c r="G74" i="4"/>
  <c r="U73" i="4"/>
  <c r="T73" i="4"/>
  <c r="O73" i="4"/>
  <c r="N73" i="4"/>
  <c r="M73" i="4"/>
  <c r="K73" i="4"/>
  <c r="I73" i="4"/>
  <c r="G73" i="4"/>
  <c r="U72" i="4"/>
  <c r="T72" i="4"/>
  <c r="O72" i="4"/>
  <c r="N72" i="4"/>
  <c r="M72" i="4"/>
  <c r="K72" i="4"/>
  <c r="I72" i="4"/>
  <c r="G72" i="4"/>
  <c r="U71" i="4"/>
  <c r="T71" i="4"/>
  <c r="O71" i="4"/>
  <c r="N71" i="4"/>
  <c r="M71" i="4"/>
  <c r="K71" i="4"/>
  <c r="I71" i="4"/>
  <c r="G71" i="4"/>
  <c r="S70" i="4"/>
  <c r="R70" i="4"/>
  <c r="Q70" i="4"/>
  <c r="P70" i="4"/>
  <c r="U70" i="4" s="1"/>
  <c r="L70" i="4"/>
  <c r="J70" i="4"/>
  <c r="H70" i="4"/>
  <c r="F70" i="4"/>
  <c r="N70" i="4" s="1"/>
  <c r="O70" i="4" s="1"/>
  <c r="E70" i="4"/>
  <c r="D70" i="4"/>
  <c r="I70" i="4" s="1"/>
  <c r="U69" i="4"/>
  <c r="T69" i="4"/>
  <c r="O69" i="4"/>
  <c r="N69" i="4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O64" i="4"/>
  <c r="N64" i="4"/>
  <c r="M64" i="4"/>
  <c r="K64" i="4"/>
  <c r="I64" i="4"/>
  <c r="G64" i="4"/>
  <c r="S63" i="4"/>
  <c r="R63" i="4"/>
  <c r="Q63" i="4"/>
  <c r="P63" i="4"/>
  <c r="U63" i="4" s="1"/>
  <c r="L63" i="4"/>
  <c r="J63" i="4"/>
  <c r="H63" i="4"/>
  <c r="F63" i="4"/>
  <c r="N63" i="4" s="1"/>
  <c r="E63" i="4"/>
  <c r="D63" i="4"/>
  <c r="U62" i="4"/>
  <c r="T62" i="4"/>
  <c r="O62" i="4"/>
  <c r="N62" i="4"/>
  <c r="M62" i="4"/>
  <c r="K62" i="4"/>
  <c r="I62" i="4"/>
  <c r="G62" i="4"/>
  <c r="U61" i="4"/>
  <c r="T61" i="4"/>
  <c r="N61" i="4"/>
  <c r="O61" i="4" s="1"/>
  <c r="M61" i="4"/>
  <c r="K61" i="4"/>
  <c r="I61" i="4"/>
  <c r="G61" i="4"/>
  <c r="U60" i="4"/>
  <c r="T60" i="4"/>
  <c r="N60" i="4"/>
  <c r="O60" i="4" s="1"/>
  <c r="M60" i="4"/>
  <c r="K60" i="4"/>
  <c r="I60" i="4"/>
  <c r="G60" i="4"/>
  <c r="U59" i="4"/>
  <c r="T59" i="4"/>
  <c r="N59" i="4"/>
  <c r="O59" i="4" s="1"/>
  <c r="M59" i="4"/>
  <c r="K59" i="4"/>
  <c r="I59" i="4"/>
  <c r="G59" i="4"/>
  <c r="S58" i="4"/>
  <c r="T58" i="4" s="1"/>
  <c r="R58" i="4"/>
  <c r="Q58" i="4"/>
  <c r="P58" i="4"/>
  <c r="L58" i="4"/>
  <c r="J58" i="4"/>
  <c r="H58" i="4"/>
  <c r="F58" i="4"/>
  <c r="E58" i="4"/>
  <c r="M58" i="4" s="1"/>
  <c r="D58" i="4"/>
  <c r="U57" i="4"/>
  <c r="T57" i="4"/>
  <c r="O57" i="4"/>
  <c r="N57" i="4"/>
  <c r="M57" i="4"/>
  <c r="K57" i="4"/>
  <c r="I57" i="4"/>
  <c r="G57" i="4"/>
  <c r="S54" i="4"/>
  <c r="R54" i="4"/>
  <c r="Q54" i="4"/>
  <c r="P54" i="4"/>
  <c r="U54" i="4" s="1"/>
  <c r="L54" i="4"/>
  <c r="J54" i="4"/>
  <c r="H54" i="4"/>
  <c r="F54" i="4"/>
  <c r="N54" i="4" s="1"/>
  <c r="E54" i="4"/>
  <c r="D54" i="4"/>
  <c r="S53" i="4"/>
  <c r="T53" i="4" s="1"/>
  <c r="R53" i="4"/>
  <c r="Q53" i="4"/>
  <c r="P53" i="4"/>
  <c r="L53" i="4"/>
  <c r="J53" i="4"/>
  <c r="H53" i="4"/>
  <c r="G53" i="4"/>
  <c r="F53" i="4"/>
  <c r="N53" i="4" s="1"/>
  <c r="O53" i="4" s="1"/>
  <c r="E53" i="4"/>
  <c r="M53" i="4" s="1"/>
  <c r="D53" i="4"/>
  <c r="U52" i="4"/>
  <c r="T52" i="4"/>
  <c r="O52" i="4"/>
  <c r="N52" i="4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N49" i="4"/>
  <c r="O49" i="4" s="1"/>
  <c r="M49" i="4"/>
  <c r="K49" i="4"/>
  <c r="I49" i="4"/>
  <c r="G49" i="4"/>
  <c r="U48" i="4"/>
  <c r="T48" i="4"/>
  <c r="N48" i="4"/>
  <c r="O48" i="4" s="1"/>
  <c r="M48" i="4"/>
  <c r="K48" i="4"/>
  <c r="I48" i="4"/>
  <c r="G48" i="4"/>
  <c r="U47" i="4"/>
  <c r="S47" i="4"/>
  <c r="R47" i="4"/>
  <c r="Q47" i="4"/>
  <c r="P47" i="4"/>
  <c r="M47" i="4"/>
  <c r="L47" i="4"/>
  <c r="J47" i="4"/>
  <c r="I47" i="4"/>
  <c r="H47" i="4"/>
  <c r="G47" i="4"/>
  <c r="F47" i="4"/>
  <c r="E47" i="4"/>
  <c r="K47" i="4" s="1"/>
  <c r="D47" i="4"/>
  <c r="U46" i="4"/>
  <c r="T46" i="4"/>
  <c r="O46" i="4"/>
  <c r="N46" i="4"/>
  <c r="M46" i="4"/>
  <c r="K46" i="4"/>
  <c r="I46" i="4"/>
  <c r="G46" i="4"/>
  <c r="U45" i="4"/>
  <c r="T45" i="4"/>
  <c r="O45" i="4"/>
  <c r="N45" i="4"/>
  <c r="M45" i="4"/>
  <c r="K45" i="4"/>
  <c r="I45" i="4"/>
  <c r="G45" i="4"/>
  <c r="U44" i="4"/>
  <c r="T44" i="4"/>
  <c r="O44" i="4"/>
  <c r="N44" i="4"/>
  <c r="M44" i="4"/>
  <c r="K44" i="4"/>
  <c r="I44" i="4"/>
  <c r="G44" i="4"/>
  <c r="U43" i="4"/>
  <c r="T43" i="4"/>
  <c r="O43" i="4"/>
  <c r="N43" i="4"/>
  <c r="M43" i="4"/>
  <c r="K43" i="4"/>
  <c r="I43" i="4"/>
  <c r="G43" i="4"/>
  <c r="U42" i="4"/>
  <c r="T42" i="4"/>
  <c r="O42" i="4"/>
  <c r="N42" i="4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Q40" i="4"/>
  <c r="P40" i="4"/>
  <c r="L40" i="4"/>
  <c r="J40" i="4"/>
  <c r="H40" i="4"/>
  <c r="F40" i="4"/>
  <c r="E40" i="4"/>
  <c r="D40" i="4"/>
  <c r="G40" i="4" s="1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S35" i="4"/>
  <c r="R35" i="4"/>
  <c r="Q35" i="4"/>
  <c r="P35" i="4"/>
  <c r="U35" i="4" s="1"/>
  <c r="L35" i="4"/>
  <c r="J35" i="4"/>
  <c r="I35" i="4"/>
  <c r="H35" i="4"/>
  <c r="F35" i="4"/>
  <c r="N35" i="4" s="1"/>
  <c r="E35" i="4"/>
  <c r="D35" i="4"/>
  <c r="U34" i="4"/>
  <c r="T34" i="4"/>
  <c r="O34" i="4"/>
  <c r="N34" i="4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S27" i="4"/>
  <c r="T27" i="4" s="1"/>
  <c r="R27" i="4"/>
  <c r="Q27" i="4"/>
  <c r="P27" i="4"/>
  <c r="U27" i="4" s="1"/>
  <c r="L27" i="4"/>
  <c r="K27" i="4"/>
  <c r="J27" i="4"/>
  <c r="H27" i="4"/>
  <c r="F27" i="4"/>
  <c r="N27" i="4" s="1"/>
  <c r="E27" i="4"/>
  <c r="D27" i="4"/>
  <c r="U26" i="4"/>
  <c r="T26" i="4"/>
  <c r="O26" i="4"/>
  <c r="N26" i="4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S19" i="4"/>
  <c r="R19" i="4"/>
  <c r="Q19" i="4"/>
  <c r="T19" i="4" s="1"/>
  <c r="P19" i="4"/>
  <c r="U19" i="4" s="1"/>
  <c r="L19" i="4"/>
  <c r="J19" i="4"/>
  <c r="I19" i="4"/>
  <c r="H19" i="4"/>
  <c r="F19" i="4"/>
  <c r="N19" i="4" s="1"/>
  <c r="O19" i="4" s="1"/>
  <c r="E19" i="4"/>
  <c r="D19" i="4"/>
  <c r="U18" i="4"/>
  <c r="T18" i="4"/>
  <c r="O18" i="4"/>
  <c r="N18" i="4"/>
  <c r="M18" i="4"/>
  <c r="K18" i="4"/>
  <c r="I18" i="4"/>
  <c r="G18" i="4"/>
  <c r="U17" i="4"/>
  <c r="T17" i="4"/>
  <c r="O17" i="4"/>
  <c r="N17" i="4"/>
  <c r="M17" i="4"/>
  <c r="K17" i="4"/>
  <c r="I17" i="4"/>
  <c r="G17" i="4"/>
  <c r="U16" i="4"/>
  <c r="T16" i="4"/>
  <c r="O16" i="4"/>
  <c r="N16" i="4"/>
  <c r="M16" i="4"/>
  <c r="K16" i="4"/>
  <c r="I16" i="4"/>
  <c r="G16" i="4"/>
  <c r="U15" i="4"/>
  <c r="T15" i="4"/>
  <c r="O15" i="4"/>
  <c r="N15" i="4"/>
  <c r="M15" i="4"/>
  <c r="K15" i="4"/>
  <c r="I15" i="4"/>
  <c r="G15" i="4"/>
  <c r="U14" i="4"/>
  <c r="T14" i="4"/>
  <c r="O14" i="4"/>
  <c r="N14" i="4"/>
  <c r="M14" i="4"/>
  <c r="K14" i="4"/>
  <c r="I14" i="4"/>
  <c r="G14" i="4"/>
  <c r="U13" i="4"/>
  <c r="T13" i="4"/>
  <c r="O13" i="4"/>
  <c r="N13" i="4"/>
  <c r="M13" i="4"/>
  <c r="K13" i="4"/>
  <c r="I13" i="4"/>
  <c r="G13" i="4"/>
  <c r="U12" i="4"/>
  <c r="T12" i="4"/>
  <c r="O12" i="4"/>
  <c r="N12" i="4"/>
  <c r="M12" i="4"/>
  <c r="K12" i="4"/>
  <c r="I12" i="4"/>
  <c r="G12" i="4"/>
  <c r="U11" i="4"/>
  <c r="T11" i="4"/>
  <c r="O11" i="4"/>
  <c r="N11" i="4"/>
  <c r="M11" i="4"/>
  <c r="K11" i="4"/>
  <c r="I11" i="4"/>
  <c r="G11" i="4"/>
  <c r="S10" i="4"/>
  <c r="T10" i="4" s="1"/>
  <c r="R10" i="4"/>
  <c r="Q10" i="4"/>
  <c r="P10" i="4"/>
  <c r="L10" i="4"/>
  <c r="J10" i="4"/>
  <c r="K10" i="4" s="1"/>
  <c r="H10" i="4"/>
  <c r="F10" i="4"/>
  <c r="N10" i="4" s="1"/>
  <c r="E10" i="4"/>
  <c r="M10" i="4" s="1"/>
  <c r="D10" i="4"/>
  <c r="U9" i="4"/>
  <c r="T9" i="4"/>
  <c r="N9" i="4"/>
  <c r="O9" i="4" s="1"/>
  <c r="M9" i="4"/>
  <c r="K9" i="4"/>
  <c r="I9" i="4"/>
  <c r="G9" i="4"/>
  <c r="U8" i="4"/>
  <c r="T8" i="4"/>
  <c r="N8" i="4"/>
  <c r="O8" i="4" s="1"/>
  <c r="M8" i="4"/>
  <c r="K8" i="4"/>
  <c r="I8" i="4"/>
  <c r="G8" i="4"/>
  <c r="S339" i="3"/>
  <c r="T339" i="3" s="1"/>
  <c r="R339" i="3"/>
  <c r="Q339" i="3"/>
  <c r="P339" i="3"/>
  <c r="U339" i="3" s="1"/>
  <c r="L339" i="3"/>
  <c r="J339" i="3"/>
  <c r="H339" i="3"/>
  <c r="F339" i="3"/>
  <c r="N339" i="3" s="1"/>
  <c r="E339" i="3"/>
  <c r="D339" i="3"/>
  <c r="T338" i="3"/>
  <c r="S338" i="3"/>
  <c r="R338" i="3"/>
  <c r="Q338" i="3"/>
  <c r="P338" i="3"/>
  <c r="U338" i="3" s="1"/>
  <c r="L338" i="3"/>
  <c r="J338" i="3"/>
  <c r="H338" i="3"/>
  <c r="F338" i="3"/>
  <c r="N338" i="3" s="1"/>
  <c r="E338" i="3"/>
  <c r="D338" i="3"/>
  <c r="I338" i="3" s="1"/>
  <c r="S337" i="3"/>
  <c r="R337" i="3"/>
  <c r="Q337" i="3"/>
  <c r="T337" i="3" s="1"/>
  <c r="P337" i="3"/>
  <c r="U337" i="3" s="1"/>
  <c r="L337" i="3"/>
  <c r="J337" i="3"/>
  <c r="H337" i="3"/>
  <c r="F337" i="3"/>
  <c r="E337" i="3"/>
  <c r="M337" i="3" s="1"/>
  <c r="D337" i="3"/>
  <c r="O337" i="3" s="1"/>
  <c r="U336" i="3"/>
  <c r="T336" i="3"/>
  <c r="O336" i="3"/>
  <c r="N336" i="3"/>
  <c r="M336" i="3"/>
  <c r="K336" i="3"/>
  <c r="I336" i="3"/>
  <c r="G336" i="3"/>
  <c r="U335" i="3"/>
  <c r="T335" i="3"/>
  <c r="O335" i="3"/>
  <c r="N335" i="3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Q332" i="3"/>
  <c r="T332" i="3" s="1"/>
  <c r="P332" i="3"/>
  <c r="U332" i="3" s="1"/>
  <c r="O332" i="3"/>
  <c r="L332" i="3"/>
  <c r="J332" i="3"/>
  <c r="I332" i="3"/>
  <c r="H332" i="3"/>
  <c r="G332" i="3"/>
  <c r="F332" i="3"/>
  <c r="N332" i="3" s="1"/>
  <c r="E332" i="3"/>
  <c r="D332" i="3"/>
  <c r="U331" i="3"/>
  <c r="T331" i="3"/>
  <c r="O331" i="3"/>
  <c r="N331" i="3"/>
  <c r="M331" i="3"/>
  <c r="K331" i="3"/>
  <c r="I331" i="3"/>
  <c r="G331" i="3"/>
  <c r="U330" i="3"/>
  <c r="T330" i="3"/>
  <c r="O330" i="3"/>
  <c r="N330" i="3"/>
  <c r="M330" i="3"/>
  <c r="K330" i="3"/>
  <c r="I330" i="3"/>
  <c r="G330" i="3"/>
  <c r="U329" i="3"/>
  <c r="T329" i="3"/>
  <c r="O329" i="3"/>
  <c r="N329" i="3"/>
  <c r="M329" i="3"/>
  <c r="K329" i="3"/>
  <c r="I329" i="3"/>
  <c r="G329" i="3"/>
  <c r="U328" i="3"/>
  <c r="T328" i="3"/>
  <c r="O328" i="3"/>
  <c r="N328" i="3"/>
  <c r="M328" i="3"/>
  <c r="K328" i="3"/>
  <c r="I328" i="3"/>
  <c r="G328" i="3"/>
  <c r="U327" i="3"/>
  <c r="T327" i="3"/>
  <c r="O327" i="3"/>
  <c r="N327" i="3"/>
  <c r="M327" i="3"/>
  <c r="K327" i="3"/>
  <c r="I327" i="3"/>
  <c r="G327" i="3"/>
  <c r="U326" i="3"/>
  <c r="T326" i="3"/>
  <c r="O326" i="3"/>
  <c r="N326" i="3"/>
  <c r="M326" i="3"/>
  <c r="K326" i="3"/>
  <c r="I326" i="3"/>
  <c r="G326" i="3"/>
  <c r="U325" i="3"/>
  <c r="T325" i="3"/>
  <c r="O325" i="3"/>
  <c r="N325" i="3"/>
  <c r="M325" i="3"/>
  <c r="K325" i="3"/>
  <c r="I325" i="3"/>
  <c r="G325" i="3"/>
  <c r="U324" i="3"/>
  <c r="T324" i="3"/>
  <c r="O324" i="3"/>
  <c r="N324" i="3"/>
  <c r="M324" i="3"/>
  <c r="K324" i="3"/>
  <c r="I324" i="3"/>
  <c r="G324" i="3"/>
  <c r="T323" i="3"/>
  <c r="S323" i="3"/>
  <c r="R323" i="3"/>
  <c r="Q323" i="3"/>
  <c r="P323" i="3"/>
  <c r="U323" i="3" s="1"/>
  <c r="L323" i="3"/>
  <c r="J323" i="3"/>
  <c r="H323" i="3"/>
  <c r="F323" i="3"/>
  <c r="N323" i="3" s="1"/>
  <c r="E323" i="3"/>
  <c r="K323" i="3" s="1"/>
  <c r="D323" i="3"/>
  <c r="U322" i="3"/>
  <c r="T322" i="3"/>
  <c r="O322" i="3"/>
  <c r="N322" i="3"/>
  <c r="M322" i="3"/>
  <c r="K322" i="3"/>
  <c r="I322" i="3"/>
  <c r="G322" i="3"/>
  <c r="U321" i="3"/>
  <c r="T321" i="3"/>
  <c r="O321" i="3"/>
  <c r="N321" i="3"/>
  <c r="M321" i="3"/>
  <c r="K321" i="3"/>
  <c r="I321" i="3"/>
  <c r="G321" i="3"/>
  <c r="U320" i="3"/>
  <c r="T320" i="3"/>
  <c r="O320" i="3"/>
  <c r="N320" i="3"/>
  <c r="M320" i="3"/>
  <c r="K320" i="3"/>
  <c r="I320" i="3"/>
  <c r="G320" i="3"/>
  <c r="U319" i="3"/>
  <c r="T319" i="3"/>
  <c r="O319" i="3"/>
  <c r="N319" i="3"/>
  <c r="M319" i="3"/>
  <c r="K319" i="3"/>
  <c r="I319" i="3"/>
  <c r="G319" i="3"/>
  <c r="U318" i="3"/>
  <c r="T318" i="3"/>
  <c r="O318" i="3"/>
  <c r="N318" i="3"/>
  <c r="M318" i="3"/>
  <c r="K318" i="3"/>
  <c r="I318" i="3"/>
  <c r="G318" i="3"/>
  <c r="T317" i="3"/>
  <c r="S317" i="3"/>
  <c r="R317" i="3"/>
  <c r="Q317" i="3"/>
  <c r="P317" i="3"/>
  <c r="U317" i="3" s="1"/>
  <c r="L317" i="3"/>
  <c r="J317" i="3"/>
  <c r="H317" i="3"/>
  <c r="F317" i="3"/>
  <c r="N317" i="3" s="1"/>
  <c r="E317" i="3"/>
  <c r="M317" i="3" s="1"/>
  <c r="D317" i="3"/>
  <c r="U316" i="3"/>
  <c r="T316" i="3"/>
  <c r="O316" i="3"/>
  <c r="N316" i="3"/>
  <c r="M316" i="3"/>
  <c r="K316" i="3"/>
  <c r="I316" i="3"/>
  <c r="G316" i="3"/>
  <c r="U315" i="3"/>
  <c r="T315" i="3"/>
  <c r="O315" i="3"/>
  <c r="N315" i="3"/>
  <c r="M315" i="3"/>
  <c r="K315" i="3"/>
  <c r="I315" i="3"/>
  <c r="G315" i="3"/>
  <c r="U314" i="3"/>
  <c r="T314" i="3"/>
  <c r="O314" i="3"/>
  <c r="N314" i="3"/>
  <c r="M314" i="3"/>
  <c r="K314" i="3"/>
  <c r="I314" i="3"/>
  <c r="G314" i="3"/>
  <c r="U313" i="3"/>
  <c r="T313" i="3"/>
  <c r="O313" i="3"/>
  <c r="N313" i="3"/>
  <c r="M313" i="3"/>
  <c r="K313" i="3"/>
  <c r="I313" i="3"/>
  <c r="G313" i="3"/>
  <c r="U312" i="3"/>
  <c r="T312" i="3"/>
  <c r="O312" i="3"/>
  <c r="N312" i="3"/>
  <c r="M312" i="3"/>
  <c r="K312" i="3"/>
  <c r="I312" i="3"/>
  <c r="G312" i="3"/>
  <c r="U311" i="3"/>
  <c r="T311" i="3"/>
  <c r="O311" i="3"/>
  <c r="N311" i="3"/>
  <c r="M311" i="3"/>
  <c r="K311" i="3"/>
  <c r="I311" i="3"/>
  <c r="G311" i="3"/>
  <c r="S310" i="3"/>
  <c r="R310" i="3"/>
  <c r="Q310" i="3"/>
  <c r="T310" i="3" s="1"/>
  <c r="P310" i="3"/>
  <c r="U310" i="3" s="1"/>
  <c r="L310" i="3"/>
  <c r="J310" i="3"/>
  <c r="H310" i="3"/>
  <c r="I310" i="3" s="1"/>
  <c r="F310" i="3"/>
  <c r="N310" i="3" s="1"/>
  <c r="E310" i="3"/>
  <c r="M310" i="3" s="1"/>
  <c r="D310" i="3"/>
  <c r="U309" i="3"/>
  <c r="T309" i="3"/>
  <c r="O309" i="3"/>
  <c r="N309" i="3"/>
  <c r="M309" i="3"/>
  <c r="K309" i="3"/>
  <c r="I309" i="3"/>
  <c r="G309" i="3"/>
  <c r="U308" i="3"/>
  <c r="T308" i="3"/>
  <c r="O308" i="3"/>
  <c r="N308" i="3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O306" i="3"/>
  <c r="N306" i="3"/>
  <c r="M306" i="3"/>
  <c r="K306" i="3"/>
  <c r="I306" i="3"/>
  <c r="G306" i="3"/>
  <c r="U305" i="3"/>
  <c r="T305" i="3"/>
  <c r="O305" i="3"/>
  <c r="N305" i="3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Q303" i="3"/>
  <c r="P303" i="3"/>
  <c r="L303" i="3"/>
  <c r="J303" i="3"/>
  <c r="K303" i="3" s="1"/>
  <c r="H303" i="3"/>
  <c r="F303" i="3"/>
  <c r="G303" i="3" s="1"/>
  <c r="E303" i="3"/>
  <c r="M303" i="3" s="1"/>
  <c r="D303" i="3"/>
  <c r="U302" i="3"/>
  <c r="T302" i="3"/>
  <c r="O302" i="3"/>
  <c r="N302" i="3"/>
  <c r="M302" i="3"/>
  <c r="K302" i="3"/>
  <c r="I302" i="3"/>
  <c r="G302" i="3"/>
  <c r="S299" i="3"/>
  <c r="R299" i="3"/>
  <c r="Q299" i="3"/>
  <c r="T299" i="3" s="1"/>
  <c r="P299" i="3"/>
  <c r="U299" i="3" s="1"/>
  <c r="L299" i="3"/>
  <c r="J299" i="3"/>
  <c r="H299" i="3"/>
  <c r="F299" i="3"/>
  <c r="N299" i="3" s="1"/>
  <c r="E299" i="3"/>
  <c r="K299" i="3" s="1"/>
  <c r="D299" i="3"/>
  <c r="U298" i="3"/>
  <c r="T298" i="3"/>
  <c r="S298" i="3"/>
  <c r="R298" i="3"/>
  <c r="Q298" i="3"/>
  <c r="P298" i="3"/>
  <c r="O298" i="3"/>
  <c r="L298" i="3"/>
  <c r="J298" i="3"/>
  <c r="H298" i="3"/>
  <c r="F298" i="3"/>
  <c r="E298" i="3"/>
  <c r="M298" i="3" s="1"/>
  <c r="D298" i="3"/>
  <c r="I298" i="3" s="1"/>
  <c r="U297" i="3"/>
  <c r="T297" i="3"/>
  <c r="O297" i="3"/>
  <c r="N297" i="3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O293" i="3"/>
  <c r="N293" i="3"/>
  <c r="M293" i="3"/>
  <c r="K293" i="3"/>
  <c r="I293" i="3"/>
  <c r="G293" i="3"/>
  <c r="S292" i="3"/>
  <c r="R292" i="3"/>
  <c r="Q292" i="3"/>
  <c r="T292" i="3" s="1"/>
  <c r="P292" i="3"/>
  <c r="U292" i="3" s="1"/>
  <c r="L292" i="3"/>
  <c r="J292" i="3"/>
  <c r="H292" i="3"/>
  <c r="F292" i="3"/>
  <c r="N292" i="3" s="1"/>
  <c r="E292" i="3"/>
  <c r="M292" i="3" s="1"/>
  <c r="D292" i="3"/>
  <c r="U291" i="3"/>
  <c r="T291" i="3"/>
  <c r="O291" i="3"/>
  <c r="N291" i="3"/>
  <c r="M291" i="3"/>
  <c r="K291" i="3"/>
  <c r="I291" i="3"/>
  <c r="G291" i="3"/>
  <c r="U290" i="3"/>
  <c r="T290" i="3"/>
  <c r="O290" i="3"/>
  <c r="N290" i="3"/>
  <c r="M290" i="3"/>
  <c r="K290" i="3"/>
  <c r="I290" i="3"/>
  <c r="G290" i="3"/>
  <c r="U289" i="3"/>
  <c r="T289" i="3"/>
  <c r="O289" i="3"/>
  <c r="N289" i="3"/>
  <c r="M289" i="3"/>
  <c r="K289" i="3"/>
  <c r="I289" i="3"/>
  <c r="G289" i="3"/>
  <c r="U288" i="3"/>
  <c r="T288" i="3"/>
  <c r="O288" i="3"/>
  <c r="N288" i="3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O286" i="3"/>
  <c r="N286" i="3"/>
  <c r="M286" i="3"/>
  <c r="K286" i="3"/>
  <c r="I286" i="3"/>
  <c r="G286" i="3"/>
  <c r="S285" i="3"/>
  <c r="R285" i="3"/>
  <c r="Q285" i="3"/>
  <c r="T285" i="3" s="1"/>
  <c r="P285" i="3"/>
  <c r="U285" i="3" s="1"/>
  <c r="O285" i="3"/>
  <c r="L285" i="3"/>
  <c r="J285" i="3"/>
  <c r="I285" i="3"/>
  <c r="H285" i="3"/>
  <c r="F285" i="3"/>
  <c r="E285" i="3"/>
  <c r="D285" i="3"/>
  <c r="G285" i="3" s="1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T275" i="3"/>
  <c r="S275" i="3"/>
  <c r="R275" i="3"/>
  <c r="Q275" i="3"/>
  <c r="P275" i="3"/>
  <c r="U275" i="3" s="1"/>
  <c r="L275" i="3"/>
  <c r="J275" i="3"/>
  <c r="H275" i="3"/>
  <c r="F275" i="3"/>
  <c r="N275" i="3" s="1"/>
  <c r="E275" i="3"/>
  <c r="K275" i="3" s="1"/>
  <c r="D275" i="3"/>
  <c r="U274" i="3"/>
  <c r="T274" i="3"/>
  <c r="O274" i="3"/>
  <c r="N274" i="3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O271" i="3"/>
  <c r="N271" i="3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O269" i="3"/>
  <c r="N269" i="3"/>
  <c r="M269" i="3"/>
  <c r="K269" i="3"/>
  <c r="I269" i="3"/>
  <c r="G269" i="3"/>
  <c r="U268" i="3"/>
  <c r="T268" i="3"/>
  <c r="O268" i="3"/>
  <c r="N268" i="3"/>
  <c r="M268" i="3"/>
  <c r="K268" i="3"/>
  <c r="I268" i="3"/>
  <c r="G268" i="3"/>
  <c r="S267" i="3"/>
  <c r="T267" i="3" s="1"/>
  <c r="R267" i="3"/>
  <c r="Q267" i="3"/>
  <c r="P267" i="3"/>
  <c r="L267" i="3"/>
  <c r="J267" i="3"/>
  <c r="H267" i="3"/>
  <c r="F267" i="3"/>
  <c r="G267" i="3" s="1"/>
  <c r="E267" i="3"/>
  <c r="M267" i="3" s="1"/>
  <c r="D267" i="3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N264" i="3"/>
  <c r="O264" i="3" s="1"/>
  <c r="M264" i="3"/>
  <c r="K264" i="3"/>
  <c r="I264" i="3"/>
  <c r="G264" i="3"/>
  <c r="U263" i="3"/>
  <c r="T263" i="3"/>
  <c r="O263" i="3"/>
  <c r="N263" i="3"/>
  <c r="M263" i="3"/>
  <c r="K263" i="3"/>
  <c r="I263" i="3"/>
  <c r="G263" i="3"/>
  <c r="S260" i="3"/>
  <c r="R260" i="3"/>
  <c r="Q260" i="3"/>
  <c r="P260" i="3"/>
  <c r="L260" i="3"/>
  <c r="J260" i="3"/>
  <c r="H260" i="3"/>
  <c r="I260" i="3" s="1"/>
  <c r="F260" i="3"/>
  <c r="E260" i="3"/>
  <c r="M260" i="3" s="1"/>
  <c r="D260" i="3"/>
  <c r="S259" i="3"/>
  <c r="R259" i="3"/>
  <c r="Q259" i="3"/>
  <c r="T259" i="3" s="1"/>
  <c r="P259" i="3"/>
  <c r="U259" i="3" s="1"/>
  <c r="L259" i="3"/>
  <c r="K259" i="3"/>
  <c r="J259" i="3"/>
  <c r="H259" i="3"/>
  <c r="F259" i="3"/>
  <c r="E259" i="3"/>
  <c r="M259" i="3" s="1"/>
  <c r="D259" i="3"/>
  <c r="I259" i="3" s="1"/>
  <c r="U258" i="3"/>
  <c r="T258" i="3"/>
  <c r="O258" i="3"/>
  <c r="N258" i="3"/>
  <c r="M258" i="3"/>
  <c r="K258" i="3"/>
  <c r="I258" i="3"/>
  <c r="G258" i="3"/>
  <c r="U257" i="3"/>
  <c r="T257" i="3"/>
  <c r="O257" i="3"/>
  <c r="N257" i="3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O255" i="3"/>
  <c r="N255" i="3"/>
  <c r="M255" i="3"/>
  <c r="K255" i="3"/>
  <c r="I255" i="3"/>
  <c r="G255" i="3"/>
  <c r="U254" i="3"/>
  <c r="S254" i="3"/>
  <c r="R254" i="3"/>
  <c r="Q254" i="3"/>
  <c r="P254" i="3"/>
  <c r="M254" i="3"/>
  <c r="L254" i="3"/>
  <c r="J254" i="3"/>
  <c r="H254" i="3"/>
  <c r="F254" i="3"/>
  <c r="N254" i="3" s="1"/>
  <c r="E254" i="3"/>
  <c r="D254" i="3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Q247" i="3"/>
  <c r="P247" i="3"/>
  <c r="U247" i="3" s="1"/>
  <c r="L247" i="3"/>
  <c r="J247" i="3"/>
  <c r="H247" i="3"/>
  <c r="F247" i="3"/>
  <c r="N247" i="3" s="1"/>
  <c r="E247" i="3"/>
  <c r="M247" i="3" s="1"/>
  <c r="D247" i="3"/>
  <c r="I247" i="3" s="1"/>
  <c r="U246" i="3"/>
  <c r="T246" i="3"/>
  <c r="N246" i="3"/>
  <c r="O246" i="3" s="1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O243" i="3"/>
  <c r="N243" i="3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Q240" i="3"/>
  <c r="T240" i="3" s="1"/>
  <c r="P240" i="3"/>
  <c r="U240" i="3" s="1"/>
  <c r="L240" i="3"/>
  <c r="J240" i="3"/>
  <c r="H240" i="3"/>
  <c r="F240" i="3"/>
  <c r="E240" i="3"/>
  <c r="M240" i="3" s="1"/>
  <c r="D240" i="3"/>
  <c r="O240" i="3" s="1"/>
  <c r="U239" i="3"/>
  <c r="T239" i="3"/>
  <c r="O239" i="3"/>
  <c r="N239" i="3"/>
  <c r="M239" i="3"/>
  <c r="K239" i="3"/>
  <c r="I239" i="3"/>
  <c r="G239" i="3"/>
  <c r="U238" i="3"/>
  <c r="T238" i="3"/>
  <c r="O238" i="3"/>
  <c r="N238" i="3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O236" i="3"/>
  <c r="N236" i="3"/>
  <c r="M236" i="3"/>
  <c r="K236" i="3"/>
  <c r="I236" i="3"/>
  <c r="G236" i="3"/>
  <c r="U235" i="3"/>
  <c r="T235" i="3"/>
  <c r="O235" i="3"/>
  <c r="N235" i="3"/>
  <c r="M235" i="3"/>
  <c r="K235" i="3"/>
  <c r="I235" i="3"/>
  <c r="G235" i="3"/>
  <c r="U234" i="3"/>
  <c r="T234" i="3"/>
  <c r="O234" i="3"/>
  <c r="N234" i="3"/>
  <c r="M234" i="3"/>
  <c r="K234" i="3"/>
  <c r="I234" i="3"/>
  <c r="G234" i="3"/>
  <c r="S231" i="3"/>
  <c r="R231" i="3"/>
  <c r="Q231" i="3"/>
  <c r="P231" i="3"/>
  <c r="U231" i="3" s="1"/>
  <c r="L231" i="3"/>
  <c r="J231" i="3"/>
  <c r="K231" i="3" s="1"/>
  <c r="H231" i="3"/>
  <c r="F231" i="3"/>
  <c r="G231" i="3" s="1"/>
  <c r="E231" i="3"/>
  <c r="D231" i="3"/>
  <c r="S230" i="3"/>
  <c r="R230" i="3"/>
  <c r="Q230" i="3"/>
  <c r="T230" i="3" s="1"/>
  <c r="P230" i="3"/>
  <c r="U230" i="3" s="1"/>
  <c r="L230" i="3"/>
  <c r="J230" i="3"/>
  <c r="H230" i="3"/>
  <c r="F230" i="3"/>
  <c r="N230" i="3" s="1"/>
  <c r="E230" i="3"/>
  <c r="K230" i="3" s="1"/>
  <c r="D230" i="3"/>
  <c r="U229" i="3"/>
  <c r="T229" i="3"/>
  <c r="O229" i="3"/>
  <c r="N229" i="3"/>
  <c r="M229" i="3"/>
  <c r="K229" i="3"/>
  <c r="I229" i="3"/>
  <c r="G229" i="3"/>
  <c r="U228" i="3"/>
  <c r="T228" i="3"/>
  <c r="O228" i="3"/>
  <c r="N228" i="3"/>
  <c r="M228" i="3"/>
  <c r="K228" i="3"/>
  <c r="I228" i="3"/>
  <c r="G228" i="3"/>
  <c r="U227" i="3"/>
  <c r="T227" i="3"/>
  <c r="O227" i="3"/>
  <c r="N227" i="3"/>
  <c r="M227" i="3"/>
  <c r="K227" i="3"/>
  <c r="I227" i="3"/>
  <c r="G227" i="3"/>
  <c r="U226" i="3"/>
  <c r="T226" i="3"/>
  <c r="O226" i="3"/>
  <c r="N226" i="3"/>
  <c r="M226" i="3"/>
  <c r="K226" i="3"/>
  <c r="I226" i="3"/>
  <c r="G226" i="3"/>
  <c r="U225" i="3"/>
  <c r="T225" i="3"/>
  <c r="O225" i="3"/>
  <c r="N225" i="3"/>
  <c r="M225" i="3"/>
  <c r="K225" i="3"/>
  <c r="I225" i="3"/>
  <c r="G225" i="3"/>
  <c r="U224" i="3"/>
  <c r="T224" i="3"/>
  <c r="S224" i="3"/>
  <c r="R224" i="3"/>
  <c r="Q224" i="3"/>
  <c r="P224" i="3"/>
  <c r="O224" i="3"/>
  <c r="L224" i="3"/>
  <c r="J224" i="3"/>
  <c r="H224" i="3"/>
  <c r="F224" i="3"/>
  <c r="E224" i="3"/>
  <c r="M224" i="3" s="1"/>
  <c r="D224" i="3"/>
  <c r="I224" i="3" s="1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Q216" i="3"/>
  <c r="P216" i="3"/>
  <c r="U216" i="3" s="1"/>
  <c r="L216" i="3"/>
  <c r="J216" i="3"/>
  <c r="H216" i="3"/>
  <c r="F216" i="3"/>
  <c r="E216" i="3"/>
  <c r="D216" i="3"/>
  <c r="I216" i="3" s="1"/>
  <c r="U215" i="3"/>
  <c r="T215" i="3"/>
  <c r="N215" i="3"/>
  <c r="O215" i="3" s="1"/>
  <c r="M215" i="3"/>
  <c r="K215" i="3"/>
  <c r="I215" i="3"/>
  <c r="G215" i="3"/>
  <c r="U214" i="3"/>
  <c r="T214" i="3"/>
  <c r="O214" i="3"/>
  <c r="N214" i="3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O210" i="3"/>
  <c r="N210" i="3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O208" i="3"/>
  <c r="N208" i="3"/>
  <c r="M208" i="3"/>
  <c r="K208" i="3"/>
  <c r="I208" i="3"/>
  <c r="G208" i="3"/>
  <c r="S205" i="3"/>
  <c r="R205" i="3"/>
  <c r="Q205" i="3"/>
  <c r="P205" i="3"/>
  <c r="L205" i="3"/>
  <c r="J205" i="3"/>
  <c r="I205" i="3"/>
  <c r="H205" i="3"/>
  <c r="F205" i="3"/>
  <c r="G205" i="3" s="1"/>
  <c r="E205" i="3"/>
  <c r="M205" i="3" s="1"/>
  <c r="D205" i="3"/>
  <c r="S204" i="3"/>
  <c r="T204" i="3" s="1"/>
  <c r="R204" i="3"/>
  <c r="Q204" i="3"/>
  <c r="P204" i="3"/>
  <c r="U204" i="3" s="1"/>
  <c r="L204" i="3"/>
  <c r="M204" i="3" s="1"/>
  <c r="J204" i="3"/>
  <c r="H204" i="3"/>
  <c r="F204" i="3"/>
  <c r="N204" i="3" s="1"/>
  <c r="E204" i="3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O201" i="3"/>
  <c r="N201" i="3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U198" i="3"/>
  <c r="S198" i="3"/>
  <c r="R198" i="3"/>
  <c r="Q198" i="3"/>
  <c r="T198" i="3" s="1"/>
  <c r="P198" i="3"/>
  <c r="O198" i="3"/>
  <c r="L198" i="3"/>
  <c r="J198" i="3"/>
  <c r="H198" i="3"/>
  <c r="G198" i="3"/>
  <c r="F198" i="3"/>
  <c r="N198" i="3" s="1"/>
  <c r="E198" i="3"/>
  <c r="M198" i="3" s="1"/>
  <c r="D198" i="3"/>
  <c r="I198" i="3" s="1"/>
  <c r="U197" i="3"/>
  <c r="T197" i="3"/>
  <c r="O197" i="3"/>
  <c r="N197" i="3"/>
  <c r="M197" i="3"/>
  <c r="K197" i="3"/>
  <c r="I197" i="3"/>
  <c r="G197" i="3"/>
  <c r="U196" i="3"/>
  <c r="T196" i="3"/>
  <c r="O196" i="3"/>
  <c r="N196" i="3"/>
  <c r="M196" i="3"/>
  <c r="K196" i="3"/>
  <c r="I196" i="3"/>
  <c r="G196" i="3"/>
  <c r="U195" i="3"/>
  <c r="T195" i="3"/>
  <c r="O195" i="3"/>
  <c r="N195" i="3"/>
  <c r="M195" i="3"/>
  <c r="K195" i="3"/>
  <c r="I195" i="3"/>
  <c r="G195" i="3"/>
  <c r="U194" i="3"/>
  <c r="T194" i="3"/>
  <c r="O194" i="3"/>
  <c r="N194" i="3"/>
  <c r="M194" i="3"/>
  <c r="K194" i="3"/>
  <c r="I194" i="3"/>
  <c r="G194" i="3"/>
  <c r="U193" i="3"/>
  <c r="T193" i="3"/>
  <c r="O193" i="3"/>
  <c r="N193" i="3"/>
  <c r="M193" i="3"/>
  <c r="K193" i="3"/>
  <c r="I193" i="3"/>
  <c r="G193" i="3"/>
  <c r="U192" i="3"/>
  <c r="T192" i="3"/>
  <c r="O192" i="3"/>
  <c r="N192" i="3"/>
  <c r="M192" i="3"/>
  <c r="K192" i="3"/>
  <c r="I192" i="3"/>
  <c r="G192" i="3"/>
  <c r="S191" i="3"/>
  <c r="R191" i="3"/>
  <c r="Q191" i="3"/>
  <c r="P191" i="3"/>
  <c r="L191" i="3"/>
  <c r="J191" i="3"/>
  <c r="H191" i="3"/>
  <c r="I191" i="3" s="1"/>
  <c r="F191" i="3"/>
  <c r="E191" i="3"/>
  <c r="D191" i="3"/>
  <c r="U190" i="3"/>
  <c r="T190" i="3"/>
  <c r="O190" i="3"/>
  <c r="N190" i="3"/>
  <c r="M190" i="3"/>
  <c r="K190" i="3"/>
  <c r="I190" i="3"/>
  <c r="G190" i="3"/>
  <c r="U189" i="3"/>
  <c r="T189" i="3"/>
  <c r="O189" i="3"/>
  <c r="N189" i="3"/>
  <c r="M189" i="3"/>
  <c r="K189" i="3"/>
  <c r="I189" i="3"/>
  <c r="G189" i="3"/>
  <c r="U188" i="3"/>
  <c r="T188" i="3"/>
  <c r="O188" i="3"/>
  <c r="N188" i="3"/>
  <c r="M188" i="3"/>
  <c r="K188" i="3"/>
  <c r="I188" i="3"/>
  <c r="G188" i="3"/>
  <c r="U187" i="3"/>
  <c r="T187" i="3"/>
  <c r="O187" i="3"/>
  <c r="N187" i="3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Q185" i="3"/>
  <c r="P185" i="3"/>
  <c r="U185" i="3" s="1"/>
  <c r="L185" i="3"/>
  <c r="J185" i="3"/>
  <c r="H185" i="3"/>
  <c r="F185" i="3"/>
  <c r="E185" i="3"/>
  <c r="D185" i="3"/>
  <c r="I185" i="3" s="1"/>
  <c r="U184" i="3"/>
  <c r="T184" i="3"/>
  <c r="N184" i="3"/>
  <c r="O184" i="3" s="1"/>
  <c r="M184" i="3"/>
  <c r="K184" i="3"/>
  <c r="I184" i="3"/>
  <c r="G184" i="3"/>
  <c r="U183" i="3"/>
  <c r="T183" i="3"/>
  <c r="O183" i="3"/>
  <c r="N183" i="3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O181" i="3"/>
  <c r="N181" i="3"/>
  <c r="M181" i="3"/>
  <c r="K181" i="3"/>
  <c r="I181" i="3"/>
  <c r="G181" i="3"/>
  <c r="U180" i="3"/>
  <c r="T180" i="3"/>
  <c r="O180" i="3"/>
  <c r="N180" i="3"/>
  <c r="M180" i="3"/>
  <c r="K180" i="3"/>
  <c r="I180" i="3"/>
  <c r="G180" i="3"/>
  <c r="U179" i="3"/>
  <c r="S179" i="3"/>
  <c r="R179" i="3"/>
  <c r="Q179" i="3"/>
  <c r="T179" i="3" s="1"/>
  <c r="P179" i="3"/>
  <c r="L179" i="3"/>
  <c r="J179" i="3"/>
  <c r="H179" i="3"/>
  <c r="F179" i="3"/>
  <c r="E179" i="3"/>
  <c r="D179" i="3"/>
  <c r="U178" i="3"/>
  <c r="T178" i="3"/>
  <c r="O178" i="3"/>
  <c r="N178" i="3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O176" i="3"/>
  <c r="N176" i="3"/>
  <c r="M176" i="3"/>
  <c r="K176" i="3"/>
  <c r="I176" i="3"/>
  <c r="G176" i="3"/>
  <c r="U175" i="3"/>
  <c r="T175" i="3"/>
  <c r="O175" i="3"/>
  <c r="N175" i="3"/>
  <c r="M175" i="3"/>
  <c r="K175" i="3"/>
  <c r="I175" i="3"/>
  <c r="G175" i="3"/>
  <c r="U174" i="3"/>
  <c r="T174" i="3"/>
  <c r="O174" i="3"/>
  <c r="N174" i="3"/>
  <c r="M174" i="3"/>
  <c r="K174" i="3"/>
  <c r="I174" i="3"/>
  <c r="G174" i="3"/>
  <c r="U173" i="3"/>
  <c r="T173" i="3"/>
  <c r="O173" i="3"/>
  <c r="N173" i="3"/>
  <c r="M173" i="3"/>
  <c r="K173" i="3"/>
  <c r="I173" i="3"/>
  <c r="G173" i="3"/>
  <c r="S170" i="3"/>
  <c r="R170" i="3"/>
  <c r="Q170" i="3"/>
  <c r="T170" i="3" s="1"/>
  <c r="P170" i="3"/>
  <c r="U170" i="3" s="1"/>
  <c r="N170" i="3"/>
  <c r="O170" i="3" s="1"/>
  <c r="L170" i="3"/>
  <c r="J170" i="3"/>
  <c r="H170" i="3"/>
  <c r="F170" i="3"/>
  <c r="E170" i="3"/>
  <c r="M170" i="3" s="1"/>
  <c r="D170" i="3"/>
  <c r="I170" i="3" s="1"/>
  <c r="S169" i="3"/>
  <c r="R169" i="3"/>
  <c r="Q169" i="3"/>
  <c r="T169" i="3" s="1"/>
  <c r="P169" i="3"/>
  <c r="U169" i="3" s="1"/>
  <c r="L169" i="3"/>
  <c r="J169" i="3"/>
  <c r="I169" i="3"/>
  <c r="H169" i="3"/>
  <c r="F169" i="3"/>
  <c r="N169" i="3" s="1"/>
  <c r="E169" i="3"/>
  <c r="M169" i="3" s="1"/>
  <c r="D169" i="3"/>
  <c r="O169" i="3" s="1"/>
  <c r="U168" i="3"/>
  <c r="T168" i="3"/>
  <c r="O168" i="3"/>
  <c r="N168" i="3"/>
  <c r="M168" i="3"/>
  <c r="K168" i="3"/>
  <c r="I168" i="3"/>
  <c r="G168" i="3"/>
  <c r="U167" i="3"/>
  <c r="T167" i="3"/>
  <c r="O167" i="3"/>
  <c r="N167" i="3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Q163" i="3"/>
  <c r="P163" i="3"/>
  <c r="U163" i="3" s="1"/>
  <c r="L163" i="3"/>
  <c r="J163" i="3"/>
  <c r="K163" i="3" s="1"/>
  <c r="I163" i="3"/>
  <c r="H163" i="3"/>
  <c r="F163" i="3"/>
  <c r="E163" i="3"/>
  <c r="D163" i="3"/>
  <c r="U162" i="3"/>
  <c r="T162" i="3"/>
  <c r="O162" i="3"/>
  <c r="N162" i="3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N160" i="3"/>
  <c r="O160" i="3" s="1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R157" i="3"/>
  <c r="Q157" i="3"/>
  <c r="T157" i="3" s="1"/>
  <c r="P157" i="3"/>
  <c r="L157" i="3"/>
  <c r="J157" i="3"/>
  <c r="H157" i="3"/>
  <c r="U157" i="3" s="1"/>
  <c r="F157" i="3"/>
  <c r="E157" i="3"/>
  <c r="K157" i="3" s="1"/>
  <c r="D157" i="3"/>
  <c r="U156" i="3"/>
  <c r="T156" i="3"/>
  <c r="O156" i="3"/>
  <c r="N156" i="3"/>
  <c r="M156" i="3"/>
  <c r="K156" i="3"/>
  <c r="I156" i="3"/>
  <c r="G156" i="3"/>
  <c r="U155" i="3"/>
  <c r="T155" i="3"/>
  <c r="O155" i="3"/>
  <c r="N155" i="3"/>
  <c r="M155" i="3"/>
  <c r="K155" i="3"/>
  <c r="I155" i="3"/>
  <c r="G155" i="3"/>
  <c r="U154" i="3"/>
  <c r="T154" i="3"/>
  <c r="O154" i="3"/>
  <c r="N154" i="3"/>
  <c r="M154" i="3"/>
  <c r="K154" i="3"/>
  <c r="I154" i="3"/>
  <c r="G154" i="3"/>
  <c r="U153" i="3"/>
  <c r="T153" i="3"/>
  <c r="O153" i="3"/>
  <c r="N153" i="3"/>
  <c r="M153" i="3"/>
  <c r="K153" i="3"/>
  <c r="I153" i="3"/>
  <c r="G153" i="3"/>
  <c r="U152" i="3"/>
  <c r="T152" i="3"/>
  <c r="N152" i="3"/>
  <c r="O152" i="3" s="1"/>
  <c r="M152" i="3"/>
  <c r="K152" i="3"/>
  <c r="I152" i="3"/>
  <c r="G152" i="3"/>
  <c r="U151" i="3"/>
  <c r="T151" i="3"/>
  <c r="O151" i="3"/>
  <c r="N151" i="3"/>
  <c r="M151" i="3"/>
  <c r="K151" i="3"/>
  <c r="I151" i="3"/>
  <c r="G151" i="3"/>
  <c r="S150" i="3"/>
  <c r="R150" i="3"/>
  <c r="Q150" i="3"/>
  <c r="T150" i="3" s="1"/>
  <c r="P150" i="3"/>
  <c r="U150" i="3" s="1"/>
  <c r="N150" i="3"/>
  <c r="L150" i="3"/>
  <c r="J150" i="3"/>
  <c r="H150" i="3"/>
  <c r="F150" i="3"/>
  <c r="E150" i="3"/>
  <c r="M150" i="3" s="1"/>
  <c r="D150" i="3"/>
  <c r="I150" i="3" s="1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Q144" i="3"/>
  <c r="T144" i="3" s="1"/>
  <c r="P144" i="3"/>
  <c r="U144" i="3" s="1"/>
  <c r="L144" i="3"/>
  <c r="J144" i="3"/>
  <c r="I144" i="3"/>
  <c r="H144" i="3"/>
  <c r="G144" i="3"/>
  <c r="F144" i="3"/>
  <c r="E144" i="3"/>
  <c r="M144" i="3" s="1"/>
  <c r="D144" i="3"/>
  <c r="O144" i="3" s="1"/>
  <c r="U143" i="3"/>
  <c r="T143" i="3"/>
  <c r="O143" i="3"/>
  <c r="N143" i="3"/>
  <c r="M143" i="3"/>
  <c r="K143" i="3"/>
  <c r="I143" i="3"/>
  <c r="G143" i="3"/>
  <c r="U142" i="3"/>
  <c r="T142" i="3"/>
  <c r="O142" i="3"/>
  <c r="N142" i="3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O140" i="3"/>
  <c r="N140" i="3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S137" i="3"/>
  <c r="R137" i="3"/>
  <c r="Q137" i="3"/>
  <c r="T137" i="3" s="1"/>
  <c r="P137" i="3"/>
  <c r="U137" i="3" s="1"/>
  <c r="O137" i="3"/>
  <c r="L137" i="3"/>
  <c r="J137" i="3"/>
  <c r="H137" i="3"/>
  <c r="G137" i="3"/>
  <c r="F137" i="3"/>
  <c r="E137" i="3"/>
  <c r="M137" i="3" s="1"/>
  <c r="D137" i="3"/>
  <c r="I137" i="3" s="1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O134" i="3"/>
  <c r="N134" i="3"/>
  <c r="M134" i="3"/>
  <c r="K134" i="3"/>
  <c r="I134" i="3"/>
  <c r="G134" i="3"/>
  <c r="U133" i="3"/>
  <c r="T133" i="3"/>
  <c r="O133" i="3"/>
  <c r="N133" i="3"/>
  <c r="M133" i="3"/>
  <c r="K133" i="3"/>
  <c r="I133" i="3"/>
  <c r="G133" i="3"/>
  <c r="S132" i="3"/>
  <c r="R132" i="3"/>
  <c r="Q132" i="3"/>
  <c r="T132" i="3" s="1"/>
  <c r="P132" i="3"/>
  <c r="U132" i="3" s="1"/>
  <c r="L132" i="3"/>
  <c r="J132" i="3"/>
  <c r="H132" i="3"/>
  <c r="F132" i="3"/>
  <c r="E132" i="3"/>
  <c r="M132" i="3" s="1"/>
  <c r="D132" i="3"/>
  <c r="U131" i="3"/>
  <c r="T131" i="3"/>
  <c r="O131" i="3"/>
  <c r="N131" i="3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O129" i="3"/>
  <c r="N129" i="3"/>
  <c r="M129" i="3"/>
  <c r="K129" i="3"/>
  <c r="I129" i="3"/>
  <c r="G129" i="3"/>
  <c r="U128" i="3"/>
  <c r="T128" i="3"/>
  <c r="O128" i="3"/>
  <c r="N128" i="3"/>
  <c r="M128" i="3"/>
  <c r="K128" i="3"/>
  <c r="I128" i="3"/>
  <c r="G128" i="3"/>
  <c r="U127" i="3"/>
  <c r="T127" i="3"/>
  <c r="O127" i="3"/>
  <c r="N127" i="3"/>
  <c r="M127" i="3"/>
  <c r="K127" i="3"/>
  <c r="I127" i="3"/>
  <c r="G127" i="3"/>
  <c r="U126" i="3"/>
  <c r="T126" i="3"/>
  <c r="S126" i="3"/>
  <c r="R126" i="3"/>
  <c r="Q126" i="3"/>
  <c r="P126" i="3"/>
  <c r="O126" i="3"/>
  <c r="L126" i="3"/>
  <c r="J126" i="3"/>
  <c r="H126" i="3"/>
  <c r="G126" i="3"/>
  <c r="F126" i="3"/>
  <c r="E126" i="3"/>
  <c r="K126" i="3" s="1"/>
  <c r="D126" i="3"/>
  <c r="I126" i="3" s="1"/>
  <c r="U125" i="3"/>
  <c r="T125" i="3"/>
  <c r="O125" i="3"/>
  <c r="N125" i="3"/>
  <c r="M125" i="3"/>
  <c r="K125" i="3"/>
  <c r="I125" i="3"/>
  <c r="G125" i="3"/>
  <c r="U124" i="3"/>
  <c r="T124" i="3"/>
  <c r="O124" i="3"/>
  <c r="N124" i="3"/>
  <c r="M124" i="3"/>
  <c r="K124" i="3"/>
  <c r="I124" i="3"/>
  <c r="G124" i="3"/>
  <c r="U123" i="3"/>
  <c r="T123" i="3"/>
  <c r="O123" i="3"/>
  <c r="N123" i="3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R121" i="3"/>
  <c r="Q121" i="3"/>
  <c r="T121" i="3" s="1"/>
  <c r="P121" i="3"/>
  <c r="U121" i="3" s="1"/>
  <c r="L121" i="3"/>
  <c r="J121" i="3"/>
  <c r="H121" i="3"/>
  <c r="F121" i="3"/>
  <c r="N121" i="3" s="1"/>
  <c r="E121" i="3"/>
  <c r="M121" i="3" s="1"/>
  <c r="D121" i="3"/>
  <c r="O121" i="3" s="1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Q112" i="3"/>
  <c r="T112" i="3" s="1"/>
  <c r="P112" i="3"/>
  <c r="U112" i="3" s="1"/>
  <c r="L112" i="3"/>
  <c r="K112" i="3"/>
  <c r="J112" i="3"/>
  <c r="I112" i="3"/>
  <c r="H112" i="3"/>
  <c r="F112" i="3"/>
  <c r="N112" i="3" s="1"/>
  <c r="E112" i="3"/>
  <c r="M112" i="3" s="1"/>
  <c r="D112" i="3"/>
  <c r="G112" i="3" s="1"/>
  <c r="U111" i="3"/>
  <c r="T111" i="3"/>
  <c r="O111" i="3"/>
  <c r="N111" i="3"/>
  <c r="M111" i="3"/>
  <c r="K111" i="3"/>
  <c r="I111" i="3"/>
  <c r="G111" i="3"/>
  <c r="U110" i="3"/>
  <c r="T110" i="3"/>
  <c r="O110" i="3"/>
  <c r="N110" i="3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O108" i="3"/>
  <c r="N108" i="3"/>
  <c r="M108" i="3"/>
  <c r="K108" i="3"/>
  <c r="I108" i="3"/>
  <c r="G108" i="3"/>
  <c r="U107" i="3"/>
  <c r="T107" i="3"/>
  <c r="O107" i="3"/>
  <c r="N107" i="3"/>
  <c r="M107" i="3"/>
  <c r="K107" i="3"/>
  <c r="I107" i="3"/>
  <c r="G107" i="3"/>
  <c r="U106" i="3"/>
  <c r="T106" i="3"/>
  <c r="S106" i="3"/>
  <c r="R106" i="3"/>
  <c r="Q106" i="3"/>
  <c r="P106" i="3"/>
  <c r="L106" i="3"/>
  <c r="K106" i="3"/>
  <c r="J106" i="3"/>
  <c r="H106" i="3"/>
  <c r="F106" i="3"/>
  <c r="E106" i="3"/>
  <c r="M106" i="3" s="1"/>
  <c r="D106" i="3"/>
  <c r="U105" i="3"/>
  <c r="T105" i="3"/>
  <c r="O105" i="3"/>
  <c r="N105" i="3"/>
  <c r="M105" i="3"/>
  <c r="K105" i="3"/>
  <c r="I105" i="3"/>
  <c r="G105" i="3"/>
  <c r="S102" i="3"/>
  <c r="R102" i="3"/>
  <c r="Q102" i="3"/>
  <c r="T102" i="3" s="1"/>
  <c r="P102" i="3"/>
  <c r="U102" i="3" s="1"/>
  <c r="L102" i="3"/>
  <c r="J102" i="3"/>
  <c r="H102" i="3"/>
  <c r="G102" i="3"/>
  <c r="F102" i="3"/>
  <c r="N102" i="3" s="1"/>
  <c r="E102" i="3"/>
  <c r="M102" i="3" s="1"/>
  <c r="D102" i="3"/>
  <c r="I102" i="3" s="1"/>
  <c r="S101" i="3"/>
  <c r="R101" i="3"/>
  <c r="Q101" i="3"/>
  <c r="P101" i="3"/>
  <c r="L101" i="3"/>
  <c r="J101" i="3"/>
  <c r="H101" i="3"/>
  <c r="I101" i="3" s="1"/>
  <c r="F101" i="3"/>
  <c r="E101" i="3"/>
  <c r="D101" i="3"/>
  <c r="U100" i="3"/>
  <c r="T100" i="3"/>
  <c r="O100" i="3"/>
  <c r="N100" i="3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O98" i="3"/>
  <c r="N98" i="3"/>
  <c r="M98" i="3"/>
  <c r="K98" i="3"/>
  <c r="I98" i="3"/>
  <c r="G98" i="3"/>
  <c r="U97" i="3"/>
  <c r="T97" i="3"/>
  <c r="O97" i="3"/>
  <c r="N97" i="3"/>
  <c r="M97" i="3"/>
  <c r="K97" i="3"/>
  <c r="I97" i="3"/>
  <c r="G97" i="3"/>
  <c r="S96" i="3"/>
  <c r="R96" i="3"/>
  <c r="Q96" i="3"/>
  <c r="T96" i="3" s="1"/>
  <c r="P96" i="3"/>
  <c r="U96" i="3" s="1"/>
  <c r="O96" i="3"/>
  <c r="L96" i="3"/>
  <c r="K96" i="3"/>
  <c r="J96" i="3"/>
  <c r="I96" i="3"/>
  <c r="H96" i="3"/>
  <c r="G96" i="3"/>
  <c r="F96" i="3"/>
  <c r="N96" i="3" s="1"/>
  <c r="E96" i="3"/>
  <c r="M96" i="3" s="1"/>
  <c r="D96" i="3"/>
  <c r="U95" i="3"/>
  <c r="T95" i="3"/>
  <c r="O95" i="3"/>
  <c r="N95" i="3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O92" i="3"/>
  <c r="N92" i="3"/>
  <c r="M92" i="3"/>
  <c r="K92" i="3"/>
  <c r="I92" i="3"/>
  <c r="G92" i="3"/>
  <c r="S91" i="3"/>
  <c r="R91" i="3"/>
  <c r="Q91" i="3"/>
  <c r="T91" i="3" s="1"/>
  <c r="P91" i="3"/>
  <c r="U91" i="3" s="1"/>
  <c r="L91" i="3"/>
  <c r="J91" i="3"/>
  <c r="H91" i="3"/>
  <c r="F91" i="3"/>
  <c r="N91" i="3" s="1"/>
  <c r="E91" i="3"/>
  <c r="K91" i="3" s="1"/>
  <c r="D91" i="3"/>
  <c r="U90" i="3"/>
  <c r="T90" i="3"/>
  <c r="N90" i="3"/>
  <c r="O90" i="3" s="1"/>
  <c r="M90" i="3"/>
  <c r="K90" i="3"/>
  <c r="I90" i="3"/>
  <c r="G90" i="3"/>
  <c r="U89" i="3"/>
  <c r="T89" i="3"/>
  <c r="O89" i="3"/>
  <c r="N89" i="3"/>
  <c r="M89" i="3"/>
  <c r="K89" i="3"/>
  <c r="I89" i="3"/>
  <c r="G89" i="3"/>
  <c r="U88" i="3"/>
  <c r="T88" i="3"/>
  <c r="O88" i="3"/>
  <c r="N88" i="3"/>
  <c r="M88" i="3"/>
  <c r="K88" i="3"/>
  <c r="I88" i="3"/>
  <c r="G88" i="3"/>
  <c r="U85" i="3"/>
  <c r="T85" i="3"/>
  <c r="S85" i="3"/>
  <c r="R85" i="3"/>
  <c r="Q85" i="3"/>
  <c r="P85" i="3"/>
  <c r="O85" i="3"/>
  <c r="N85" i="3"/>
  <c r="L85" i="3"/>
  <c r="M85" i="3" s="1"/>
  <c r="J85" i="3"/>
  <c r="H85" i="3"/>
  <c r="F85" i="3"/>
  <c r="E85" i="3"/>
  <c r="D85" i="3"/>
  <c r="I85" i="3" s="1"/>
  <c r="T84" i="3"/>
  <c r="S84" i="3"/>
  <c r="R84" i="3"/>
  <c r="Q84" i="3"/>
  <c r="P84" i="3"/>
  <c r="U84" i="3" s="1"/>
  <c r="L84" i="3"/>
  <c r="J84" i="3"/>
  <c r="H84" i="3"/>
  <c r="N84" i="3" s="1"/>
  <c r="F84" i="3"/>
  <c r="E84" i="3"/>
  <c r="M84" i="3" s="1"/>
  <c r="D84" i="3"/>
  <c r="G84" i="3" s="1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S78" i="3"/>
  <c r="R78" i="3"/>
  <c r="Q78" i="3"/>
  <c r="P78" i="3"/>
  <c r="U78" i="3" s="1"/>
  <c r="L78" i="3"/>
  <c r="J78" i="3"/>
  <c r="K78" i="3" s="1"/>
  <c r="H78" i="3"/>
  <c r="I78" i="3" s="1"/>
  <c r="F78" i="3"/>
  <c r="G78" i="3" s="1"/>
  <c r="E78" i="3"/>
  <c r="D78" i="3"/>
  <c r="U77" i="3"/>
  <c r="T77" i="3"/>
  <c r="O77" i="3"/>
  <c r="N77" i="3"/>
  <c r="M77" i="3"/>
  <c r="K77" i="3"/>
  <c r="I77" i="3"/>
  <c r="G77" i="3"/>
  <c r="U76" i="3"/>
  <c r="T76" i="3"/>
  <c r="O76" i="3"/>
  <c r="N76" i="3"/>
  <c r="M76" i="3"/>
  <c r="K76" i="3"/>
  <c r="I76" i="3"/>
  <c r="G76" i="3"/>
  <c r="U75" i="3"/>
  <c r="T75" i="3"/>
  <c r="O75" i="3"/>
  <c r="N75" i="3"/>
  <c r="M75" i="3"/>
  <c r="K75" i="3"/>
  <c r="I75" i="3"/>
  <c r="G75" i="3"/>
  <c r="U74" i="3"/>
  <c r="T74" i="3"/>
  <c r="O74" i="3"/>
  <c r="N74" i="3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O72" i="3"/>
  <c r="N72" i="3"/>
  <c r="M72" i="3"/>
  <c r="K72" i="3"/>
  <c r="I72" i="3"/>
  <c r="G72" i="3"/>
  <c r="U71" i="3"/>
  <c r="T71" i="3"/>
  <c r="O71" i="3"/>
  <c r="N71" i="3"/>
  <c r="M71" i="3"/>
  <c r="K71" i="3"/>
  <c r="I71" i="3"/>
  <c r="G71" i="3"/>
  <c r="S70" i="3"/>
  <c r="R70" i="3"/>
  <c r="Q70" i="3"/>
  <c r="P70" i="3"/>
  <c r="U70" i="3" s="1"/>
  <c r="L70" i="3"/>
  <c r="J70" i="3"/>
  <c r="H70" i="3"/>
  <c r="F70" i="3"/>
  <c r="E70" i="3"/>
  <c r="D70" i="3"/>
  <c r="I70" i="3" s="1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O67" i="3"/>
  <c r="N67" i="3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N65" i="3"/>
  <c r="O65" i="3" s="1"/>
  <c r="M65" i="3"/>
  <c r="K65" i="3"/>
  <c r="I65" i="3"/>
  <c r="G65" i="3"/>
  <c r="U64" i="3"/>
  <c r="T64" i="3"/>
  <c r="O64" i="3"/>
  <c r="N64" i="3"/>
  <c r="M64" i="3"/>
  <c r="K64" i="3"/>
  <c r="I64" i="3"/>
  <c r="G64" i="3"/>
  <c r="U63" i="3"/>
  <c r="T63" i="3"/>
  <c r="S63" i="3"/>
  <c r="R63" i="3"/>
  <c r="Q63" i="3"/>
  <c r="P63" i="3"/>
  <c r="L63" i="3"/>
  <c r="J63" i="3"/>
  <c r="H63" i="3"/>
  <c r="F63" i="3"/>
  <c r="N63" i="3" s="1"/>
  <c r="O63" i="3" s="1"/>
  <c r="E63" i="3"/>
  <c r="M63" i="3" s="1"/>
  <c r="D63" i="3"/>
  <c r="I63" i="3" s="1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N59" i="3"/>
  <c r="O59" i="3" s="1"/>
  <c r="M59" i="3"/>
  <c r="K59" i="3"/>
  <c r="I59" i="3"/>
  <c r="G59" i="3"/>
  <c r="S58" i="3"/>
  <c r="R58" i="3"/>
  <c r="Q58" i="3"/>
  <c r="T58" i="3" s="1"/>
  <c r="P58" i="3"/>
  <c r="U58" i="3" s="1"/>
  <c r="L58" i="3"/>
  <c r="J58" i="3"/>
  <c r="I58" i="3"/>
  <c r="H58" i="3"/>
  <c r="G58" i="3"/>
  <c r="F58" i="3"/>
  <c r="E58" i="3"/>
  <c r="K58" i="3" s="1"/>
  <c r="D58" i="3"/>
  <c r="O58" i="3" s="1"/>
  <c r="U57" i="3"/>
  <c r="T57" i="3"/>
  <c r="O57" i="3"/>
  <c r="N57" i="3"/>
  <c r="M57" i="3"/>
  <c r="K57" i="3"/>
  <c r="I57" i="3"/>
  <c r="G57" i="3"/>
  <c r="S54" i="3"/>
  <c r="R54" i="3"/>
  <c r="Q54" i="3"/>
  <c r="T54" i="3" s="1"/>
  <c r="P54" i="3"/>
  <c r="U54" i="3" s="1"/>
  <c r="N54" i="3"/>
  <c r="O54" i="3" s="1"/>
  <c r="L54" i="3"/>
  <c r="J54" i="3"/>
  <c r="H54" i="3"/>
  <c r="F54" i="3"/>
  <c r="E54" i="3"/>
  <c r="M54" i="3" s="1"/>
  <c r="D54" i="3"/>
  <c r="I54" i="3" s="1"/>
  <c r="S53" i="3"/>
  <c r="R53" i="3"/>
  <c r="Q53" i="3"/>
  <c r="T53" i="3" s="1"/>
  <c r="P53" i="3"/>
  <c r="U53" i="3" s="1"/>
  <c r="L53" i="3"/>
  <c r="J53" i="3"/>
  <c r="H53" i="3"/>
  <c r="F53" i="3"/>
  <c r="N53" i="3" s="1"/>
  <c r="E53" i="3"/>
  <c r="M53" i="3" s="1"/>
  <c r="D53" i="3"/>
  <c r="I53" i="3" s="1"/>
  <c r="U52" i="3"/>
  <c r="T52" i="3"/>
  <c r="O52" i="3"/>
  <c r="N52" i="3"/>
  <c r="M52" i="3"/>
  <c r="K52" i="3"/>
  <c r="I52" i="3"/>
  <c r="G52" i="3"/>
  <c r="U51" i="3"/>
  <c r="T51" i="3"/>
  <c r="O51" i="3"/>
  <c r="N51" i="3"/>
  <c r="M51" i="3"/>
  <c r="K51" i="3"/>
  <c r="I51" i="3"/>
  <c r="G51" i="3"/>
  <c r="U50" i="3"/>
  <c r="T50" i="3"/>
  <c r="O50" i="3"/>
  <c r="N50" i="3"/>
  <c r="M50" i="3"/>
  <c r="K50" i="3"/>
  <c r="I50" i="3"/>
  <c r="G50" i="3"/>
  <c r="U49" i="3"/>
  <c r="T49" i="3"/>
  <c r="O49" i="3"/>
  <c r="N49" i="3"/>
  <c r="M49" i="3"/>
  <c r="K49" i="3"/>
  <c r="I49" i="3"/>
  <c r="G49" i="3"/>
  <c r="U48" i="3"/>
  <c r="T48" i="3"/>
  <c r="O48" i="3"/>
  <c r="N48" i="3"/>
  <c r="M48" i="3"/>
  <c r="K48" i="3"/>
  <c r="I48" i="3"/>
  <c r="G48" i="3"/>
  <c r="S47" i="3"/>
  <c r="R47" i="3"/>
  <c r="Q47" i="3"/>
  <c r="T47" i="3" s="1"/>
  <c r="P47" i="3"/>
  <c r="U47" i="3" s="1"/>
  <c r="L47" i="3"/>
  <c r="J47" i="3"/>
  <c r="H47" i="3"/>
  <c r="I47" i="3" s="1"/>
  <c r="F47" i="3"/>
  <c r="E47" i="3"/>
  <c r="D47" i="3"/>
  <c r="G47" i="3" s="1"/>
  <c r="U46" i="3"/>
  <c r="T46" i="3"/>
  <c r="N46" i="3"/>
  <c r="O46" i="3" s="1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S40" i="3"/>
  <c r="R40" i="3"/>
  <c r="Q40" i="3"/>
  <c r="T40" i="3" s="1"/>
  <c r="P40" i="3"/>
  <c r="U40" i="3" s="1"/>
  <c r="L40" i="3"/>
  <c r="J40" i="3"/>
  <c r="H40" i="3"/>
  <c r="F40" i="3"/>
  <c r="N40" i="3" s="1"/>
  <c r="E40" i="3"/>
  <c r="M40" i="3" s="1"/>
  <c r="D40" i="3"/>
  <c r="O40" i="3" s="1"/>
  <c r="U39" i="3"/>
  <c r="T39" i="3"/>
  <c r="O39" i="3"/>
  <c r="N39" i="3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O37" i="3"/>
  <c r="N37" i="3"/>
  <c r="M37" i="3"/>
  <c r="K37" i="3"/>
  <c r="I37" i="3"/>
  <c r="G37" i="3"/>
  <c r="U36" i="3"/>
  <c r="T36" i="3"/>
  <c r="O36" i="3"/>
  <c r="N36" i="3"/>
  <c r="M36" i="3"/>
  <c r="K36" i="3"/>
  <c r="I36" i="3"/>
  <c r="G36" i="3"/>
  <c r="T35" i="3"/>
  <c r="S35" i="3"/>
  <c r="R35" i="3"/>
  <c r="Q35" i="3"/>
  <c r="P35" i="3"/>
  <c r="U35" i="3" s="1"/>
  <c r="L35" i="3"/>
  <c r="K35" i="3"/>
  <c r="J35" i="3"/>
  <c r="H35" i="3"/>
  <c r="F35" i="3"/>
  <c r="E35" i="3"/>
  <c r="M35" i="3" s="1"/>
  <c r="D35" i="3"/>
  <c r="I35" i="3" s="1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U27" i="3"/>
  <c r="T27" i="3"/>
  <c r="S27" i="3"/>
  <c r="R27" i="3"/>
  <c r="Q27" i="3"/>
  <c r="P27" i="3"/>
  <c r="L27" i="3"/>
  <c r="J27" i="3"/>
  <c r="H27" i="3"/>
  <c r="F27" i="3"/>
  <c r="N27" i="3" s="1"/>
  <c r="E27" i="3"/>
  <c r="M27" i="3" s="1"/>
  <c r="D27" i="3"/>
  <c r="I27" i="3" s="1"/>
  <c r="U26" i="3"/>
  <c r="T26" i="3"/>
  <c r="O26" i="3"/>
  <c r="N26" i="3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O24" i="3"/>
  <c r="N24" i="3"/>
  <c r="M24" i="3"/>
  <c r="K24" i="3"/>
  <c r="I24" i="3"/>
  <c r="G24" i="3"/>
  <c r="U23" i="3"/>
  <c r="T23" i="3"/>
  <c r="O23" i="3"/>
  <c r="N23" i="3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O21" i="3"/>
  <c r="N21" i="3"/>
  <c r="M21" i="3"/>
  <c r="K21" i="3"/>
  <c r="I21" i="3"/>
  <c r="G21" i="3"/>
  <c r="U20" i="3"/>
  <c r="T20" i="3"/>
  <c r="O20" i="3"/>
  <c r="N20" i="3"/>
  <c r="M20" i="3"/>
  <c r="K20" i="3"/>
  <c r="I20" i="3"/>
  <c r="G20" i="3"/>
  <c r="T19" i="3"/>
  <c r="S19" i="3"/>
  <c r="R19" i="3"/>
  <c r="Q19" i="3"/>
  <c r="P19" i="3"/>
  <c r="U19" i="3" s="1"/>
  <c r="O19" i="3"/>
  <c r="L19" i="3"/>
  <c r="J19" i="3"/>
  <c r="H19" i="3"/>
  <c r="G19" i="3"/>
  <c r="F19" i="3"/>
  <c r="E19" i="3"/>
  <c r="M19" i="3" s="1"/>
  <c r="D19" i="3"/>
  <c r="I19" i="3" s="1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S10" i="3"/>
  <c r="R10" i="3"/>
  <c r="Q10" i="3"/>
  <c r="T10" i="3" s="1"/>
  <c r="P10" i="3"/>
  <c r="U10" i="3" s="1"/>
  <c r="L10" i="3"/>
  <c r="J10" i="3"/>
  <c r="H10" i="3"/>
  <c r="F10" i="3"/>
  <c r="N10" i="3" s="1"/>
  <c r="E10" i="3"/>
  <c r="M10" i="3" s="1"/>
  <c r="D10" i="3"/>
  <c r="O10" i="3" s="1"/>
  <c r="U9" i="3"/>
  <c r="T9" i="3"/>
  <c r="O9" i="3"/>
  <c r="N9" i="3"/>
  <c r="M9" i="3"/>
  <c r="K9" i="3"/>
  <c r="I9" i="3"/>
  <c r="G9" i="3"/>
  <c r="U8" i="3"/>
  <c r="T8" i="3"/>
  <c r="O8" i="3"/>
  <c r="N8" i="3"/>
  <c r="M8" i="3"/>
  <c r="K8" i="3"/>
  <c r="I8" i="3"/>
  <c r="G8" i="3"/>
  <c r="S339" i="2"/>
  <c r="R339" i="2"/>
  <c r="Q339" i="2"/>
  <c r="P339" i="2"/>
  <c r="L339" i="2"/>
  <c r="J339" i="2"/>
  <c r="K339" i="2" s="1"/>
  <c r="H339" i="2"/>
  <c r="F339" i="2"/>
  <c r="N339" i="2" s="1"/>
  <c r="E339" i="2"/>
  <c r="M339" i="2" s="1"/>
  <c r="D339" i="2"/>
  <c r="I339" i="2" s="1"/>
  <c r="S338" i="2"/>
  <c r="R338" i="2"/>
  <c r="Q338" i="2"/>
  <c r="T338" i="2" s="1"/>
  <c r="P338" i="2"/>
  <c r="U338" i="2" s="1"/>
  <c r="L338" i="2"/>
  <c r="J338" i="2"/>
  <c r="H338" i="2"/>
  <c r="F338" i="2"/>
  <c r="N338" i="2" s="1"/>
  <c r="E338" i="2"/>
  <c r="D338" i="2"/>
  <c r="S337" i="2"/>
  <c r="R337" i="2"/>
  <c r="Q337" i="2"/>
  <c r="T337" i="2" s="1"/>
  <c r="P337" i="2"/>
  <c r="L337" i="2"/>
  <c r="J337" i="2"/>
  <c r="H337" i="2"/>
  <c r="F337" i="2"/>
  <c r="N337" i="2" s="1"/>
  <c r="E337" i="2"/>
  <c r="M337" i="2" s="1"/>
  <c r="D337" i="2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R332" i="2"/>
  <c r="Q332" i="2"/>
  <c r="T332" i="2" s="1"/>
  <c r="P332" i="2"/>
  <c r="L332" i="2"/>
  <c r="J332" i="2"/>
  <c r="H332" i="2"/>
  <c r="I332" i="2" s="1"/>
  <c r="F332" i="2"/>
  <c r="N332" i="2" s="1"/>
  <c r="E332" i="2"/>
  <c r="M332" i="2" s="1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S323" i="2"/>
  <c r="T323" i="2" s="1"/>
  <c r="R323" i="2"/>
  <c r="Q323" i="2"/>
  <c r="P323" i="2"/>
  <c r="L323" i="2"/>
  <c r="J323" i="2"/>
  <c r="H323" i="2"/>
  <c r="F323" i="2"/>
  <c r="E323" i="2"/>
  <c r="D323" i="2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S317" i="2"/>
  <c r="T317" i="2" s="1"/>
  <c r="R317" i="2"/>
  <c r="Q317" i="2"/>
  <c r="P317" i="2"/>
  <c r="L317" i="2"/>
  <c r="J317" i="2"/>
  <c r="H317" i="2"/>
  <c r="U317" i="2" s="1"/>
  <c r="F317" i="2"/>
  <c r="N317" i="2" s="1"/>
  <c r="E317" i="2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S310" i="2"/>
  <c r="R310" i="2"/>
  <c r="Q310" i="2"/>
  <c r="T310" i="2" s="1"/>
  <c r="P310" i="2"/>
  <c r="U310" i="2" s="1"/>
  <c r="L310" i="2"/>
  <c r="J310" i="2"/>
  <c r="H310" i="2"/>
  <c r="F310" i="2"/>
  <c r="N310" i="2" s="1"/>
  <c r="E310" i="2"/>
  <c r="D310" i="2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Q303" i="2"/>
  <c r="P303" i="2"/>
  <c r="L303" i="2"/>
  <c r="J303" i="2"/>
  <c r="H303" i="2"/>
  <c r="I303" i="2" s="1"/>
  <c r="F303" i="2"/>
  <c r="N303" i="2" s="1"/>
  <c r="E303" i="2"/>
  <c r="D303" i="2"/>
  <c r="U302" i="2"/>
  <c r="T302" i="2"/>
  <c r="N302" i="2"/>
  <c r="O302" i="2" s="1"/>
  <c r="M302" i="2"/>
  <c r="K302" i="2"/>
  <c r="I302" i="2"/>
  <c r="G302" i="2"/>
  <c r="S299" i="2"/>
  <c r="R299" i="2"/>
  <c r="Q299" i="2"/>
  <c r="P299" i="2"/>
  <c r="L299" i="2"/>
  <c r="J299" i="2"/>
  <c r="K299" i="2" s="1"/>
  <c r="H299" i="2"/>
  <c r="F299" i="2"/>
  <c r="E299" i="2"/>
  <c r="D299" i="2"/>
  <c r="T298" i="2"/>
  <c r="S298" i="2"/>
  <c r="R298" i="2"/>
  <c r="Q298" i="2"/>
  <c r="P298" i="2"/>
  <c r="U298" i="2" s="1"/>
  <c r="L298" i="2"/>
  <c r="J298" i="2"/>
  <c r="H298" i="2"/>
  <c r="F298" i="2"/>
  <c r="N298" i="2" s="1"/>
  <c r="E298" i="2"/>
  <c r="K298" i="2" s="1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R292" i="2"/>
  <c r="Q292" i="2"/>
  <c r="T292" i="2" s="1"/>
  <c r="P292" i="2"/>
  <c r="U292" i="2" s="1"/>
  <c r="L292" i="2"/>
  <c r="J292" i="2"/>
  <c r="H292" i="2"/>
  <c r="F292" i="2"/>
  <c r="E292" i="2"/>
  <c r="D292" i="2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S285" i="2"/>
  <c r="R285" i="2"/>
  <c r="Q285" i="2"/>
  <c r="P285" i="2"/>
  <c r="L285" i="2"/>
  <c r="J285" i="2"/>
  <c r="K285" i="2" s="1"/>
  <c r="H285" i="2"/>
  <c r="I285" i="2" s="1"/>
  <c r="F285" i="2"/>
  <c r="N285" i="2" s="1"/>
  <c r="E285" i="2"/>
  <c r="M285" i="2" s="1"/>
  <c r="D285" i="2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O278" i="2"/>
  <c r="N278" i="2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R275" i="2"/>
  <c r="Q275" i="2"/>
  <c r="P275" i="2"/>
  <c r="U275" i="2" s="1"/>
  <c r="L275" i="2"/>
  <c r="K275" i="2"/>
  <c r="J275" i="2"/>
  <c r="H275" i="2"/>
  <c r="F275" i="2"/>
  <c r="N275" i="2" s="1"/>
  <c r="E275" i="2"/>
  <c r="D275" i="2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T267" i="2"/>
  <c r="S267" i="2"/>
  <c r="R267" i="2"/>
  <c r="Q267" i="2"/>
  <c r="P267" i="2"/>
  <c r="L267" i="2"/>
  <c r="J267" i="2"/>
  <c r="H267" i="2"/>
  <c r="U267" i="2" s="1"/>
  <c r="F267" i="2"/>
  <c r="N267" i="2" s="1"/>
  <c r="E267" i="2"/>
  <c r="K267" i="2" s="1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S260" i="2"/>
  <c r="T260" i="2" s="1"/>
  <c r="R260" i="2"/>
  <c r="Q260" i="2"/>
  <c r="P260" i="2"/>
  <c r="L260" i="2"/>
  <c r="J260" i="2"/>
  <c r="H260" i="2"/>
  <c r="F260" i="2"/>
  <c r="E260" i="2"/>
  <c r="M260" i="2" s="1"/>
  <c r="D260" i="2"/>
  <c r="I260" i="2" s="1"/>
  <c r="S259" i="2"/>
  <c r="R259" i="2"/>
  <c r="Q259" i="2"/>
  <c r="T259" i="2" s="1"/>
  <c r="P259" i="2"/>
  <c r="L259" i="2"/>
  <c r="J259" i="2"/>
  <c r="K259" i="2" s="1"/>
  <c r="H259" i="2"/>
  <c r="I259" i="2" s="1"/>
  <c r="F259" i="2"/>
  <c r="E259" i="2"/>
  <c r="D259" i="2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S254" i="2"/>
  <c r="R254" i="2"/>
  <c r="Q254" i="2"/>
  <c r="T254" i="2" s="1"/>
  <c r="P254" i="2"/>
  <c r="U254" i="2" s="1"/>
  <c r="L254" i="2"/>
  <c r="J254" i="2"/>
  <c r="K254" i="2" s="1"/>
  <c r="H254" i="2"/>
  <c r="F254" i="2"/>
  <c r="E254" i="2"/>
  <c r="D254" i="2"/>
  <c r="I254" i="2" s="1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T247" i="2"/>
  <c r="S247" i="2"/>
  <c r="R247" i="2"/>
  <c r="Q247" i="2"/>
  <c r="P247" i="2"/>
  <c r="U247" i="2" s="1"/>
  <c r="L247" i="2"/>
  <c r="J247" i="2"/>
  <c r="H247" i="2"/>
  <c r="F247" i="2"/>
  <c r="E247" i="2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S240" i="2"/>
  <c r="R240" i="2"/>
  <c r="Q240" i="2"/>
  <c r="T240" i="2" s="1"/>
  <c r="P240" i="2"/>
  <c r="L240" i="2"/>
  <c r="J240" i="2"/>
  <c r="H240" i="2"/>
  <c r="F240" i="2"/>
  <c r="N240" i="2" s="1"/>
  <c r="E240" i="2"/>
  <c r="M240" i="2" s="1"/>
  <c r="D240" i="2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R231" i="2"/>
  <c r="Q231" i="2"/>
  <c r="P231" i="2"/>
  <c r="L231" i="2"/>
  <c r="J231" i="2"/>
  <c r="H231" i="2"/>
  <c r="F231" i="2"/>
  <c r="E231" i="2"/>
  <c r="M231" i="2" s="1"/>
  <c r="D231" i="2"/>
  <c r="S230" i="2"/>
  <c r="T230" i="2" s="1"/>
  <c r="R230" i="2"/>
  <c r="Q230" i="2"/>
  <c r="P230" i="2"/>
  <c r="L230" i="2"/>
  <c r="J230" i="2"/>
  <c r="H230" i="2"/>
  <c r="F230" i="2"/>
  <c r="E230" i="2"/>
  <c r="M230" i="2" s="1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T224" i="2"/>
  <c r="S224" i="2"/>
  <c r="R224" i="2"/>
  <c r="Q224" i="2"/>
  <c r="P224" i="2"/>
  <c r="U224" i="2" s="1"/>
  <c r="L224" i="2"/>
  <c r="J224" i="2"/>
  <c r="H224" i="2"/>
  <c r="F224" i="2"/>
  <c r="N224" i="2" s="1"/>
  <c r="E224" i="2"/>
  <c r="D224" i="2"/>
  <c r="U223" i="2"/>
  <c r="T223" i="2"/>
  <c r="N223" i="2"/>
  <c r="O223" i="2" s="1"/>
  <c r="M223" i="2"/>
  <c r="K223" i="2"/>
  <c r="I223" i="2"/>
  <c r="G223" i="2"/>
  <c r="U222" i="2"/>
  <c r="T222" i="2"/>
  <c r="N222" i="2"/>
  <c r="O222" i="2" s="1"/>
  <c r="M222" i="2"/>
  <c r="K222" i="2"/>
  <c r="I222" i="2"/>
  <c r="G222" i="2"/>
  <c r="U221" i="2"/>
  <c r="T221" i="2"/>
  <c r="N221" i="2"/>
  <c r="O221" i="2" s="1"/>
  <c r="M221" i="2"/>
  <c r="K221" i="2"/>
  <c r="I221" i="2"/>
  <c r="G221" i="2"/>
  <c r="U220" i="2"/>
  <c r="T220" i="2"/>
  <c r="N220" i="2"/>
  <c r="O220" i="2" s="1"/>
  <c r="M220" i="2"/>
  <c r="K220" i="2"/>
  <c r="I220" i="2"/>
  <c r="G220" i="2"/>
  <c r="U219" i="2"/>
  <c r="T219" i="2"/>
  <c r="N219" i="2"/>
  <c r="O219" i="2" s="1"/>
  <c r="M219" i="2"/>
  <c r="K219" i="2"/>
  <c r="I219" i="2"/>
  <c r="G219" i="2"/>
  <c r="U218" i="2"/>
  <c r="T218" i="2"/>
  <c r="N218" i="2"/>
  <c r="O218" i="2" s="1"/>
  <c r="M218" i="2"/>
  <c r="K218" i="2"/>
  <c r="I218" i="2"/>
  <c r="G218" i="2"/>
  <c r="U217" i="2"/>
  <c r="T217" i="2"/>
  <c r="N217" i="2"/>
  <c r="O217" i="2" s="1"/>
  <c r="M217" i="2"/>
  <c r="K217" i="2"/>
  <c r="I217" i="2"/>
  <c r="G217" i="2"/>
  <c r="T216" i="2"/>
  <c r="S216" i="2"/>
  <c r="R216" i="2"/>
  <c r="Q216" i="2"/>
  <c r="P216" i="2"/>
  <c r="U216" i="2" s="1"/>
  <c r="L216" i="2"/>
  <c r="J216" i="2"/>
  <c r="H216" i="2"/>
  <c r="N216" i="2" s="1"/>
  <c r="O216" i="2" s="1"/>
  <c r="F216" i="2"/>
  <c r="E216" i="2"/>
  <c r="D216" i="2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T205" i="2"/>
  <c r="S205" i="2"/>
  <c r="R205" i="2"/>
  <c r="Q205" i="2"/>
  <c r="P205" i="2"/>
  <c r="L205" i="2"/>
  <c r="J205" i="2"/>
  <c r="H205" i="2"/>
  <c r="F205" i="2"/>
  <c r="E205" i="2"/>
  <c r="D205" i="2"/>
  <c r="I205" i="2" s="1"/>
  <c r="S204" i="2"/>
  <c r="T204" i="2" s="1"/>
  <c r="R204" i="2"/>
  <c r="Q204" i="2"/>
  <c r="P204" i="2"/>
  <c r="L204" i="2"/>
  <c r="J204" i="2"/>
  <c r="H204" i="2"/>
  <c r="F204" i="2"/>
  <c r="N204" i="2" s="1"/>
  <c r="E204" i="2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T198" i="2" s="1"/>
  <c r="R198" i="2"/>
  <c r="Q198" i="2"/>
  <c r="P198" i="2"/>
  <c r="L198" i="2"/>
  <c r="J198" i="2"/>
  <c r="H198" i="2"/>
  <c r="U198" i="2" s="1"/>
  <c r="F198" i="2"/>
  <c r="N198" i="2" s="1"/>
  <c r="E198" i="2"/>
  <c r="D198" i="2"/>
  <c r="U197" i="2"/>
  <c r="T197" i="2"/>
  <c r="N197" i="2"/>
  <c r="O197" i="2" s="1"/>
  <c r="M197" i="2"/>
  <c r="K197" i="2"/>
  <c r="I197" i="2"/>
  <c r="G197" i="2"/>
  <c r="U196" i="2"/>
  <c r="T196" i="2"/>
  <c r="N196" i="2"/>
  <c r="O196" i="2" s="1"/>
  <c r="M196" i="2"/>
  <c r="K196" i="2"/>
  <c r="I196" i="2"/>
  <c r="G196" i="2"/>
  <c r="U195" i="2"/>
  <c r="T195" i="2"/>
  <c r="N195" i="2"/>
  <c r="O195" i="2" s="1"/>
  <c r="M195" i="2"/>
  <c r="K195" i="2"/>
  <c r="I195" i="2"/>
  <c r="G195" i="2"/>
  <c r="U194" i="2"/>
  <c r="T194" i="2"/>
  <c r="N194" i="2"/>
  <c r="O194" i="2" s="1"/>
  <c r="M194" i="2"/>
  <c r="K194" i="2"/>
  <c r="I194" i="2"/>
  <c r="G194" i="2"/>
  <c r="U193" i="2"/>
  <c r="T193" i="2"/>
  <c r="N193" i="2"/>
  <c r="O193" i="2" s="1"/>
  <c r="M193" i="2"/>
  <c r="K193" i="2"/>
  <c r="I193" i="2"/>
  <c r="G193" i="2"/>
  <c r="U192" i="2"/>
  <c r="T192" i="2"/>
  <c r="N192" i="2"/>
  <c r="O192" i="2" s="1"/>
  <c r="M192" i="2"/>
  <c r="K192" i="2"/>
  <c r="I192" i="2"/>
  <c r="G192" i="2"/>
  <c r="S191" i="2"/>
  <c r="R191" i="2"/>
  <c r="Q191" i="2"/>
  <c r="T191" i="2" s="1"/>
  <c r="P191" i="2"/>
  <c r="U191" i="2" s="1"/>
  <c r="L191" i="2"/>
  <c r="J191" i="2"/>
  <c r="H191" i="2"/>
  <c r="F191" i="2"/>
  <c r="N191" i="2" s="1"/>
  <c r="E191" i="2"/>
  <c r="K191" i="2" s="1"/>
  <c r="D191" i="2"/>
  <c r="I191" i="2" s="1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N187" i="2"/>
  <c r="O187" i="2" s="1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S185" i="2"/>
  <c r="R185" i="2"/>
  <c r="Q185" i="2"/>
  <c r="T185" i="2" s="1"/>
  <c r="P185" i="2"/>
  <c r="L185" i="2"/>
  <c r="J185" i="2"/>
  <c r="H185" i="2"/>
  <c r="N185" i="2" s="1"/>
  <c r="F185" i="2"/>
  <c r="E185" i="2"/>
  <c r="D185" i="2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N181" i="2"/>
  <c r="O181" i="2" s="1"/>
  <c r="M181" i="2"/>
  <c r="K181" i="2"/>
  <c r="I181" i="2"/>
  <c r="G181" i="2"/>
  <c r="U180" i="2"/>
  <c r="T180" i="2"/>
  <c r="N180" i="2"/>
  <c r="O180" i="2" s="1"/>
  <c r="M180" i="2"/>
  <c r="K180" i="2"/>
  <c r="I180" i="2"/>
  <c r="G180" i="2"/>
  <c r="S179" i="2"/>
  <c r="R179" i="2"/>
  <c r="Q179" i="2"/>
  <c r="P179" i="2"/>
  <c r="L179" i="2"/>
  <c r="K179" i="2"/>
  <c r="J179" i="2"/>
  <c r="H179" i="2"/>
  <c r="F179" i="2"/>
  <c r="E179" i="2"/>
  <c r="M179" i="2" s="1"/>
  <c r="D179" i="2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T170" i="2"/>
  <c r="S170" i="2"/>
  <c r="R170" i="2"/>
  <c r="Q170" i="2"/>
  <c r="P170" i="2"/>
  <c r="L170" i="2"/>
  <c r="J170" i="2"/>
  <c r="H170" i="2"/>
  <c r="F170" i="2"/>
  <c r="E170" i="2"/>
  <c r="M170" i="2" s="1"/>
  <c r="D170" i="2"/>
  <c r="S169" i="2"/>
  <c r="R169" i="2"/>
  <c r="Q169" i="2"/>
  <c r="T169" i="2" s="1"/>
  <c r="P169" i="2"/>
  <c r="U169" i="2" s="1"/>
  <c r="N169" i="2"/>
  <c r="L169" i="2"/>
  <c r="J169" i="2"/>
  <c r="H169" i="2"/>
  <c r="F169" i="2"/>
  <c r="E169" i="2"/>
  <c r="D169" i="2"/>
  <c r="G169" i="2" s="1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Q163" i="2"/>
  <c r="T163" i="2" s="1"/>
  <c r="P163" i="2"/>
  <c r="L163" i="2"/>
  <c r="J163" i="2"/>
  <c r="H163" i="2"/>
  <c r="F163" i="2"/>
  <c r="E163" i="2"/>
  <c r="M163" i="2" s="1"/>
  <c r="D163" i="2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Q157" i="2"/>
  <c r="P157" i="2"/>
  <c r="U157" i="2" s="1"/>
  <c r="L157" i="2"/>
  <c r="J157" i="2"/>
  <c r="H157" i="2"/>
  <c r="F157" i="2"/>
  <c r="N157" i="2" s="1"/>
  <c r="E157" i="2"/>
  <c r="M157" i="2" s="1"/>
  <c r="D157" i="2"/>
  <c r="I157" i="2" s="1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R150" i="2"/>
  <c r="Q150" i="2"/>
  <c r="P150" i="2"/>
  <c r="U150" i="2" s="1"/>
  <c r="L150" i="2"/>
  <c r="J150" i="2"/>
  <c r="H150" i="2"/>
  <c r="F150" i="2"/>
  <c r="N150" i="2" s="1"/>
  <c r="E150" i="2"/>
  <c r="D150" i="2"/>
  <c r="I150" i="2" s="1"/>
  <c r="U149" i="2"/>
  <c r="T149" i="2"/>
  <c r="N149" i="2"/>
  <c r="O149" i="2" s="1"/>
  <c r="M149" i="2"/>
  <c r="K149" i="2"/>
  <c r="I149" i="2"/>
  <c r="G149" i="2"/>
  <c r="U148" i="2"/>
  <c r="T148" i="2"/>
  <c r="N148" i="2"/>
  <c r="O148" i="2" s="1"/>
  <c r="M148" i="2"/>
  <c r="K148" i="2"/>
  <c r="I148" i="2"/>
  <c r="G148" i="2"/>
  <c r="U147" i="2"/>
  <c r="T147" i="2"/>
  <c r="N147" i="2"/>
  <c r="O147" i="2" s="1"/>
  <c r="M147" i="2"/>
  <c r="K147" i="2"/>
  <c r="I147" i="2"/>
  <c r="G147" i="2"/>
  <c r="U146" i="2"/>
  <c r="T146" i="2"/>
  <c r="N146" i="2"/>
  <c r="O146" i="2" s="1"/>
  <c r="M146" i="2"/>
  <c r="K146" i="2"/>
  <c r="I146" i="2"/>
  <c r="G146" i="2"/>
  <c r="U145" i="2"/>
  <c r="T145" i="2"/>
  <c r="N145" i="2"/>
  <c r="O145" i="2" s="1"/>
  <c r="M145" i="2"/>
  <c r="K145" i="2"/>
  <c r="I145" i="2"/>
  <c r="G145" i="2"/>
  <c r="S144" i="2"/>
  <c r="R144" i="2"/>
  <c r="Q144" i="2"/>
  <c r="T144" i="2" s="1"/>
  <c r="P144" i="2"/>
  <c r="L144" i="2"/>
  <c r="J144" i="2"/>
  <c r="H144" i="2"/>
  <c r="U144" i="2" s="1"/>
  <c r="F144" i="2"/>
  <c r="E144" i="2"/>
  <c r="D144" i="2"/>
  <c r="U143" i="2"/>
  <c r="T143" i="2"/>
  <c r="N143" i="2"/>
  <c r="O143" i="2" s="1"/>
  <c r="M143" i="2"/>
  <c r="K143" i="2"/>
  <c r="I143" i="2"/>
  <c r="G143" i="2"/>
  <c r="U142" i="2"/>
  <c r="T142" i="2"/>
  <c r="N142" i="2"/>
  <c r="O142" i="2" s="1"/>
  <c r="M142" i="2"/>
  <c r="K142" i="2"/>
  <c r="I142" i="2"/>
  <c r="G142" i="2"/>
  <c r="U141" i="2"/>
  <c r="T141" i="2"/>
  <c r="N141" i="2"/>
  <c r="O141" i="2" s="1"/>
  <c r="M141" i="2"/>
  <c r="K141" i="2"/>
  <c r="I141" i="2"/>
  <c r="G141" i="2"/>
  <c r="U140" i="2"/>
  <c r="T140" i="2"/>
  <c r="N140" i="2"/>
  <c r="O140" i="2" s="1"/>
  <c r="M140" i="2"/>
  <c r="K140" i="2"/>
  <c r="I140" i="2"/>
  <c r="G140" i="2"/>
  <c r="U139" i="2"/>
  <c r="T139" i="2"/>
  <c r="N139" i="2"/>
  <c r="O139" i="2" s="1"/>
  <c r="M139" i="2"/>
  <c r="K139" i="2"/>
  <c r="I139" i="2"/>
  <c r="G139" i="2"/>
  <c r="U138" i="2"/>
  <c r="T138" i="2"/>
  <c r="N138" i="2"/>
  <c r="O138" i="2" s="1"/>
  <c r="M138" i="2"/>
  <c r="K138" i="2"/>
  <c r="I138" i="2"/>
  <c r="G138" i="2"/>
  <c r="T137" i="2"/>
  <c r="S137" i="2"/>
  <c r="R137" i="2"/>
  <c r="Q137" i="2"/>
  <c r="P137" i="2"/>
  <c r="U137" i="2" s="1"/>
  <c r="L137" i="2"/>
  <c r="J137" i="2"/>
  <c r="H137" i="2"/>
  <c r="N137" i="2" s="1"/>
  <c r="F137" i="2"/>
  <c r="E137" i="2"/>
  <c r="D137" i="2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N134" i="2"/>
  <c r="O134" i="2" s="1"/>
  <c r="M134" i="2"/>
  <c r="K134" i="2"/>
  <c r="I134" i="2"/>
  <c r="G134" i="2"/>
  <c r="U133" i="2"/>
  <c r="T133" i="2"/>
  <c r="N133" i="2"/>
  <c r="O133" i="2" s="1"/>
  <c r="M133" i="2"/>
  <c r="K133" i="2"/>
  <c r="I133" i="2"/>
  <c r="G133" i="2"/>
  <c r="S132" i="2"/>
  <c r="R132" i="2"/>
  <c r="Q132" i="2"/>
  <c r="T132" i="2" s="1"/>
  <c r="P132" i="2"/>
  <c r="N132" i="2"/>
  <c r="L132" i="2"/>
  <c r="J132" i="2"/>
  <c r="H132" i="2"/>
  <c r="F132" i="2"/>
  <c r="E132" i="2"/>
  <c r="D132" i="2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Q126" i="2"/>
  <c r="P126" i="2"/>
  <c r="L126" i="2"/>
  <c r="J126" i="2"/>
  <c r="K126" i="2" s="1"/>
  <c r="H126" i="2"/>
  <c r="F126" i="2"/>
  <c r="N126" i="2" s="1"/>
  <c r="E126" i="2"/>
  <c r="D126" i="2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N123" i="2"/>
  <c r="O123" i="2" s="1"/>
  <c r="M123" i="2"/>
  <c r="K123" i="2"/>
  <c r="I123" i="2"/>
  <c r="G123" i="2"/>
  <c r="U122" i="2"/>
  <c r="T122" i="2"/>
  <c r="N122" i="2"/>
  <c r="O122" i="2" s="1"/>
  <c r="M122" i="2"/>
  <c r="K122" i="2"/>
  <c r="I122" i="2"/>
  <c r="G122" i="2"/>
  <c r="S121" i="2"/>
  <c r="R121" i="2"/>
  <c r="Q121" i="2"/>
  <c r="T121" i="2" s="1"/>
  <c r="P121" i="2"/>
  <c r="L121" i="2"/>
  <c r="J121" i="2"/>
  <c r="H121" i="2"/>
  <c r="U121" i="2" s="1"/>
  <c r="F121" i="2"/>
  <c r="E121" i="2"/>
  <c r="D121" i="2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T112" i="2"/>
  <c r="S112" i="2"/>
  <c r="R112" i="2"/>
  <c r="Q112" i="2"/>
  <c r="P112" i="2"/>
  <c r="U112" i="2" s="1"/>
  <c r="L112" i="2"/>
  <c r="J112" i="2"/>
  <c r="H112" i="2"/>
  <c r="F112" i="2"/>
  <c r="N112" i="2" s="1"/>
  <c r="E112" i="2"/>
  <c r="M112" i="2" s="1"/>
  <c r="D112" i="2"/>
  <c r="I112" i="2" s="1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S106" i="2"/>
  <c r="R106" i="2"/>
  <c r="Q106" i="2"/>
  <c r="T106" i="2" s="1"/>
  <c r="P106" i="2"/>
  <c r="L106" i="2"/>
  <c r="J106" i="2"/>
  <c r="H106" i="2"/>
  <c r="F106" i="2"/>
  <c r="E106" i="2"/>
  <c r="M106" i="2" s="1"/>
  <c r="D106" i="2"/>
  <c r="U105" i="2"/>
  <c r="T105" i="2"/>
  <c r="N105" i="2"/>
  <c r="O105" i="2" s="1"/>
  <c r="M105" i="2"/>
  <c r="K105" i="2"/>
  <c r="I105" i="2"/>
  <c r="G105" i="2"/>
  <c r="S102" i="2"/>
  <c r="R102" i="2"/>
  <c r="Q102" i="2"/>
  <c r="P102" i="2"/>
  <c r="L102" i="2"/>
  <c r="K102" i="2"/>
  <c r="J102" i="2"/>
  <c r="H102" i="2"/>
  <c r="N102" i="2" s="1"/>
  <c r="F102" i="2"/>
  <c r="E102" i="2"/>
  <c r="M102" i="2" s="1"/>
  <c r="D102" i="2"/>
  <c r="T101" i="2"/>
  <c r="S101" i="2"/>
  <c r="R101" i="2"/>
  <c r="Q101" i="2"/>
  <c r="P101" i="2"/>
  <c r="L101" i="2"/>
  <c r="J101" i="2"/>
  <c r="H101" i="2"/>
  <c r="F101" i="2"/>
  <c r="E101" i="2"/>
  <c r="D101" i="2"/>
  <c r="U100" i="2"/>
  <c r="T100" i="2"/>
  <c r="N100" i="2"/>
  <c r="O100" i="2" s="1"/>
  <c r="M100" i="2"/>
  <c r="K100" i="2"/>
  <c r="I100" i="2"/>
  <c r="G100" i="2"/>
  <c r="U99" i="2"/>
  <c r="T99" i="2"/>
  <c r="N99" i="2"/>
  <c r="O99" i="2" s="1"/>
  <c r="M99" i="2"/>
  <c r="K99" i="2"/>
  <c r="I99" i="2"/>
  <c r="G99" i="2"/>
  <c r="U98" i="2"/>
  <c r="T98" i="2"/>
  <c r="N98" i="2"/>
  <c r="O98" i="2" s="1"/>
  <c r="M98" i="2"/>
  <c r="K98" i="2"/>
  <c r="I98" i="2"/>
  <c r="G98" i="2"/>
  <c r="U97" i="2"/>
  <c r="T97" i="2"/>
  <c r="N97" i="2"/>
  <c r="O97" i="2" s="1"/>
  <c r="M97" i="2"/>
  <c r="K97" i="2"/>
  <c r="I97" i="2"/>
  <c r="G97" i="2"/>
  <c r="S96" i="2"/>
  <c r="R96" i="2"/>
  <c r="Q96" i="2"/>
  <c r="T96" i="2" s="1"/>
  <c r="P96" i="2"/>
  <c r="N96" i="2"/>
  <c r="L96" i="2"/>
  <c r="J96" i="2"/>
  <c r="H96" i="2"/>
  <c r="G96" i="2"/>
  <c r="F96" i="2"/>
  <c r="E96" i="2"/>
  <c r="D96" i="2"/>
  <c r="U95" i="2"/>
  <c r="T95" i="2"/>
  <c r="N95" i="2"/>
  <c r="O95" i="2" s="1"/>
  <c r="M95" i="2"/>
  <c r="K95" i="2"/>
  <c r="I95" i="2"/>
  <c r="G95" i="2"/>
  <c r="U94" i="2"/>
  <c r="T94" i="2"/>
  <c r="N94" i="2"/>
  <c r="O94" i="2" s="1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T91" i="2"/>
  <c r="S91" i="2"/>
  <c r="R91" i="2"/>
  <c r="Q91" i="2"/>
  <c r="P91" i="2"/>
  <c r="U91" i="2" s="1"/>
  <c r="L91" i="2"/>
  <c r="J91" i="2"/>
  <c r="H91" i="2"/>
  <c r="F91" i="2"/>
  <c r="N91" i="2" s="1"/>
  <c r="E91" i="2"/>
  <c r="D91" i="2"/>
  <c r="I91" i="2" s="1"/>
  <c r="U90" i="2"/>
  <c r="T90" i="2"/>
  <c r="O90" i="2"/>
  <c r="N90" i="2"/>
  <c r="M90" i="2"/>
  <c r="K90" i="2"/>
  <c r="I90" i="2"/>
  <c r="G90" i="2"/>
  <c r="U89" i="2"/>
  <c r="T89" i="2"/>
  <c r="O89" i="2"/>
  <c r="N89" i="2"/>
  <c r="M89" i="2"/>
  <c r="K89" i="2"/>
  <c r="I89" i="2"/>
  <c r="G89" i="2"/>
  <c r="U88" i="2"/>
  <c r="T88" i="2"/>
  <c r="O88" i="2"/>
  <c r="N88" i="2"/>
  <c r="M88" i="2"/>
  <c r="K88" i="2"/>
  <c r="I88" i="2"/>
  <c r="G88" i="2"/>
  <c r="S85" i="2"/>
  <c r="R85" i="2"/>
  <c r="Q85" i="2"/>
  <c r="T85" i="2" s="1"/>
  <c r="P85" i="2"/>
  <c r="L85" i="2"/>
  <c r="K85" i="2"/>
  <c r="J85" i="2"/>
  <c r="H85" i="2"/>
  <c r="F85" i="2"/>
  <c r="E85" i="2"/>
  <c r="M85" i="2" s="1"/>
  <c r="D85" i="2"/>
  <c r="T84" i="2"/>
  <c r="S84" i="2"/>
  <c r="R84" i="2"/>
  <c r="Q84" i="2"/>
  <c r="P84" i="2"/>
  <c r="U84" i="2" s="1"/>
  <c r="L84" i="2"/>
  <c r="J84" i="2"/>
  <c r="H84" i="2"/>
  <c r="F84" i="2"/>
  <c r="E84" i="2"/>
  <c r="K84" i="2" s="1"/>
  <c r="D84" i="2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S78" i="2"/>
  <c r="R78" i="2"/>
  <c r="Q78" i="2"/>
  <c r="T78" i="2" s="1"/>
  <c r="P78" i="2"/>
  <c r="N78" i="2"/>
  <c r="O78" i="2" s="1"/>
  <c r="L78" i="2"/>
  <c r="J78" i="2"/>
  <c r="H78" i="2"/>
  <c r="F78" i="2"/>
  <c r="E78" i="2"/>
  <c r="D78" i="2"/>
  <c r="I78" i="2" s="1"/>
  <c r="U77" i="2"/>
  <c r="T77" i="2"/>
  <c r="N77" i="2"/>
  <c r="O77" i="2" s="1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N75" i="2"/>
  <c r="O75" i="2" s="1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N73" i="2"/>
  <c r="O73" i="2" s="1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N71" i="2"/>
  <c r="O71" i="2" s="1"/>
  <c r="M71" i="2"/>
  <c r="K71" i="2"/>
  <c r="I71" i="2"/>
  <c r="G71" i="2"/>
  <c r="T70" i="2"/>
  <c r="S70" i="2"/>
  <c r="R70" i="2"/>
  <c r="Q70" i="2"/>
  <c r="P70" i="2"/>
  <c r="U70" i="2" s="1"/>
  <c r="L70" i="2"/>
  <c r="J70" i="2"/>
  <c r="I70" i="2"/>
  <c r="H70" i="2"/>
  <c r="F70" i="2"/>
  <c r="N70" i="2" s="1"/>
  <c r="E70" i="2"/>
  <c r="D70" i="2"/>
  <c r="U69" i="2"/>
  <c r="T69" i="2"/>
  <c r="N69" i="2"/>
  <c r="O69" i="2" s="1"/>
  <c r="M69" i="2"/>
  <c r="K69" i="2"/>
  <c r="I69" i="2"/>
  <c r="G69" i="2"/>
  <c r="U68" i="2"/>
  <c r="T68" i="2"/>
  <c r="N68" i="2"/>
  <c r="O68" i="2" s="1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N64" i="2"/>
  <c r="O64" i="2" s="1"/>
  <c r="M64" i="2"/>
  <c r="K64" i="2"/>
  <c r="I64" i="2"/>
  <c r="G64" i="2"/>
  <c r="S63" i="2"/>
  <c r="R63" i="2"/>
  <c r="Q63" i="2"/>
  <c r="T63" i="2" s="1"/>
  <c r="P63" i="2"/>
  <c r="U63" i="2" s="1"/>
  <c r="L63" i="2"/>
  <c r="J63" i="2"/>
  <c r="K63" i="2" s="1"/>
  <c r="H63" i="2"/>
  <c r="F63" i="2"/>
  <c r="E63" i="2"/>
  <c r="D63" i="2"/>
  <c r="I63" i="2" s="1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S58" i="2"/>
  <c r="R58" i="2"/>
  <c r="Q58" i="2"/>
  <c r="T58" i="2" s="1"/>
  <c r="P58" i="2"/>
  <c r="L58" i="2"/>
  <c r="J58" i="2"/>
  <c r="H58" i="2"/>
  <c r="U58" i="2" s="1"/>
  <c r="F58" i="2"/>
  <c r="N58" i="2" s="1"/>
  <c r="E58" i="2"/>
  <c r="K58" i="2" s="1"/>
  <c r="D58" i="2"/>
  <c r="U57" i="2"/>
  <c r="T57" i="2"/>
  <c r="N57" i="2"/>
  <c r="O57" i="2" s="1"/>
  <c r="M57" i="2"/>
  <c r="K57" i="2"/>
  <c r="I57" i="2"/>
  <c r="G57" i="2"/>
  <c r="S54" i="2"/>
  <c r="R54" i="2"/>
  <c r="Q54" i="2"/>
  <c r="T54" i="2" s="1"/>
  <c r="P54" i="2"/>
  <c r="U54" i="2" s="1"/>
  <c r="L54" i="2"/>
  <c r="J54" i="2"/>
  <c r="H54" i="2"/>
  <c r="F54" i="2"/>
  <c r="N54" i="2" s="1"/>
  <c r="E54" i="2"/>
  <c r="D54" i="2"/>
  <c r="I54" i="2" s="1"/>
  <c r="S53" i="2"/>
  <c r="R53" i="2"/>
  <c r="Q53" i="2"/>
  <c r="T53" i="2" s="1"/>
  <c r="P53" i="2"/>
  <c r="L53" i="2"/>
  <c r="J53" i="2"/>
  <c r="I53" i="2"/>
  <c r="H53" i="2"/>
  <c r="F53" i="2"/>
  <c r="E53" i="2"/>
  <c r="D53" i="2"/>
  <c r="U52" i="2"/>
  <c r="T52" i="2"/>
  <c r="N52" i="2"/>
  <c r="O52" i="2" s="1"/>
  <c r="M52" i="2"/>
  <c r="K52" i="2"/>
  <c r="I52" i="2"/>
  <c r="G52" i="2"/>
  <c r="U51" i="2"/>
  <c r="T51" i="2"/>
  <c r="N51" i="2"/>
  <c r="O51" i="2" s="1"/>
  <c r="M51" i="2"/>
  <c r="K51" i="2"/>
  <c r="I51" i="2"/>
  <c r="G51" i="2"/>
  <c r="U50" i="2"/>
  <c r="T50" i="2"/>
  <c r="N50" i="2"/>
  <c r="O50" i="2" s="1"/>
  <c r="M50" i="2"/>
  <c r="K50" i="2"/>
  <c r="I50" i="2"/>
  <c r="G50" i="2"/>
  <c r="U49" i="2"/>
  <c r="T49" i="2"/>
  <c r="N49" i="2"/>
  <c r="O49" i="2" s="1"/>
  <c r="M49" i="2"/>
  <c r="K49" i="2"/>
  <c r="I49" i="2"/>
  <c r="G49" i="2"/>
  <c r="U48" i="2"/>
  <c r="T48" i="2"/>
  <c r="N48" i="2"/>
  <c r="O48" i="2" s="1"/>
  <c r="M48" i="2"/>
  <c r="K48" i="2"/>
  <c r="I48" i="2"/>
  <c r="G48" i="2"/>
  <c r="S47" i="2"/>
  <c r="R47" i="2"/>
  <c r="Q47" i="2"/>
  <c r="P47" i="2"/>
  <c r="U47" i="2" s="1"/>
  <c r="L47" i="2"/>
  <c r="J47" i="2"/>
  <c r="K47" i="2" s="1"/>
  <c r="H47" i="2"/>
  <c r="F47" i="2"/>
  <c r="N47" i="2" s="1"/>
  <c r="E47" i="2"/>
  <c r="M47" i="2" s="1"/>
  <c r="D47" i="2"/>
  <c r="U46" i="2"/>
  <c r="T46" i="2"/>
  <c r="N46" i="2"/>
  <c r="O46" i="2" s="1"/>
  <c r="M46" i="2"/>
  <c r="K46" i="2"/>
  <c r="I46" i="2"/>
  <c r="G46" i="2"/>
  <c r="U45" i="2"/>
  <c r="T45" i="2"/>
  <c r="N45" i="2"/>
  <c r="O45" i="2" s="1"/>
  <c r="M45" i="2"/>
  <c r="K45" i="2"/>
  <c r="I45" i="2"/>
  <c r="G45" i="2"/>
  <c r="U44" i="2"/>
  <c r="T44" i="2"/>
  <c r="N44" i="2"/>
  <c r="O44" i="2" s="1"/>
  <c r="M44" i="2"/>
  <c r="K44" i="2"/>
  <c r="I44" i="2"/>
  <c r="G44" i="2"/>
  <c r="U43" i="2"/>
  <c r="T43" i="2"/>
  <c r="N43" i="2"/>
  <c r="O43" i="2" s="1"/>
  <c r="M43" i="2"/>
  <c r="K43" i="2"/>
  <c r="I43" i="2"/>
  <c r="G43" i="2"/>
  <c r="U42" i="2"/>
  <c r="T42" i="2"/>
  <c r="N42" i="2"/>
  <c r="O42" i="2" s="1"/>
  <c r="M42" i="2"/>
  <c r="K42" i="2"/>
  <c r="I42" i="2"/>
  <c r="G42" i="2"/>
  <c r="U41" i="2"/>
  <c r="T41" i="2"/>
  <c r="N41" i="2"/>
  <c r="O41" i="2" s="1"/>
  <c r="M41" i="2"/>
  <c r="K41" i="2"/>
  <c r="I41" i="2"/>
  <c r="G41" i="2"/>
  <c r="T40" i="2"/>
  <c r="S40" i="2"/>
  <c r="R40" i="2"/>
  <c r="Q40" i="2"/>
  <c r="P40" i="2"/>
  <c r="U40" i="2" s="1"/>
  <c r="L40" i="2"/>
  <c r="M40" i="2" s="1"/>
  <c r="J40" i="2"/>
  <c r="H40" i="2"/>
  <c r="F40" i="2"/>
  <c r="N40" i="2" s="1"/>
  <c r="E40" i="2"/>
  <c r="K40" i="2" s="1"/>
  <c r="D40" i="2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R35" i="2"/>
  <c r="Q35" i="2"/>
  <c r="T35" i="2" s="1"/>
  <c r="P35" i="2"/>
  <c r="L35" i="2"/>
  <c r="J35" i="2"/>
  <c r="H35" i="2"/>
  <c r="F35" i="2"/>
  <c r="E35" i="2"/>
  <c r="K35" i="2" s="1"/>
  <c r="D35" i="2"/>
  <c r="U34" i="2"/>
  <c r="T34" i="2"/>
  <c r="N34" i="2"/>
  <c r="O34" i="2" s="1"/>
  <c r="M34" i="2"/>
  <c r="K34" i="2"/>
  <c r="I34" i="2"/>
  <c r="G34" i="2"/>
  <c r="U33" i="2"/>
  <c r="T33" i="2"/>
  <c r="N33" i="2"/>
  <c r="O33" i="2" s="1"/>
  <c r="M33" i="2"/>
  <c r="K33" i="2"/>
  <c r="I33" i="2"/>
  <c r="G33" i="2"/>
  <c r="U32" i="2"/>
  <c r="T32" i="2"/>
  <c r="N32" i="2"/>
  <c r="O32" i="2" s="1"/>
  <c r="M32" i="2"/>
  <c r="K32" i="2"/>
  <c r="I32" i="2"/>
  <c r="G32" i="2"/>
  <c r="U31" i="2"/>
  <c r="T31" i="2"/>
  <c r="N31" i="2"/>
  <c r="O31" i="2" s="1"/>
  <c r="M31" i="2"/>
  <c r="K31" i="2"/>
  <c r="I31" i="2"/>
  <c r="G31" i="2"/>
  <c r="U30" i="2"/>
  <c r="T30" i="2"/>
  <c r="N30" i="2"/>
  <c r="O30" i="2" s="1"/>
  <c r="M30" i="2"/>
  <c r="K30" i="2"/>
  <c r="I30" i="2"/>
  <c r="G30" i="2"/>
  <c r="U29" i="2"/>
  <c r="T29" i="2"/>
  <c r="N29" i="2"/>
  <c r="O29" i="2" s="1"/>
  <c r="M29" i="2"/>
  <c r="K29" i="2"/>
  <c r="I29" i="2"/>
  <c r="G29" i="2"/>
  <c r="U28" i="2"/>
  <c r="T28" i="2"/>
  <c r="N28" i="2"/>
  <c r="O28" i="2" s="1"/>
  <c r="M28" i="2"/>
  <c r="K28" i="2"/>
  <c r="I28" i="2"/>
  <c r="G28" i="2"/>
  <c r="S27" i="2"/>
  <c r="R27" i="2"/>
  <c r="Q27" i="2"/>
  <c r="P27" i="2"/>
  <c r="U27" i="2" s="1"/>
  <c r="L27" i="2"/>
  <c r="J27" i="2"/>
  <c r="H27" i="2"/>
  <c r="F27" i="2"/>
  <c r="N27" i="2" s="1"/>
  <c r="O27" i="2" s="1"/>
  <c r="E27" i="2"/>
  <c r="M27" i="2" s="1"/>
  <c r="D27" i="2"/>
  <c r="U26" i="2"/>
  <c r="T26" i="2"/>
  <c r="N26" i="2"/>
  <c r="O26" i="2" s="1"/>
  <c r="M26" i="2"/>
  <c r="K26" i="2"/>
  <c r="I26" i="2"/>
  <c r="G26" i="2"/>
  <c r="U25" i="2"/>
  <c r="T25" i="2"/>
  <c r="N25" i="2"/>
  <c r="O25" i="2" s="1"/>
  <c r="M25" i="2"/>
  <c r="K25" i="2"/>
  <c r="I25" i="2"/>
  <c r="G25" i="2"/>
  <c r="U24" i="2"/>
  <c r="T24" i="2"/>
  <c r="N24" i="2"/>
  <c r="O24" i="2" s="1"/>
  <c r="M24" i="2"/>
  <c r="K24" i="2"/>
  <c r="I24" i="2"/>
  <c r="G24" i="2"/>
  <c r="U23" i="2"/>
  <c r="T23" i="2"/>
  <c r="N23" i="2"/>
  <c r="O23" i="2" s="1"/>
  <c r="M23" i="2"/>
  <c r="K23" i="2"/>
  <c r="I23" i="2"/>
  <c r="G23" i="2"/>
  <c r="U22" i="2"/>
  <c r="T22" i="2"/>
  <c r="N22" i="2"/>
  <c r="O22" i="2" s="1"/>
  <c r="M22" i="2"/>
  <c r="K22" i="2"/>
  <c r="I22" i="2"/>
  <c r="G22" i="2"/>
  <c r="U21" i="2"/>
  <c r="T21" i="2"/>
  <c r="N21" i="2"/>
  <c r="O21" i="2" s="1"/>
  <c r="M21" i="2"/>
  <c r="K21" i="2"/>
  <c r="I21" i="2"/>
  <c r="G21" i="2"/>
  <c r="U20" i="2"/>
  <c r="T20" i="2"/>
  <c r="N20" i="2"/>
  <c r="O20" i="2" s="1"/>
  <c r="M20" i="2"/>
  <c r="K20" i="2"/>
  <c r="I20" i="2"/>
  <c r="G20" i="2"/>
  <c r="S19" i="2"/>
  <c r="R19" i="2"/>
  <c r="Q19" i="2"/>
  <c r="T19" i="2" s="1"/>
  <c r="P19" i="2"/>
  <c r="L19" i="2"/>
  <c r="J19" i="2"/>
  <c r="H19" i="2"/>
  <c r="N19" i="2" s="1"/>
  <c r="F19" i="2"/>
  <c r="E19" i="2"/>
  <c r="M19" i="2" s="1"/>
  <c r="D19" i="2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U10" i="2"/>
  <c r="S10" i="2"/>
  <c r="R10" i="2"/>
  <c r="Q10" i="2"/>
  <c r="T10" i="2" s="1"/>
  <c r="P10" i="2"/>
  <c r="N10" i="2"/>
  <c r="L10" i="2"/>
  <c r="J10" i="2"/>
  <c r="H10" i="2"/>
  <c r="F10" i="2"/>
  <c r="E10" i="2"/>
  <c r="K10" i="2" s="1"/>
  <c r="D10" i="2"/>
  <c r="U9" i="2"/>
  <c r="T9" i="2"/>
  <c r="N9" i="2"/>
  <c r="O9" i="2" s="1"/>
  <c r="M9" i="2"/>
  <c r="K9" i="2"/>
  <c r="I9" i="2"/>
  <c r="G9" i="2"/>
  <c r="U8" i="2"/>
  <c r="T8" i="2"/>
  <c r="N8" i="2"/>
  <c r="O8" i="2" s="1"/>
  <c r="M8" i="2"/>
  <c r="K8" i="2"/>
  <c r="I8" i="2"/>
  <c r="G8" i="2"/>
  <c r="T339" i="1"/>
  <c r="S339" i="1"/>
  <c r="R339" i="1"/>
  <c r="Q339" i="1"/>
  <c r="P339" i="1"/>
  <c r="L339" i="1"/>
  <c r="J339" i="1"/>
  <c r="H339" i="1"/>
  <c r="U339" i="1" s="1"/>
  <c r="F339" i="1"/>
  <c r="E339" i="1"/>
  <c r="M339" i="1" s="1"/>
  <c r="D339" i="1"/>
  <c r="S338" i="1"/>
  <c r="T338" i="1" s="1"/>
  <c r="R338" i="1"/>
  <c r="Q338" i="1"/>
  <c r="P338" i="1"/>
  <c r="L338" i="1"/>
  <c r="J338" i="1"/>
  <c r="H338" i="1"/>
  <c r="F338" i="1"/>
  <c r="G338" i="1" s="1"/>
  <c r="E338" i="1"/>
  <c r="D338" i="1"/>
  <c r="S337" i="1"/>
  <c r="R337" i="1"/>
  <c r="Q337" i="1"/>
  <c r="T337" i="1" s="1"/>
  <c r="P337" i="1"/>
  <c r="U337" i="1" s="1"/>
  <c r="L337" i="1"/>
  <c r="J337" i="1"/>
  <c r="H337" i="1"/>
  <c r="F337" i="1"/>
  <c r="E337" i="1"/>
  <c r="D337" i="1"/>
  <c r="I337" i="1" s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O333" i="1"/>
  <c r="N333" i="1"/>
  <c r="M333" i="1"/>
  <c r="K333" i="1"/>
  <c r="I333" i="1"/>
  <c r="G333" i="1"/>
  <c r="S332" i="1"/>
  <c r="R332" i="1"/>
  <c r="Q332" i="1"/>
  <c r="T332" i="1" s="1"/>
  <c r="P332" i="1"/>
  <c r="U332" i="1" s="1"/>
  <c r="L332" i="1"/>
  <c r="J332" i="1"/>
  <c r="K332" i="1" s="1"/>
  <c r="H332" i="1"/>
  <c r="F332" i="1"/>
  <c r="N332" i="1" s="1"/>
  <c r="E332" i="1"/>
  <c r="D332" i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R323" i="1"/>
  <c r="Q323" i="1"/>
  <c r="T323" i="1" s="1"/>
  <c r="P323" i="1"/>
  <c r="U323" i="1" s="1"/>
  <c r="L323" i="1"/>
  <c r="M323" i="1" s="1"/>
  <c r="J323" i="1"/>
  <c r="H323" i="1"/>
  <c r="F323" i="1"/>
  <c r="E323" i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T317" i="1" s="1"/>
  <c r="R317" i="1"/>
  <c r="Q317" i="1"/>
  <c r="P317" i="1"/>
  <c r="L317" i="1"/>
  <c r="J317" i="1"/>
  <c r="K317" i="1" s="1"/>
  <c r="H317" i="1"/>
  <c r="F317" i="1"/>
  <c r="G317" i="1" s="1"/>
  <c r="E317" i="1"/>
  <c r="D317" i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N311" i="1"/>
  <c r="O311" i="1" s="1"/>
  <c r="M311" i="1"/>
  <c r="K311" i="1"/>
  <c r="I311" i="1"/>
  <c r="G311" i="1"/>
  <c r="T310" i="1"/>
  <c r="S310" i="1"/>
  <c r="R310" i="1"/>
  <c r="Q310" i="1"/>
  <c r="P310" i="1"/>
  <c r="L310" i="1"/>
  <c r="J310" i="1"/>
  <c r="H310" i="1"/>
  <c r="F310" i="1"/>
  <c r="E310" i="1"/>
  <c r="D310" i="1"/>
  <c r="I310" i="1" s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O304" i="1"/>
  <c r="N304" i="1"/>
  <c r="M304" i="1"/>
  <c r="K304" i="1"/>
  <c r="I304" i="1"/>
  <c r="G304" i="1"/>
  <c r="S303" i="1"/>
  <c r="T303" i="1" s="1"/>
  <c r="R303" i="1"/>
  <c r="Q303" i="1"/>
  <c r="P303" i="1"/>
  <c r="L303" i="1"/>
  <c r="J303" i="1"/>
  <c r="H303" i="1"/>
  <c r="F303" i="1"/>
  <c r="E303" i="1"/>
  <c r="M303" i="1" s="1"/>
  <c r="D303" i="1"/>
  <c r="U302" i="1"/>
  <c r="T302" i="1"/>
  <c r="N302" i="1"/>
  <c r="O302" i="1" s="1"/>
  <c r="M302" i="1"/>
  <c r="K302" i="1"/>
  <c r="I302" i="1"/>
  <c r="G302" i="1"/>
  <c r="S299" i="1"/>
  <c r="R299" i="1"/>
  <c r="Q299" i="1"/>
  <c r="T299" i="1" s="1"/>
  <c r="P299" i="1"/>
  <c r="N299" i="1"/>
  <c r="L299" i="1"/>
  <c r="M299" i="1" s="1"/>
  <c r="J299" i="1"/>
  <c r="H299" i="1"/>
  <c r="F299" i="1"/>
  <c r="E299" i="1"/>
  <c r="D299" i="1"/>
  <c r="T298" i="1"/>
  <c r="S298" i="1"/>
  <c r="R298" i="1"/>
  <c r="Q298" i="1"/>
  <c r="P298" i="1"/>
  <c r="L298" i="1"/>
  <c r="J298" i="1"/>
  <c r="H298" i="1"/>
  <c r="F298" i="1"/>
  <c r="E298" i="1"/>
  <c r="D298" i="1"/>
  <c r="U297" i="1"/>
  <c r="T297" i="1"/>
  <c r="O297" i="1"/>
  <c r="N297" i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O294" i="1"/>
  <c r="N294" i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T292" i="1"/>
  <c r="S292" i="1"/>
  <c r="R292" i="1"/>
  <c r="Q292" i="1"/>
  <c r="P292" i="1"/>
  <c r="U292" i="1" s="1"/>
  <c r="L292" i="1"/>
  <c r="J292" i="1"/>
  <c r="I292" i="1"/>
  <c r="H292" i="1"/>
  <c r="F292" i="1"/>
  <c r="N292" i="1" s="1"/>
  <c r="E292" i="1"/>
  <c r="D292" i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O287" i="1"/>
  <c r="N287" i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R285" i="1"/>
  <c r="Q285" i="1"/>
  <c r="P285" i="1"/>
  <c r="L285" i="1"/>
  <c r="J285" i="1"/>
  <c r="H285" i="1"/>
  <c r="F285" i="1"/>
  <c r="N285" i="1" s="1"/>
  <c r="E285" i="1"/>
  <c r="M285" i="1" s="1"/>
  <c r="D285" i="1"/>
  <c r="U284" i="1"/>
  <c r="T284" i="1"/>
  <c r="O284" i="1"/>
  <c r="N284" i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O280" i="1"/>
  <c r="N280" i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O278" i="1"/>
  <c r="N278" i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R275" i="1"/>
  <c r="Q275" i="1"/>
  <c r="T275" i="1" s="1"/>
  <c r="P275" i="1"/>
  <c r="L275" i="1"/>
  <c r="J275" i="1"/>
  <c r="H275" i="1"/>
  <c r="F275" i="1"/>
  <c r="N275" i="1" s="1"/>
  <c r="E275" i="1"/>
  <c r="M275" i="1" s="1"/>
  <c r="D275" i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O270" i="1"/>
  <c r="N270" i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O268" i="1"/>
  <c r="N268" i="1"/>
  <c r="M268" i="1"/>
  <c r="K268" i="1"/>
  <c r="I268" i="1"/>
  <c r="G268" i="1"/>
  <c r="T267" i="1"/>
  <c r="S267" i="1"/>
  <c r="R267" i="1"/>
  <c r="Q267" i="1"/>
  <c r="P267" i="1"/>
  <c r="L267" i="1"/>
  <c r="J267" i="1"/>
  <c r="K267" i="1" s="1"/>
  <c r="H267" i="1"/>
  <c r="F267" i="1"/>
  <c r="G267" i="1" s="1"/>
  <c r="E267" i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O263" i="1"/>
  <c r="N263" i="1"/>
  <c r="M263" i="1"/>
  <c r="K263" i="1"/>
  <c r="I263" i="1"/>
  <c r="G263" i="1"/>
  <c r="T260" i="1"/>
  <c r="S260" i="1"/>
  <c r="R260" i="1"/>
  <c r="Q260" i="1"/>
  <c r="P260" i="1"/>
  <c r="N260" i="1"/>
  <c r="L260" i="1"/>
  <c r="J260" i="1"/>
  <c r="I260" i="1"/>
  <c r="H260" i="1"/>
  <c r="F260" i="1"/>
  <c r="E260" i="1"/>
  <c r="D260" i="1"/>
  <c r="S259" i="1"/>
  <c r="T259" i="1" s="1"/>
  <c r="R259" i="1"/>
  <c r="Q259" i="1"/>
  <c r="P259" i="1"/>
  <c r="L259" i="1"/>
  <c r="J259" i="1"/>
  <c r="H259" i="1"/>
  <c r="F259" i="1"/>
  <c r="E259" i="1"/>
  <c r="M259" i="1" s="1"/>
  <c r="D259" i="1"/>
  <c r="U258" i="1"/>
  <c r="T258" i="1"/>
  <c r="O258" i="1"/>
  <c r="N258" i="1"/>
  <c r="M258" i="1"/>
  <c r="K258" i="1"/>
  <c r="I258" i="1"/>
  <c r="G258" i="1"/>
  <c r="U257" i="1"/>
  <c r="T257" i="1"/>
  <c r="O257" i="1"/>
  <c r="N257" i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R254" i="1"/>
  <c r="Q254" i="1"/>
  <c r="T254" i="1" s="1"/>
  <c r="P254" i="1"/>
  <c r="L254" i="1"/>
  <c r="J254" i="1"/>
  <c r="H254" i="1"/>
  <c r="F254" i="1"/>
  <c r="N254" i="1" s="1"/>
  <c r="E254" i="1"/>
  <c r="D254" i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O251" i="1"/>
  <c r="N251" i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O249" i="1"/>
  <c r="N249" i="1"/>
  <c r="M249" i="1"/>
  <c r="K249" i="1"/>
  <c r="I249" i="1"/>
  <c r="G249" i="1"/>
  <c r="U248" i="1"/>
  <c r="T248" i="1"/>
  <c r="O248" i="1"/>
  <c r="N248" i="1"/>
  <c r="M248" i="1"/>
  <c r="K248" i="1"/>
  <c r="I248" i="1"/>
  <c r="G248" i="1"/>
  <c r="T247" i="1"/>
  <c r="S247" i="1"/>
  <c r="R247" i="1"/>
  <c r="Q247" i="1"/>
  <c r="P247" i="1"/>
  <c r="L247" i="1"/>
  <c r="J247" i="1"/>
  <c r="K247" i="1" s="1"/>
  <c r="H247" i="1"/>
  <c r="F247" i="1"/>
  <c r="N247" i="1" s="1"/>
  <c r="E247" i="1"/>
  <c r="D247" i="1"/>
  <c r="I247" i="1" s="1"/>
  <c r="U246" i="1"/>
  <c r="T246" i="1"/>
  <c r="N246" i="1"/>
  <c r="O246" i="1" s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N244" i="1"/>
  <c r="O244" i="1" s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R240" i="1"/>
  <c r="Q240" i="1"/>
  <c r="P240" i="1"/>
  <c r="U240" i="1" s="1"/>
  <c r="L240" i="1"/>
  <c r="J240" i="1"/>
  <c r="H240" i="1"/>
  <c r="F240" i="1"/>
  <c r="N240" i="1" s="1"/>
  <c r="E240" i="1"/>
  <c r="D240" i="1"/>
  <c r="U239" i="1"/>
  <c r="T239" i="1"/>
  <c r="O239" i="1"/>
  <c r="N239" i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O235" i="1"/>
  <c r="N235" i="1"/>
  <c r="M235" i="1"/>
  <c r="K235" i="1"/>
  <c r="I235" i="1"/>
  <c r="G235" i="1"/>
  <c r="U234" i="1"/>
  <c r="T234" i="1"/>
  <c r="O234" i="1"/>
  <c r="N234" i="1"/>
  <c r="M234" i="1"/>
  <c r="K234" i="1"/>
  <c r="I234" i="1"/>
  <c r="G234" i="1"/>
  <c r="S231" i="1"/>
  <c r="R231" i="1"/>
  <c r="Q231" i="1"/>
  <c r="T231" i="1" s="1"/>
  <c r="P231" i="1"/>
  <c r="L231" i="1"/>
  <c r="J231" i="1"/>
  <c r="K231" i="1" s="1"/>
  <c r="H231" i="1"/>
  <c r="F231" i="1"/>
  <c r="N231" i="1" s="1"/>
  <c r="E231" i="1"/>
  <c r="D231" i="1"/>
  <c r="S230" i="1"/>
  <c r="R230" i="1"/>
  <c r="Q230" i="1"/>
  <c r="T230" i="1" s="1"/>
  <c r="P230" i="1"/>
  <c r="U230" i="1" s="1"/>
  <c r="L230" i="1"/>
  <c r="J230" i="1"/>
  <c r="H230" i="1"/>
  <c r="F230" i="1"/>
  <c r="E230" i="1"/>
  <c r="D230" i="1"/>
  <c r="U229" i="1"/>
  <c r="T229" i="1"/>
  <c r="O229" i="1"/>
  <c r="N229" i="1"/>
  <c r="M229" i="1"/>
  <c r="K229" i="1"/>
  <c r="I229" i="1"/>
  <c r="G229" i="1"/>
  <c r="U228" i="1"/>
  <c r="T228" i="1"/>
  <c r="O228" i="1"/>
  <c r="N228" i="1"/>
  <c r="M228" i="1"/>
  <c r="K228" i="1"/>
  <c r="I228" i="1"/>
  <c r="G228" i="1"/>
  <c r="U227" i="1"/>
  <c r="T227" i="1"/>
  <c r="O227" i="1"/>
  <c r="N227" i="1"/>
  <c r="M227" i="1"/>
  <c r="K227" i="1"/>
  <c r="I227" i="1"/>
  <c r="G227" i="1"/>
  <c r="U226" i="1"/>
  <c r="T226" i="1"/>
  <c r="O226" i="1"/>
  <c r="N226" i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T224" i="1" s="1"/>
  <c r="R224" i="1"/>
  <c r="Q224" i="1"/>
  <c r="P224" i="1"/>
  <c r="U224" i="1" s="1"/>
  <c r="L224" i="1"/>
  <c r="J224" i="1"/>
  <c r="H224" i="1"/>
  <c r="F224" i="1"/>
  <c r="E224" i="1"/>
  <c r="M224" i="1" s="1"/>
  <c r="D224" i="1"/>
  <c r="I224" i="1" s="1"/>
  <c r="U223" i="1"/>
  <c r="T223" i="1"/>
  <c r="O223" i="1"/>
  <c r="N223" i="1"/>
  <c r="M223" i="1"/>
  <c r="K223" i="1"/>
  <c r="I223" i="1"/>
  <c r="G223" i="1"/>
  <c r="U222" i="1"/>
  <c r="T222" i="1"/>
  <c r="N222" i="1"/>
  <c r="O222" i="1" s="1"/>
  <c r="M222" i="1"/>
  <c r="K222" i="1"/>
  <c r="I222" i="1"/>
  <c r="G222" i="1"/>
  <c r="U221" i="1"/>
  <c r="T221" i="1"/>
  <c r="O221" i="1"/>
  <c r="N221" i="1"/>
  <c r="M221" i="1"/>
  <c r="K221" i="1"/>
  <c r="I221" i="1"/>
  <c r="G221" i="1"/>
  <c r="U220" i="1"/>
  <c r="T220" i="1"/>
  <c r="O220" i="1"/>
  <c r="N220" i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N218" i="1"/>
  <c r="O218" i="1" s="1"/>
  <c r="M218" i="1"/>
  <c r="K218" i="1"/>
  <c r="I218" i="1"/>
  <c r="G218" i="1"/>
  <c r="U217" i="1"/>
  <c r="T217" i="1"/>
  <c r="O217" i="1"/>
  <c r="N217" i="1"/>
  <c r="M217" i="1"/>
  <c r="K217" i="1"/>
  <c r="I217" i="1"/>
  <c r="G217" i="1"/>
  <c r="S216" i="1"/>
  <c r="T216" i="1" s="1"/>
  <c r="R216" i="1"/>
  <c r="Q216" i="1"/>
  <c r="P216" i="1"/>
  <c r="L216" i="1"/>
  <c r="J216" i="1"/>
  <c r="H216" i="1"/>
  <c r="F216" i="1"/>
  <c r="E216" i="1"/>
  <c r="K216" i="1" s="1"/>
  <c r="D216" i="1"/>
  <c r="U215" i="1"/>
  <c r="T215" i="1"/>
  <c r="N215" i="1"/>
  <c r="O215" i="1" s="1"/>
  <c r="M215" i="1"/>
  <c r="K215" i="1"/>
  <c r="I215" i="1"/>
  <c r="G215" i="1"/>
  <c r="U214" i="1"/>
  <c r="T214" i="1"/>
  <c r="O214" i="1"/>
  <c r="N214" i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O212" i="1"/>
  <c r="N212" i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N208" i="1"/>
  <c r="O208" i="1" s="1"/>
  <c r="M208" i="1"/>
  <c r="K208" i="1"/>
  <c r="I208" i="1"/>
  <c r="G208" i="1"/>
  <c r="S205" i="1"/>
  <c r="R205" i="1"/>
  <c r="Q205" i="1"/>
  <c r="T205" i="1" s="1"/>
  <c r="P205" i="1"/>
  <c r="U205" i="1" s="1"/>
  <c r="L205" i="1"/>
  <c r="J205" i="1"/>
  <c r="H205" i="1"/>
  <c r="F205" i="1"/>
  <c r="N205" i="1" s="1"/>
  <c r="E205" i="1"/>
  <c r="K205" i="1" s="1"/>
  <c r="D205" i="1"/>
  <c r="S204" i="1"/>
  <c r="R204" i="1"/>
  <c r="Q204" i="1"/>
  <c r="T204" i="1" s="1"/>
  <c r="P204" i="1"/>
  <c r="L204" i="1"/>
  <c r="J204" i="1"/>
  <c r="H204" i="1"/>
  <c r="N204" i="1" s="1"/>
  <c r="F204" i="1"/>
  <c r="E204" i="1"/>
  <c r="M204" i="1" s="1"/>
  <c r="D204" i="1"/>
  <c r="U203" i="1"/>
  <c r="T203" i="1"/>
  <c r="O203" i="1"/>
  <c r="N203" i="1"/>
  <c r="M203" i="1"/>
  <c r="K203" i="1"/>
  <c r="I203" i="1"/>
  <c r="G203" i="1"/>
  <c r="U202" i="1"/>
  <c r="T202" i="1"/>
  <c r="O202" i="1"/>
  <c r="N202" i="1"/>
  <c r="M202" i="1"/>
  <c r="K202" i="1"/>
  <c r="I202" i="1"/>
  <c r="G202" i="1"/>
  <c r="U201" i="1"/>
  <c r="T201" i="1"/>
  <c r="O201" i="1"/>
  <c r="N201" i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T198" i="1"/>
  <c r="S198" i="1"/>
  <c r="R198" i="1"/>
  <c r="Q198" i="1"/>
  <c r="P198" i="1"/>
  <c r="L198" i="1"/>
  <c r="J198" i="1"/>
  <c r="K198" i="1" s="1"/>
  <c r="H198" i="1"/>
  <c r="F198" i="1"/>
  <c r="N198" i="1" s="1"/>
  <c r="E198" i="1"/>
  <c r="D198" i="1"/>
  <c r="I198" i="1" s="1"/>
  <c r="U197" i="1"/>
  <c r="T197" i="1"/>
  <c r="O197" i="1"/>
  <c r="N197" i="1"/>
  <c r="M197" i="1"/>
  <c r="K197" i="1"/>
  <c r="I197" i="1"/>
  <c r="G197" i="1"/>
  <c r="U196" i="1"/>
  <c r="T196" i="1"/>
  <c r="O196" i="1"/>
  <c r="N196" i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O194" i="1"/>
  <c r="N194" i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T191" i="1"/>
  <c r="S191" i="1"/>
  <c r="R191" i="1"/>
  <c r="Q191" i="1"/>
  <c r="P191" i="1"/>
  <c r="L191" i="1"/>
  <c r="J191" i="1"/>
  <c r="H191" i="1"/>
  <c r="F191" i="1"/>
  <c r="E191" i="1"/>
  <c r="D191" i="1"/>
  <c r="I191" i="1" s="1"/>
  <c r="U190" i="1"/>
  <c r="T190" i="1"/>
  <c r="N190" i="1"/>
  <c r="O190" i="1" s="1"/>
  <c r="M190" i="1"/>
  <c r="K190" i="1"/>
  <c r="I190" i="1"/>
  <c r="G190" i="1"/>
  <c r="U189" i="1"/>
  <c r="T189" i="1"/>
  <c r="O189" i="1"/>
  <c r="N189" i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O187" i="1"/>
  <c r="N187" i="1"/>
  <c r="M187" i="1"/>
  <c r="K187" i="1"/>
  <c r="I187" i="1"/>
  <c r="G187" i="1"/>
  <c r="U186" i="1"/>
  <c r="T186" i="1"/>
  <c r="O186" i="1"/>
  <c r="N186" i="1"/>
  <c r="M186" i="1"/>
  <c r="K186" i="1"/>
  <c r="I186" i="1"/>
  <c r="G186" i="1"/>
  <c r="S185" i="1"/>
  <c r="T185" i="1" s="1"/>
  <c r="R185" i="1"/>
  <c r="Q185" i="1"/>
  <c r="P185" i="1"/>
  <c r="L185" i="1"/>
  <c r="J185" i="1"/>
  <c r="H185" i="1"/>
  <c r="F185" i="1"/>
  <c r="N185" i="1" s="1"/>
  <c r="E185" i="1"/>
  <c r="K185" i="1" s="1"/>
  <c r="D185" i="1"/>
  <c r="U184" i="1"/>
  <c r="T184" i="1"/>
  <c r="N184" i="1"/>
  <c r="O184" i="1" s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N182" i="1"/>
  <c r="O182" i="1" s="1"/>
  <c r="M182" i="1"/>
  <c r="K182" i="1"/>
  <c r="I182" i="1"/>
  <c r="G182" i="1"/>
  <c r="U181" i="1"/>
  <c r="T181" i="1"/>
  <c r="N181" i="1"/>
  <c r="O181" i="1" s="1"/>
  <c r="M181" i="1"/>
  <c r="K181" i="1"/>
  <c r="I181" i="1"/>
  <c r="G181" i="1"/>
  <c r="U180" i="1"/>
  <c r="T180" i="1"/>
  <c r="N180" i="1"/>
  <c r="O180" i="1" s="1"/>
  <c r="M180" i="1"/>
  <c r="K180" i="1"/>
  <c r="I180" i="1"/>
  <c r="G180" i="1"/>
  <c r="S179" i="1"/>
  <c r="R179" i="1"/>
  <c r="Q179" i="1"/>
  <c r="T179" i="1" s="1"/>
  <c r="P179" i="1"/>
  <c r="L179" i="1"/>
  <c r="J179" i="1"/>
  <c r="H179" i="1"/>
  <c r="U179" i="1" s="1"/>
  <c r="F179" i="1"/>
  <c r="E179" i="1"/>
  <c r="D179" i="1"/>
  <c r="U178" i="1"/>
  <c r="T178" i="1"/>
  <c r="O178" i="1"/>
  <c r="N178" i="1"/>
  <c r="M178" i="1"/>
  <c r="K178" i="1"/>
  <c r="I178" i="1"/>
  <c r="G178" i="1"/>
  <c r="U177" i="1"/>
  <c r="T177" i="1"/>
  <c r="O177" i="1"/>
  <c r="N177" i="1"/>
  <c r="M177" i="1"/>
  <c r="K177" i="1"/>
  <c r="I177" i="1"/>
  <c r="G177" i="1"/>
  <c r="U176" i="1"/>
  <c r="T176" i="1"/>
  <c r="O176" i="1"/>
  <c r="N176" i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O174" i="1"/>
  <c r="N174" i="1"/>
  <c r="M174" i="1"/>
  <c r="K174" i="1"/>
  <c r="I174" i="1"/>
  <c r="G174" i="1"/>
  <c r="U173" i="1"/>
  <c r="T173" i="1"/>
  <c r="O173" i="1"/>
  <c r="N173" i="1"/>
  <c r="M173" i="1"/>
  <c r="K173" i="1"/>
  <c r="I173" i="1"/>
  <c r="G173" i="1"/>
  <c r="S170" i="1"/>
  <c r="R170" i="1"/>
  <c r="Q170" i="1"/>
  <c r="T170" i="1" s="1"/>
  <c r="P170" i="1"/>
  <c r="L170" i="1"/>
  <c r="J170" i="1"/>
  <c r="H170" i="1"/>
  <c r="F170" i="1"/>
  <c r="N170" i="1" s="1"/>
  <c r="E170" i="1"/>
  <c r="D170" i="1"/>
  <c r="I170" i="1" s="1"/>
  <c r="T169" i="1"/>
  <c r="S169" i="1"/>
  <c r="R169" i="1"/>
  <c r="Q169" i="1"/>
  <c r="P169" i="1"/>
  <c r="L169" i="1"/>
  <c r="J169" i="1"/>
  <c r="H169" i="1"/>
  <c r="I169" i="1" s="1"/>
  <c r="F169" i="1"/>
  <c r="E169" i="1"/>
  <c r="D169" i="1"/>
  <c r="U168" i="1"/>
  <c r="T168" i="1"/>
  <c r="O168" i="1"/>
  <c r="N168" i="1"/>
  <c r="M168" i="1"/>
  <c r="K168" i="1"/>
  <c r="I168" i="1"/>
  <c r="G168" i="1"/>
  <c r="U167" i="1"/>
  <c r="T167" i="1"/>
  <c r="O167" i="1"/>
  <c r="N167" i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N165" i="1"/>
  <c r="O165" i="1" s="1"/>
  <c r="M165" i="1"/>
  <c r="K165" i="1"/>
  <c r="I165" i="1"/>
  <c r="G165" i="1"/>
  <c r="U164" i="1"/>
  <c r="T164" i="1"/>
  <c r="O164" i="1"/>
  <c r="N164" i="1"/>
  <c r="M164" i="1"/>
  <c r="K164" i="1"/>
  <c r="I164" i="1"/>
  <c r="G164" i="1"/>
  <c r="S163" i="1"/>
  <c r="R163" i="1"/>
  <c r="Q163" i="1"/>
  <c r="P163" i="1"/>
  <c r="L163" i="1"/>
  <c r="J163" i="1"/>
  <c r="H163" i="1"/>
  <c r="F163" i="1"/>
  <c r="E163" i="1"/>
  <c r="D163" i="1"/>
  <c r="U162" i="1"/>
  <c r="T162" i="1"/>
  <c r="N162" i="1"/>
  <c r="O162" i="1" s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N160" i="1"/>
  <c r="O160" i="1" s="1"/>
  <c r="M160" i="1"/>
  <c r="K160" i="1"/>
  <c r="I160" i="1"/>
  <c r="G160" i="1"/>
  <c r="U159" i="1"/>
  <c r="T159" i="1"/>
  <c r="N159" i="1"/>
  <c r="O159" i="1" s="1"/>
  <c r="M159" i="1"/>
  <c r="K159" i="1"/>
  <c r="I159" i="1"/>
  <c r="G159" i="1"/>
  <c r="U158" i="1"/>
  <c r="T158" i="1"/>
  <c r="N158" i="1"/>
  <c r="O158" i="1" s="1"/>
  <c r="M158" i="1"/>
  <c r="K158" i="1"/>
  <c r="I158" i="1"/>
  <c r="G158" i="1"/>
  <c r="U157" i="1"/>
  <c r="S157" i="1"/>
  <c r="R157" i="1"/>
  <c r="Q157" i="1"/>
  <c r="T157" i="1" s="1"/>
  <c r="P157" i="1"/>
  <c r="L157" i="1"/>
  <c r="M157" i="1" s="1"/>
  <c r="J157" i="1"/>
  <c r="H157" i="1"/>
  <c r="N157" i="1" s="1"/>
  <c r="F157" i="1"/>
  <c r="E157" i="1"/>
  <c r="D157" i="1"/>
  <c r="U156" i="1"/>
  <c r="T156" i="1"/>
  <c r="N156" i="1"/>
  <c r="O156" i="1" s="1"/>
  <c r="M156" i="1"/>
  <c r="K156" i="1"/>
  <c r="I156" i="1"/>
  <c r="G156" i="1"/>
  <c r="U155" i="1"/>
  <c r="T155" i="1"/>
  <c r="O155" i="1"/>
  <c r="N155" i="1"/>
  <c r="M155" i="1"/>
  <c r="K155" i="1"/>
  <c r="I155" i="1"/>
  <c r="G155" i="1"/>
  <c r="U154" i="1"/>
  <c r="T154" i="1"/>
  <c r="O154" i="1"/>
  <c r="N154" i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O151" i="1"/>
  <c r="N151" i="1"/>
  <c r="M151" i="1"/>
  <c r="K151" i="1"/>
  <c r="I151" i="1"/>
  <c r="G151" i="1"/>
  <c r="S150" i="1"/>
  <c r="R150" i="1"/>
  <c r="Q150" i="1"/>
  <c r="T150" i="1" s="1"/>
  <c r="P150" i="1"/>
  <c r="L150" i="1"/>
  <c r="J150" i="1"/>
  <c r="K150" i="1" s="1"/>
  <c r="H150" i="1"/>
  <c r="F150" i="1"/>
  <c r="G150" i="1" s="1"/>
  <c r="E150" i="1"/>
  <c r="D150" i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O145" i="1"/>
  <c r="N145" i="1"/>
  <c r="M145" i="1"/>
  <c r="K145" i="1"/>
  <c r="I145" i="1"/>
  <c r="G145" i="1"/>
  <c r="S144" i="1"/>
  <c r="R144" i="1"/>
  <c r="Q144" i="1"/>
  <c r="P144" i="1"/>
  <c r="L144" i="1"/>
  <c r="J144" i="1"/>
  <c r="H144" i="1"/>
  <c r="I144" i="1" s="1"/>
  <c r="F144" i="1"/>
  <c r="E144" i="1"/>
  <c r="M144" i="1" s="1"/>
  <c r="D144" i="1"/>
  <c r="U143" i="1"/>
  <c r="T143" i="1"/>
  <c r="O143" i="1"/>
  <c r="N143" i="1"/>
  <c r="M143" i="1"/>
  <c r="K143" i="1"/>
  <c r="I143" i="1"/>
  <c r="G143" i="1"/>
  <c r="U142" i="1"/>
  <c r="T142" i="1"/>
  <c r="O142" i="1"/>
  <c r="N142" i="1"/>
  <c r="M142" i="1"/>
  <c r="K142" i="1"/>
  <c r="I142" i="1"/>
  <c r="G142" i="1"/>
  <c r="U141" i="1"/>
  <c r="T141" i="1"/>
  <c r="O141" i="1"/>
  <c r="N141" i="1"/>
  <c r="M141" i="1"/>
  <c r="K141" i="1"/>
  <c r="I141" i="1"/>
  <c r="G141" i="1"/>
  <c r="U140" i="1"/>
  <c r="T140" i="1"/>
  <c r="O140" i="1"/>
  <c r="N140" i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T137" i="1" s="1"/>
  <c r="R137" i="1"/>
  <c r="Q137" i="1"/>
  <c r="P137" i="1"/>
  <c r="L137" i="1"/>
  <c r="J137" i="1"/>
  <c r="K137" i="1" s="1"/>
  <c r="H137" i="1"/>
  <c r="F137" i="1"/>
  <c r="N137" i="1" s="1"/>
  <c r="O137" i="1" s="1"/>
  <c r="E137" i="1"/>
  <c r="D137" i="1"/>
  <c r="G137" i="1" s="1"/>
  <c r="U136" i="1"/>
  <c r="T136" i="1"/>
  <c r="N136" i="1"/>
  <c r="O136" i="1" s="1"/>
  <c r="M136" i="1"/>
  <c r="K136" i="1"/>
  <c r="I136" i="1"/>
  <c r="G136" i="1"/>
  <c r="U135" i="1"/>
  <c r="T135" i="1"/>
  <c r="O135" i="1"/>
  <c r="N135" i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S132" i="1"/>
  <c r="R132" i="1"/>
  <c r="Q132" i="1"/>
  <c r="P132" i="1"/>
  <c r="L132" i="1"/>
  <c r="J132" i="1"/>
  <c r="H132" i="1"/>
  <c r="F132" i="1"/>
  <c r="E132" i="1"/>
  <c r="D132" i="1"/>
  <c r="G132" i="1" s="1"/>
  <c r="U131" i="1"/>
  <c r="T131" i="1"/>
  <c r="O131" i="1"/>
  <c r="N131" i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O129" i="1"/>
  <c r="N129" i="1"/>
  <c r="M129" i="1"/>
  <c r="K129" i="1"/>
  <c r="I129" i="1"/>
  <c r="G129" i="1"/>
  <c r="U128" i="1"/>
  <c r="T128" i="1"/>
  <c r="O128" i="1"/>
  <c r="N128" i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R126" i="1"/>
  <c r="Q126" i="1"/>
  <c r="T126" i="1" s="1"/>
  <c r="P126" i="1"/>
  <c r="U126" i="1" s="1"/>
  <c r="L126" i="1"/>
  <c r="J126" i="1"/>
  <c r="H126" i="1"/>
  <c r="G126" i="1"/>
  <c r="F126" i="1"/>
  <c r="E126" i="1"/>
  <c r="D126" i="1"/>
  <c r="U125" i="1"/>
  <c r="T125" i="1"/>
  <c r="O125" i="1"/>
  <c r="N125" i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O123" i="1"/>
  <c r="N123" i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S121" i="1"/>
  <c r="R121" i="1"/>
  <c r="Q121" i="1"/>
  <c r="T121" i="1" s="1"/>
  <c r="P121" i="1"/>
  <c r="U121" i="1" s="1"/>
  <c r="L121" i="1"/>
  <c r="J121" i="1"/>
  <c r="I121" i="1"/>
  <c r="H121" i="1"/>
  <c r="F121" i="1"/>
  <c r="N121" i="1" s="1"/>
  <c r="O121" i="1" s="1"/>
  <c r="E121" i="1"/>
  <c r="D121" i="1"/>
  <c r="G121" i="1" s="1"/>
  <c r="U120" i="1"/>
  <c r="T120" i="1"/>
  <c r="O120" i="1"/>
  <c r="N120" i="1"/>
  <c r="M120" i="1"/>
  <c r="K120" i="1"/>
  <c r="I120" i="1"/>
  <c r="G120" i="1"/>
  <c r="U119" i="1"/>
  <c r="T119" i="1"/>
  <c r="O119" i="1"/>
  <c r="N119" i="1"/>
  <c r="M119" i="1"/>
  <c r="K119" i="1"/>
  <c r="I119" i="1"/>
  <c r="G119" i="1"/>
  <c r="U118" i="1"/>
  <c r="T118" i="1"/>
  <c r="O118" i="1"/>
  <c r="N118" i="1"/>
  <c r="M118" i="1"/>
  <c r="K118" i="1"/>
  <c r="I118" i="1"/>
  <c r="G118" i="1"/>
  <c r="U117" i="1"/>
  <c r="T117" i="1"/>
  <c r="O117" i="1"/>
  <c r="N117" i="1"/>
  <c r="M117" i="1"/>
  <c r="K117" i="1"/>
  <c r="I117" i="1"/>
  <c r="G117" i="1"/>
  <c r="U116" i="1"/>
  <c r="T116" i="1"/>
  <c r="O116" i="1"/>
  <c r="N116" i="1"/>
  <c r="M116" i="1"/>
  <c r="K116" i="1"/>
  <c r="I116" i="1"/>
  <c r="G116" i="1"/>
  <c r="U115" i="1"/>
  <c r="T115" i="1"/>
  <c r="O115" i="1"/>
  <c r="N115" i="1"/>
  <c r="M115" i="1"/>
  <c r="K115" i="1"/>
  <c r="I115" i="1"/>
  <c r="G115" i="1"/>
  <c r="U114" i="1"/>
  <c r="T114" i="1"/>
  <c r="O114" i="1"/>
  <c r="N114" i="1"/>
  <c r="M114" i="1"/>
  <c r="K114" i="1"/>
  <c r="I114" i="1"/>
  <c r="G114" i="1"/>
  <c r="U113" i="1"/>
  <c r="T113" i="1"/>
  <c r="O113" i="1"/>
  <c r="N113" i="1"/>
  <c r="M113" i="1"/>
  <c r="K113" i="1"/>
  <c r="I113" i="1"/>
  <c r="G113" i="1"/>
  <c r="S112" i="1"/>
  <c r="R112" i="1"/>
  <c r="Q112" i="1"/>
  <c r="P112" i="1"/>
  <c r="L112" i="1"/>
  <c r="J112" i="1"/>
  <c r="H112" i="1"/>
  <c r="U112" i="1" s="1"/>
  <c r="F112" i="1"/>
  <c r="E112" i="1"/>
  <c r="K112" i="1" s="1"/>
  <c r="D112" i="1"/>
  <c r="U111" i="1"/>
  <c r="T111" i="1"/>
  <c r="N111" i="1"/>
  <c r="O111" i="1" s="1"/>
  <c r="M111" i="1"/>
  <c r="K111" i="1"/>
  <c r="I111" i="1"/>
  <c r="G111" i="1"/>
  <c r="U110" i="1"/>
  <c r="T110" i="1"/>
  <c r="N110" i="1"/>
  <c r="O110" i="1" s="1"/>
  <c r="M110" i="1"/>
  <c r="K110" i="1"/>
  <c r="I110" i="1"/>
  <c r="G110" i="1"/>
  <c r="U109" i="1"/>
  <c r="T109" i="1"/>
  <c r="N109" i="1"/>
  <c r="O109" i="1" s="1"/>
  <c r="M109" i="1"/>
  <c r="K109" i="1"/>
  <c r="I109" i="1"/>
  <c r="G109" i="1"/>
  <c r="U108" i="1"/>
  <c r="T108" i="1"/>
  <c r="N108" i="1"/>
  <c r="O108" i="1" s="1"/>
  <c r="M108" i="1"/>
  <c r="K108" i="1"/>
  <c r="I108" i="1"/>
  <c r="G108" i="1"/>
  <c r="U107" i="1"/>
  <c r="T107" i="1"/>
  <c r="N107" i="1"/>
  <c r="O107" i="1" s="1"/>
  <c r="M107" i="1"/>
  <c r="K107" i="1"/>
  <c r="I107" i="1"/>
  <c r="G107" i="1"/>
  <c r="S106" i="1"/>
  <c r="T106" i="1" s="1"/>
  <c r="R106" i="1"/>
  <c r="Q106" i="1"/>
  <c r="P106" i="1"/>
  <c r="U106" i="1" s="1"/>
  <c r="L106" i="1"/>
  <c r="J106" i="1"/>
  <c r="H106" i="1"/>
  <c r="F106" i="1"/>
  <c r="N106" i="1" s="1"/>
  <c r="E106" i="1"/>
  <c r="D106" i="1"/>
  <c r="I106" i="1" s="1"/>
  <c r="U105" i="1"/>
  <c r="T105" i="1"/>
  <c r="N105" i="1"/>
  <c r="O105" i="1" s="1"/>
  <c r="M105" i="1"/>
  <c r="K105" i="1"/>
  <c r="I105" i="1"/>
  <c r="G105" i="1"/>
  <c r="S102" i="1"/>
  <c r="R102" i="1"/>
  <c r="Q102" i="1"/>
  <c r="P102" i="1"/>
  <c r="U102" i="1" s="1"/>
  <c r="L102" i="1"/>
  <c r="J102" i="1"/>
  <c r="H102" i="1"/>
  <c r="I102" i="1" s="1"/>
  <c r="F102" i="1"/>
  <c r="E102" i="1"/>
  <c r="M102" i="1" s="1"/>
  <c r="D102" i="1"/>
  <c r="S101" i="1"/>
  <c r="R101" i="1"/>
  <c r="Q101" i="1"/>
  <c r="P101" i="1"/>
  <c r="U101" i="1" s="1"/>
  <c r="L101" i="1"/>
  <c r="J101" i="1"/>
  <c r="K101" i="1" s="1"/>
  <c r="I101" i="1"/>
  <c r="H101" i="1"/>
  <c r="G101" i="1"/>
  <c r="F101" i="1"/>
  <c r="N101" i="1" s="1"/>
  <c r="E101" i="1"/>
  <c r="D101" i="1"/>
  <c r="U100" i="1"/>
  <c r="T100" i="1"/>
  <c r="O100" i="1"/>
  <c r="N100" i="1"/>
  <c r="M100" i="1"/>
  <c r="K100" i="1"/>
  <c r="I100" i="1"/>
  <c r="G100" i="1"/>
  <c r="U99" i="1"/>
  <c r="T99" i="1"/>
  <c r="O99" i="1"/>
  <c r="N99" i="1"/>
  <c r="M99" i="1"/>
  <c r="K99" i="1"/>
  <c r="I99" i="1"/>
  <c r="G99" i="1"/>
  <c r="U98" i="1"/>
  <c r="T98" i="1"/>
  <c r="O98" i="1"/>
  <c r="N98" i="1"/>
  <c r="M98" i="1"/>
  <c r="K98" i="1"/>
  <c r="I98" i="1"/>
  <c r="G98" i="1"/>
  <c r="U97" i="1"/>
  <c r="T97" i="1"/>
  <c r="O97" i="1"/>
  <c r="N97" i="1"/>
  <c r="M97" i="1"/>
  <c r="K97" i="1"/>
  <c r="I97" i="1"/>
  <c r="G97" i="1"/>
  <c r="S96" i="1"/>
  <c r="T96" i="1" s="1"/>
  <c r="R96" i="1"/>
  <c r="Q96" i="1"/>
  <c r="P96" i="1"/>
  <c r="U96" i="1" s="1"/>
  <c r="L96" i="1"/>
  <c r="J96" i="1"/>
  <c r="H96" i="1"/>
  <c r="F96" i="1"/>
  <c r="N96" i="1" s="1"/>
  <c r="E96" i="1"/>
  <c r="M96" i="1" s="1"/>
  <c r="D96" i="1"/>
  <c r="U95" i="1"/>
  <c r="T95" i="1"/>
  <c r="O95" i="1"/>
  <c r="N95" i="1"/>
  <c r="M95" i="1"/>
  <c r="K95" i="1"/>
  <c r="I95" i="1"/>
  <c r="G95" i="1"/>
  <c r="U94" i="1"/>
  <c r="T94" i="1"/>
  <c r="N94" i="1"/>
  <c r="O94" i="1" s="1"/>
  <c r="M94" i="1"/>
  <c r="K94" i="1"/>
  <c r="I94" i="1"/>
  <c r="G94" i="1"/>
  <c r="U93" i="1"/>
  <c r="T93" i="1"/>
  <c r="N93" i="1"/>
  <c r="O93" i="1" s="1"/>
  <c r="M93" i="1"/>
  <c r="K93" i="1"/>
  <c r="I93" i="1"/>
  <c r="G93" i="1"/>
  <c r="U92" i="1"/>
  <c r="T92" i="1"/>
  <c r="N92" i="1"/>
  <c r="O92" i="1" s="1"/>
  <c r="M92" i="1"/>
  <c r="K92" i="1"/>
  <c r="I92" i="1"/>
  <c r="G92" i="1"/>
  <c r="U91" i="1"/>
  <c r="S91" i="1"/>
  <c r="R91" i="1"/>
  <c r="Q91" i="1"/>
  <c r="P91" i="1"/>
  <c r="L91" i="1"/>
  <c r="J91" i="1"/>
  <c r="H91" i="1"/>
  <c r="F91" i="1"/>
  <c r="G91" i="1" s="1"/>
  <c r="E91" i="1"/>
  <c r="D91" i="1"/>
  <c r="I91" i="1" s="1"/>
  <c r="U90" i="1"/>
  <c r="T90" i="1"/>
  <c r="N90" i="1"/>
  <c r="O90" i="1" s="1"/>
  <c r="M90" i="1"/>
  <c r="K90" i="1"/>
  <c r="I90" i="1"/>
  <c r="G90" i="1"/>
  <c r="U89" i="1"/>
  <c r="T89" i="1"/>
  <c r="N89" i="1"/>
  <c r="O89" i="1" s="1"/>
  <c r="M89" i="1"/>
  <c r="K89" i="1"/>
  <c r="I89" i="1"/>
  <c r="G89" i="1"/>
  <c r="U88" i="1"/>
  <c r="T88" i="1"/>
  <c r="O88" i="1"/>
  <c r="N88" i="1"/>
  <c r="M88" i="1"/>
  <c r="K88" i="1"/>
  <c r="I88" i="1"/>
  <c r="G88" i="1"/>
  <c r="S85" i="1"/>
  <c r="R85" i="1"/>
  <c r="Q85" i="1"/>
  <c r="P85" i="1"/>
  <c r="U85" i="1" s="1"/>
  <c r="L85" i="1"/>
  <c r="J85" i="1"/>
  <c r="H85" i="1"/>
  <c r="F85" i="1"/>
  <c r="N85" i="1" s="1"/>
  <c r="O85" i="1" s="1"/>
  <c r="E85" i="1"/>
  <c r="M85" i="1" s="1"/>
  <c r="D85" i="1"/>
  <c r="G85" i="1" s="1"/>
  <c r="S84" i="1"/>
  <c r="R84" i="1"/>
  <c r="Q84" i="1"/>
  <c r="T84" i="1" s="1"/>
  <c r="P84" i="1"/>
  <c r="U84" i="1" s="1"/>
  <c r="L84" i="1"/>
  <c r="J84" i="1"/>
  <c r="H84" i="1"/>
  <c r="I84" i="1" s="1"/>
  <c r="G84" i="1"/>
  <c r="F84" i="1"/>
  <c r="E84" i="1"/>
  <c r="M84" i="1" s="1"/>
  <c r="D84" i="1"/>
  <c r="U83" i="1"/>
  <c r="T83" i="1"/>
  <c r="O83" i="1"/>
  <c r="N83" i="1"/>
  <c r="M83" i="1"/>
  <c r="K83" i="1"/>
  <c r="I83" i="1"/>
  <c r="G83" i="1"/>
  <c r="U82" i="1"/>
  <c r="T82" i="1"/>
  <c r="O82" i="1"/>
  <c r="N82" i="1"/>
  <c r="M82" i="1"/>
  <c r="K82" i="1"/>
  <c r="I82" i="1"/>
  <c r="G82" i="1"/>
  <c r="U81" i="1"/>
  <c r="T81" i="1"/>
  <c r="O81" i="1"/>
  <c r="N81" i="1"/>
  <c r="M81" i="1"/>
  <c r="K81" i="1"/>
  <c r="I81" i="1"/>
  <c r="G81" i="1"/>
  <c r="U80" i="1"/>
  <c r="T80" i="1"/>
  <c r="O80" i="1"/>
  <c r="N80" i="1"/>
  <c r="M80" i="1"/>
  <c r="K80" i="1"/>
  <c r="I80" i="1"/>
  <c r="G80" i="1"/>
  <c r="U79" i="1"/>
  <c r="T79" i="1"/>
  <c r="N79" i="1"/>
  <c r="O79" i="1" s="1"/>
  <c r="M79" i="1"/>
  <c r="K79" i="1"/>
  <c r="I79" i="1"/>
  <c r="G79" i="1"/>
  <c r="S78" i="1"/>
  <c r="T78" i="1" s="1"/>
  <c r="R78" i="1"/>
  <c r="Q78" i="1"/>
  <c r="P78" i="1"/>
  <c r="U78" i="1" s="1"/>
  <c r="L78" i="1"/>
  <c r="K78" i="1"/>
  <c r="J78" i="1"/>
  <c r="H78" i="1"/>
  <c r="F78" i="1"/>
  <c r="N78" i="1" s="1"/>
  <c r="E78" i="1"/>
  <c r="M78" i="1" s="1"/>
  <c r="D78" i="1"/>
  <c r="I78" i="1" s="1"/>
  <c r="U77" i="1"/>
  <c r="T77" i="1"/>
  <c r="O77" i="1"/>
  <c r="N77" i="1"/>
  <c r="M77" i="1"/>
  <c r="K77" i="1"/>
  <c r="I77" i="1"/>
  <c r="G77" i="1"/>
  <c r="U76" i="1"/>
  <c r="T76" i="1"/>
  <c r="O76" i="1"/>
  <c r="N76" i="1"/>
  <c r="M76" i="1"/>
  <c r="K76" i="1"/>
  <c r="I76" i="1"/>
  <c r="G76" i="1"/>
  <c r="U75" i="1"/>
  <c r="T75" i="1"/>
  <c r="O75" i="1"/>
  <c r="N75" i="1"/>
  <c r="M75" i="1"/>
  <c r="K75" i="1"/>
  <c r="I75" i="1"/>
  <c r="G75" i="1"/>
  <c r="U74" i="1"/>
  <c r="T74" i="1"/>
  <c r="O74" i="1"/>
  <c r="N74" i="1"/>
  <c r="M74" i="1"/>
  <c r="K74" i="1"/>
  <c r="I74" i="1"/>
  <c r="G74" i="1"/>
  <c r="U73" i="1"/>
  <c r="T73" i="1"/>
  <c r="O73" i="1"/>
  <c r="N73" i="1"/>
  <c r="M73" i="1"/>
  <c r="K73" i="1"/>
  <c r="I73" i="1"/>
  <c r="G73" i="1"/>
  <c r="U72" i="1"/>
  <c r="T72" i="1"/>
  <c r="O72" i="1"/>
  <c r="N72" i="1"/>
  <c r="M72" i="1"/>
  <c r="K72" i="1"/>
  <c r="I72" i="1"/>
  <c r="G72" i="1"/>
  <c r="U71" i="1"/>
  <c r="T71" i="1"/>
  <c r="O71" i="1"/>
  <c r="N71" i="1"/>
  <c r="M71" i="1"/>
  <c r="K71" i="1"/>
  <c r="I71" i="1"/>
  <c r="G71" i="1"/>
  <c r="S70" i="1"/>
  <c r="R70" i="1"/>
  <c r="Q70" i="1"/>
  <c r="P70" i="1"/>
  <c r="L70" i="1"/>
  <c r="J70" i="1"/>
  <c r="H70" i="1"/>
  <c r="N70" i="1" s="1"/>
  <c r="O70" i="1" s="1"/>
  <c r="F70" i="1"/>
  <c r="E70" i="1"/>
  <c r="K70" i="1" s="1"/>
  <c r="D70" i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O64" i="1"/>
  <c r="N64" i="1"/>
  <c r="M64" i="1"/>
  <c r="K64" i="1"/>
  <c r="I64" i="1"/>
  <c r="G64" i="1"/>
  <c r="S63" i="1"/>
  <c r="R63" i="1"/>
  <c r="Q63" i="1"/>
  <c r="T63" i="1" s="1"/>
  <c r="P63" i="1"/>
  <c r="L63" i="1"/>
  <c r="J63" i="1"/>
  <c r="H63" i="1"/>
  <c r="I63" i="1" s="1"/>
  <c r="F63" i="1"/>
  <c r="E63" i="1"/>
  <c r="D63" i="1"/>
  <c r="G63" i="1" s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O60" i="1"/>
  <c r="N60" i="1"/>
  <c r="M60" i="1"/>
  <c r="K60" i="1"/>
  <c r="I60" i="1"/>
  <c r="G60" i="1"/>
  <c r="U59" i="1"/>
  <c r="T59" i="1"/>
  <c r="N59" i="1"/>
  <c r="O59" i="1" s="1"/>
  <c r="M59" i="1"/>
  <c r="K59" i="1"/>
  <c r="I59" i="1"/>
  <c r="G59" i="1"/>
  <c r="S58" i="1"/>
  <c r="R58" i="1"/>
  <c r="Q58" i="1"/>
  <c r="T58" i="1" s="1"/>
  <c r="P58" i="1"/>
  <c r="U58" i="1" s="1"/>
  <c r="L58" i="1"/>
  <c r="J58" i="1"/>
  <c r="I58" i="1"/>
  <c r="H58" i="1"/>
  <c r="F58" i="1"/>
  <c r="N58" i="1" s="1"/>
  <c r="O58" i="1" s="1"/>
  <c r="E58" i="1"/>
  <c r="D58" i="1"/>
  <c r="G58" i="1" s="1"/>
  <c r="U57" i="1"/>
  <c r="T57" i="1"/>
  <c r="O57" i="1"/>
  <c r="N57" i="1"/>
  <c r="M57" i="1"/>
  <c r="K57" i="1"/>
  <c r="I57" i="1"/>
  <c r="G57" i="1"/>
  <c r="S54" i="1"/>
  <c r="R54" i="1"/>
  <c r="Q54" i="1"/>
  <c r="P54" i="1"/>
  <c r="L54" i="1"/>
  <c r="J54" i="1"/>
  <c r="H54" i="1"/>
  <c r="U54" i="1" s="1"/>
  <c r="F54" i="1"/>
  <c r="E54" i="1"/>
  <c r="M54" i="1" s="1"/>
  <c r="D54" i="1"/>
  <c r="S53" i="1"/>
  <c r="T53" i="1" s="1"/>
  <c r="R53" i="1"/>
  <c r="Q53" i="1"/>
  <c r="P53" i="1"/>
  <c r="U53" i="1" s="1"/>
  <c r="L53" i="1"/>
  <c r="J53" i="1"/>
  <c r="H53" i="1"/>
  <c r="F53" i="1"/>
  <c r="G53" i="1" s="1"/>
  <c r="E53" i="1"/>
  <c r="K53" i="1" s="1"/>
  <c r="D53" i="1"/>
  <c r="I53" i="1" s="1"/>
  <c r="U52" i="1"/>
  <c r="T52" i="1"/>
  <c r="O52" i="1"/>
  <c r="N52" i="1"/>
  <c r="M52" i="1"/>
  <c r="K52" i="1"/>
  <c r="I52" i="1"/>
  <c r="G52" i="1"/>
  <c r="U51" i="1"/>
  <c r="T51" i="1"/>
  <c r="O51" i="1"/>
  <c r="N51" i="1"/>
  <c r="M51" i="1"/>
  <c r="K51" i="1"/>
  <c r="I51" i="1"/>
  <c r="G51" i="1"/>
  <c r="U50" i="1"/>
  <c r="T50" i="1"/>
  <c r="O50" i="1"/>
  <c r="N50" i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S47" i="1"/>
  <c r="R47" i="1"/>
  <c r="Q47" i="1"/>
  <c r="T47" i="1" s="1"/>
  <c r="P47" i="1"/>
  <c r="L47" i="1"/>
  <c r="J47" i="1"/>
  <c r="H47" i="1"/>
  <c r="F47" i="1"/>
  <c r="N47" i="1" s="1"/>
  <c r="E47" i="1"/>
  <c r="D47" i="1"/>
  <c r="G47" i="1" s="1"/>
  <c r="U46" i="1"/>
  <c r="T46" i="1"/>
  <c r="N46" i="1"/>
  <c r="O46" i="1" s="1"/>
  <c r="M46" i="1"/>
  <c r="K46" i="1"/>
  <c r="I46" i="1"/>
  <c r="G46" i="1"/>
  <c r="U45" i="1"/>
  <c r="T45" i="1"/>
  <c r="N45" i="1"/>
  <c r="O45" i="1" s="1"/>
  <c r="M45" i="1"/>
  <c r="K45" i="1"/>
  <c r="I45" i="1"/>
  <c r="G45" i="1"/>
  <c r="U44" i="1"/>
  <c r="T44" i="1"/>
  <c r="N44" i="1"/>
  <c r="O44" i="1" s="1"/>
  <c r="M44" i="1"/>
  <c r="K44" i="1"/>
  <c r="I44" i="1"/>
  <c r="G44" i="1"/>
  <c r="U43" i="1"/>
  <c r="T43" i="1"/>
  <c r="O43" i="1"/>
  <c r="N43" i="1"/>
  <c r="M43" i="1"/>
  <c r="K43" i="1"/>
  <c r="I43" i="1"/>
  <c r="G43" i="1"/>
  <c r="U42" i="1"/>
  <c r="T42" i="1"/>
  <c r="O42" i="1"/>
  <c r="N42" i="1"/>
  <c r="M42" i="1"/>
  <c r="K42" i="1"/>
  <c r="I42" i="1"/>
  <c r="G42" i="1"/>
  <c r="U41" i="1"/>
  <c r="T41" i="1"/>
  <c r="N41" i="1"/>
  <c r="O41" i="1" s="1"/>
  <c r="M41" i="1"/>
  <c r="K41" i="1"/>
  <c r="I41" i="1"/>
  <c r="G41" i="1"/>
  <c r="S40" i="1"/>
  <c r="R40" i="1"/>
  <c r="Q40" i="1"/>
  <c r="P40" i="1"/>
  <c r="U40" i="1" s="1"/>
  <c r="L40" i="1"/>
  <c r="J40" i="1"/>
  <c r="K40" i="1" s="1"/>
  <c r="H40" i="1"/>
  <c r="F40" i="1"/>
  <c r="N40" i="1" s="1"/>
  <c r="E40" i="1"/>
  <c r="D40" i="1"/>
  <c r="G40" i="1" s="1"/>
  <c r="U39" i="1"/>
  <c r="T39" i="1"/>
  <c r="O39" i="1"/>
  <c r="N39" i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O37" i="1"/>
  <c r="N37" i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R35" i="1"/>
  <c r="Q35" i="1"/>
  <c r="P35" i="1"/>
  <c r="U35" i="1" s="1"/>
  <c r="L35" i="1"/>
  <c r="J35" i="1"/>
  <c r="H35" i="1"/>
  <c r="F35" i="1"/>
  <c r="N35" i="1" s="1"/>
  <c r="E35" i="1"/>
  <c r="K35" i="1" s="1"/>
  <c r="D35" i="1"/>
  <c r="I35" i="1" s="1"/>
  <c r="U34" i="1"/>
  <c r="T34" i="1"/>
  <c r="O34" i="1"/>
  <c r="N34" i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O32" i="1"/>
  <c r="N32" i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O30" i="1"/>
  <c r="N30" i="1"/>
  <c r="M30" i="1"/>
  <c r="K30" i="1"/>
  <c r="I30" i="1"/>
  <c r="G30" i="1"/>
  <c r="U29" i="1"/>
  <c r="T29" i="1"/>
  <c r="O29" i="1"/>
  <c r="N29" i="1"/>
  <c r="M29" i="1"/>
  <c r="K29" i="1"/>
  <c r="I29" i="1"/>
  <c r="G29" i="1"/>
  <c r="U28" i="1"/>
  <c r="T28" i="1"/>
  <c r="O28" i="1"/>
  <c r="N28" i="1"/>
  <c r="M28" i="1"/>
  <c r="K28" i="1"/>
  <c r="I28" i="1"/>
  <c r="G28" i="1"/>
  <c r="U27" i="1"/>
  <c r="S27" i="1"/>
  <c r="R27" i="1"/>
  <c r="Q27" i="1"/>
  <c r="P27" i="1"/>
  <c r="L27" i="1"/>
  <c r="J27" i="1"/>
  <c r="H27" i="1"/>
  <c r="F27" i="1"/>
  <c r="G27" i="1" s="1"/>
  <c r="E27" i="1"/>
  <c r="K27" i="1" s="1"/>
  <c r="D27" i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O24" i="1"/>
  <c r="N24" i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N22" i="1"/>
  <c r="O22" i="1" s="1"/>
  <c r="M22" i="1"/>
  <c r="K22" i="1"/>
  <c r="I22" i="1"/>
  <c r="G22" i="1"/>
  <c r="U21" i="1"/>
  <c r="T21" i="1"/>
  <c r="O21" i="1"/>
  <c r="N21" i="1"/>
  <c r="M21" i="1"/>
  <c r="K21" i="1"/>
  <c r="I21" i="1"/>
  <c r="G21" i="1"/>
  <c r="U20" i="1"/>
  <c r="T20" i="1"/>
  <c r="O20" i="1"/>
  <c r="N20" i="1"/>
  <c r="M20" i="1"/>
  <c r="K20" i="1"/>
  <c r="I20" i="1"/>
  <c r="G20" i="1"/>
  <c r="S19" i="1"/>
  <c r="R19" i="1"/>
  <c r="Q19" i="1"/>
  <c r="P19" i="1"/>
  <c r="L19" i="1"/>
  <c r="J19" i="1"/>
  <c r="H19" i="1"/>
  <c r="I19" i="1" s="1"/>
  <c r="F19" i="1"/>
  <c r="N19" i="1" s="1"/>
  <c r="O19" i="1" s="1"/>
  <c r="E19" i="1"/>
  <c r="D19" i="1"/>
  <c r="G19" i="1" s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Q10" i="1"/>
  <c r="P10" i="1"/>
  <c r="U10" i="1" s="1"/>
  <c r="L10" i="1"/>
  <c r="J10" i="1"/>
  <c r="K10" i="1" s="1"/>
  <c r="H10" i="1"/>
  <c r="F10" i="1"/>
  <c r="N10" i="1" s="1"/>
  <c r="E10" i="1"/>
  <c r="M10" i="1" s="1"/>
  <c r="D10" i="1"/>
  <c r="I10" i="1" s="1"/>
  <c r="U9" i="1"/>
  <c r="T9" i="1"/>
  <c r="N9" i="1"/>
  <c r="O9" i="1" s="1"/>
  <c r="M9" i="1"/>
  <c r="K9" i="1"/>
  <c r="I9" i="1"/>
  <c r="G9" i="1"/>
  <c r="U8" i="1"/>
  <c r="T8" i="1"/>
  <c r="N8" i="1"/>
  <c r="O8" i="1" s="1"/>
  <c r="M8" i="1"/>
  <c r="K8" i="1"/>
  <c r="I8" i="1"/>
  <c r="G8" i="1"/>
  <c r="O40" i="1" l="1"/>
  <c r="N132" i="1"/>
  <c r="O132" i="1" s="1"/>
  <c r="G10" i="1"/>
  <c r="I40" i="1"/>
  <c r="M63" i="1"/>
  <c r="T19" i="1"/>
  <c r="T35" i="1"/>
  <c r="N63" i="1"/>
  <c r="O63" i="1" s="1"/>
  <c r="K96" i="1"/>
  <c r="M101" i="1"/>
  <c r="T101" i="1"/>
  <c r="O106" i="1"/>
  <c r="M126" i="1"/>
  <c r="T132" i="1"/>
  <c r="U144" i="1"/>
  <c r="M163" i="1"/>
  <c r="T163" i="1"/>
  <c r="M179" i="1"/>
  <c r="K224" i="1"/>
  <c r="N230" i="1"/>
  <c r="K259" i="1"/>
  <c r="U303" i="1"/>
  <c r="O47" i="2"/>
  <c r="T47" i="2"/>
  <c r="T102" i="2"/>
  <c r="M121" i="2"/>
  <c r="T231" i="2"/>
  <c r="G240" i="2"/>
  <c r="N137" i="3"/>
  <c r="K179" i="3"/>
  <c r="M179" i="3"/>
  <c r="T216" i="3"/>
  <c r="I317" i="3"/>
  <c r="G317" i="3"/>
  <c r="U19" i="1"/>
  <c r="M19" i="1"/>
  <c r="U47" i="1"/>
  <c r="I54" i="1"/>
  <c r="I70" i="1"/>
  <c r="I85" i="1"/>
  <c r="K91" i="1"/>
  <c r="T91" i="1"/>
  <c r="O101" i="1"/>
  <c r="I112" i="1"/>
  <c r="K132" i="1"/>
  <c r="M137" i="1"/>
  <c r="M150" i="1"/>
  <c r="N163" i="1"/>
  <c r="K170" i="1"/>
  <c r="N179" i="1"/>
  <c r="N191" i="1"/>
  <c r="M198" i="1"/>
  <c r="U204" i="1"/>
  <c r="U231" i="1"/>
  <c r="U254" i="1"/>
  <c r="U275" i="1"/>
  <c r="N310" i="1"/>
  <c r="N317" i="1"/>
  <c r="M10" i="2"/>
  <c r="U19" i="2"/>
  <c r="I27" i="2"/>
  <c r="N53" i="2"/>
  <c r="M84" i="2"/>
  <c r="N85" i="2"/>
  <c r="U106" i="2"/>
  <c r="M150" i="2"/>
  <c r="U163" i="2"/>
  <c r="K204" i="2"/>
  <c r="N205" i="2"/>
  <c r="N230" i="2"/>
  <c r="K303" i="2"/>
  <c r="K323" i="2"/>
  <c r="O102" i="3"/>
  <c r="O150" i="3"/>
  <c r="N157" i="3"/>
  <c r="N179" i="3"/>
  <c r="N240" i="3"/>
  <c r="O259" i="3"/>
  <c r="O292" i="3"/>
  <c r="I292" i="3"/>
  <c r="M332" i="3"/>
  <c r="K332" i="3"/>
  <c r="O338" i="3"/>
  <c r="I27" i="4"/>
  <c r="G27" i="4"/>
  <c r="T317" i="4"/>
  <c r="M170" i="4"/>
  <c r="K170" i="4"/>
  <c r="I58" i="5"/>
  <c r="I27" i="1"/>
  <c r="M40" i="1"/>
  <c r="T40" i="1"/>
  <c r="M47" i="1"/>
  <c r="N53" i="1"/>
  <c r="O53" i="1" s="1"/>
  <c r="N54" i="1"/>
  <c r="T54" i="1"/>
  <c r="K58" i="1"/>
  <c r="G70" i="1"/>
  <c r="T70" i="1"/>
  <c r="N84" i="1"/>
  <c r="O84" i="1" s="1"/>
  <c r="I96" i="1"/>
  <c r="T102" i="1"/>
  <c r="N112" i="1"/>
  <c r="T112" i="1"/>
  <c r="K121" i="1"/>
  <c r="N126" i="1"/>
  <c r="O126" i="1" s="1"/>
  <c r="N144" i="1"/>
  <c r="T144" i="1"/>
  <c r="I150" i="1"/>
  <c r="K163" i="1"/>
  <c r="U170" i="1"/>
  <c r="M230" i="1"/>
  <c r="M247" i="1"/>
  <c r="K254" i="1"/>
  <c r="N303" i="1"/>
  <c r="N339" i="1"/>
  <c r="N35" i="2"/>
  <c r="O35" i="2" s="1"/>
  <c r="I47" i="2"/>
  <c r="U78" i="2"/>
  <c r="I96" i="2"/>
  <c r="U96" i="2"/>
  <c r="I106" i="2"/>
  <c r="M126" i="2"/>
  <c r="T126" i="2"/>
  <c r="U132" i="2"/>
  <c r="I137" i="2"/>
  <c r="N144" i="2"/>
  <c r="T150" i="2"/>
  <c r="I163" i="2"/>
  <c r="K170" i="2"/>
  <c r="I185" i="2"/>
  <c r="U204" i="2"/>
  <c r="I216" i="2"/>
  <c r="K230" i="2"/>
  <c r="M254" i="2"/>
  <c r="M275" i="2"/>
  <c r="M292" i="2"/>
  <c r="U303" i="2"/>
  <c r="K332" i="2"/>
  <c r="I84" i="3"/>
  <c r="U101" i="3"/>
  <c r="K205" i="3"/>
  <c r="I240" i="3"/>
  <c r="G247" i="3"/>
  <c r="G259" i="3"/>
  <c r="M198" i="4"/>
  <c r="K198" i="4"/>
  <c r="K285" i="4"/>
  <c r="T27" i="1"/>
  <c r="T285" i="1"/>
  <c r="G298" i="1"/>
  <c r="M185" i="2"/>
  <c r="M216" i="2"/>
  <c r="I231" i="2"/>
  <c r="N254" i="2"/>
  <c r="U260" i="2"/>
  <c r="T275" i="2"/>
  <c r="U285" i="2"/>
  <c r="N292" i="2"/>
  <c r="O292" i="2" s="1"/>
  <c r="T303" i="2"/>
  <c r="U339" i="2"/>
  <c r="I10" i="3"/>
  <c r="I40" i="3"/>
  <c r="M47" i="3"/>
  <c r="M70" i="3"/>
  <c r="T70" i="3"/>
  <c r="T78" i="3"/>
  <c r="M101" i="3"/>
  <c r="T101" i="3"/>
  <c r="N132" i="3"/>
  <c r="G150" i="3"/>
  <c r="M163" i="3"/>
  <c r="G170" i="3"/>
  <c r="G185" i="3"/>
  <c r="T191" i="3"/>
  <c r="K204" i="3"/>
  <c r="T254" i="3"/>
  <c r="U260" i="3"/>
  <c r="N267" i="3"/>
  <c r="O267" i="3" s="1"/>
  <c r="I303" i="3"/>
  <c r="T303" i="3"/>
  <c r="I85" i="4"/>
  <c r="U63" i="1"/>
  <c r="T85" i="1"/>
  <c r="N102" i="1"/>
  <c r="O102" i="1" s="1"/>
  <c r="K169" i="1"/>
  <c r="T240" i="1"/>
  <c r="U299" i="1"/>
  <c r="K337" i="1"/>
  <c r="T27" i="2"/>
  <c r="M63" i="2"/>
  <c r="N84" i="2"/>
  <c r="K101" i="2"/>
  <c r="N106" i="2"/>
  <c r="K150" i="2"/>
  <c r="T157" i="2"/>
  <c r="N163" i="2"/>
  <c r="T179" i="2"/>
  <c r="I204" i="2"/>
  <c r="U230" i="2"/>
  <c r="K231" i="2"/>
  <c r="I240" i="2"/>
  <c r="U240" i="2"/>
  <c r="K247" i="2"/>
  <c r="M259" i="2"/>
  <c r="T285" i="2"/>
  <c r="M299" i="2"/>
  <c r="T299" i="2"/>
  <c r="I323" i="2"/>
  <c r="U337" i="2"/>
  <c r="T339" i="2"/>
  <c r="N47" i="3"/>
  <c r="O47" i="3" s="1"/>
  <c r="K54" i="3"/>
  <c r="N70" i="3"/>
  <c r="N101" i="3"/>
  <c r="O101" i="3" s="1"/>
  <c r="O112" i="3"/>
  <c r="K137" i="3"/>
  <c r="G163" i="3"/>
  <c r="I231" i="3"/>
  <c r="K254" i="3"/>
  <c r="T260" i="3"/>
  <c r="U267" i="3"/>
  <c r="T298" i="4"/>
  <c r="O47" i="1"/>
  <c r="T10" i="1"/>
  <c r="O10" i="1"/>
  <c r="I47" i="1"/>
  <c r="K54" i="1"/>
  <c r="M58" i="1"/>
  <c r="G102" i="1"/>
  <c r="M121" i="1"/>
  <c r="K144" i="1"/>
  <c r="M170" i="1"/>
  <c r="N216" i="1"/>
  <c r="N224" i="1"/>
  <c r="I240" i="1"/>
  <c r="N259" i="1"/>
  <c r="U260" i="1"/>
  <c r="K298" i="1"/>
  <c r="K303" i="1"/>
  <c r="N323" i="1"/>
  <c r="N337" i="1"/>
  <c r="K19" i="2"/>
  <c r="N63" i="2"/>
  <c r="U85" i="2"/>
  <c r="N101" i="2"/>
  <c r="M144" i="2"/>
  <c r="M191" i="2"/>
  <c r="M204" i="2"/>
  <c r="U205" i="2"/>
  <c r="N247" i="2"/>
  <c r="N299" i="2"/>
  <c r="M303" i="2"/>
  <c r="M323" i="2"/>
  <c r="K10" i="3"/>
  <c r="N19" i="3"/>
  <c r="N35" i="3"/>
  <c r="K40" i="3"/>
  <c r="N58" i="3"/>
  <c r="M78" i="3"/>
  <c r="M91" i="3"/>
  <c r="G101" i="3"/>
  <c r="N126" i="3"/>
  <c r="M191" i="3"/>
  <c r="T205" i="3"/>
  <c r="G224" i="3"/>
  <c r="M231" i="3"/>
  <c r="M285" i="3"/>
  <c r="K285" i="3"/>
  <c r="G298" i="3"/>
  <c r="O317" i="3"/>
  <c r="I63" i="4"/>
  <c r="G63" i="4"/>
  <c r="I126" i="4"/>
  <c r="G126" i="4"/>
  <c r="T259" i="4"/>
  <c r="G298" i="4"/>
  <c r="U70" i="1"/>
  <c r="M35" i="1"/>
  <c r="K84" i="1"/>
  <c r="K106" i="1"/>
  <c r="M112" i="1"/>
  <c r="U132" i="1"/>
  <c r="U137" i="1"/>
  <c r="N169" i="1"/>
  <c r="M185" i="1"/>
  <c r="M205" i="1"/>
  <c r="I216" i="1"/>
  <c r="K240" i="1"/>
  <c r="K285" i="1"/>
  <c r="U35" i="2"/>
  <c r="I85" i="2"/>
  <c r="U101" i="2"/>
  <c r="I102" i="2"/>
  <c r="U102" i="2"/>
  <c r="I230" i="2"/>
  <c r="M35" i="5"/>
  <c r="K35" i="5"/>
  <c r="M185" i="3"/>
  <c r="U191" i="3"/>
  <c r="M216" i="3"/>
  <c r="O247" i="3"/>
  <c r="I267" i="3"/>
  <c r="M27" i="4"/>
  <c r="M40" i="4"/>
  <c r="O54" i="4"/>
  <c r="T54" i="4"/>
  <c r="M63" i="4"/>
  <c r="T63" i="4"/>
  <c r="O84" i="4"/>
  <c r="G91" i="4"/>
  <c r="T91" i="4"/>
  <c r="T112" i="4"/>
  <c r="M126" i="4"/>
  <c r="T126" i="4"/>
  <c r="O144" i="4"/>
  <c r="N163" i="4"/>
  <c r="T163" i="4"/>
  <c r="N170" i="4"/>
  <c r="M191" i="4"/>
  <c r="M205" i="4"/>
  <c r="I254" i="4"/>
  <c r="N275" i="4"/>
  <c r="N292" i="4"/>
  <c r="T310" i="4"/>
  <c r="T10" i="5"/>
  <c r="M53" i="5"/>
  <c r="M58" i="5"/>
  <c r="M91" i="5"/>
  <c r="M150" i="5"/>
  <c r="K150" i="5"/>
  <c r="T170" i="5"/>
  <c r="M19" i="4"/>
  <c r="O27" i="4"/>
  <c r="N40" i="4"/>
  <c r="T40" i="4"/>
  <c r="K54" i="4"/>
  <c r="K58" i="4"/>
  <c r="O63" i="4"/>
  <c r="M70" i="4"/>
  <c r="M102" i="4"/>
  <c r="K112" i="4"/>
  <c r="K121" i="4"/>
  <c r="O126" i="4"/>
  <c r="M132" i="4"/>
  <c r="M150" i="4"/>
  <c r="N191" i="4"/>
  <c r="N205" i="4"/>
  <c r="U224" i="4"/>
  <c r="U231" i="4"/>
  <c r="O260" i="4"/>
  <c r="U292" i="4"/>
  <c r="U332" i="4"/>
  <c r="M19" i="5"/>
  <c r="N53" i="5"/>
  <c r="O53" i="5" s="1"/>
  <c r="N58" i="5"/>
  <c r="O58" i="5" s="1"/>
  <c r="I85" i="5"/>
  <c r="M121" i="5"/>
  <c r="N150" i="5"/>
  <c r="U157" i="5"/>
  <c r="M179" i="5"/>
  <c r="I27" i="6"/>
  <c r="G27" i="6"/>
  <c r="K339" i="3"/>
  <c r="K53" i="4"/>
  <c r="K106" i="4"/>
  <c r="M169" i="4"/>
  <c r="M260" i="4"/>
  <c r="K299" i="4"/>
  <c r="M339" i="4"/>
  <c r="M84" i="5"/>
  <c r="K10" i="6"/>
  <c r="M10" i="6"/>
  <c r="N285" i="3"/>
  <c r="G19" i="4"/>
  <c r="T35" i="4"/>
  <c r="U58" i="4"/>
  <c r="G70" i="4"/>
  <c r="T70" i="4"/>
  <c r="K91" i="4"/>
  <c r="G96" i="4"/>
  <c r="G102" i="4"/>
  <c r="U121" i="4"/>
  <c r="G132" i="4"/>
  <c r="T132" i="4"/>
  <c r="G150" i="4"/>
  <c r="O179" i="4"/>
  <c r="U185" i="4"/>
  <c r="T204" i="4"/>
  <c r="O216" i="4"/>
  <c r="T216" i="4"/>
  <c r="N224" i="4"/>
  <c r="O224" i="4" s="1"/>
  <c r="N260" i="4"/>
  <c r="M332" i="4"/>
  <c r="G338" i="4"/>
  <c r="M40" i="5"/>
  <c r="U47" i="5"/>
  <c r="I54" i="5"/>
  <c r="M63" i="5"/>
  <c r="N84" i="5"/>
  <c r="K85" i="5"/>
  <c r="N91" i="5"/>
  <c r="K101" i="5"/>
  <c r="T101" i="5"/>
  <c r="G163" i="5"/>
  <c r="M191" i="5"/>
  <c r="G10" i="6"/>
  <c r="N10" i="6"/>
  <c r="O10" i="6" s="1"/>
  <c r="K185" i="3"/>
  <c r="U205" i="3"/>
  <c r="N224" i="3"/>
  <c r="T247" i="3"/>
  <c r="N259" i="3"/>
  <c r="N298" i="3"/>
  <c r="U303" i="3"/>
  <c r="U10" i="4"/>
  <c r="K35" i="4"/>
  <c r="K40" i="4"/>
  <c r="N47" i="4"/>
  <c r="O47" i="4" s="1"/>
  <c r="T47" i="4"/>
  <c r="I53" i="4"/>
  <c r="U53" i="4"/>
  <c r="I54" i="4"/>
  <c r="I58" i="4"/>
  <c r="T78" i="4"/>
  <c r="M85" i="4"/>
  <c r="T85" i="4"/>
  <c r="U101" i="4"/>
  <c r="I106" i="4"/>
  <c r="U106" i="4"/>
  <c r="G121" i="4"/>
  <c r="T137" i="4"/>
  <c r="K179" i="4"/>
  <c r="K204" i="4"/>
  <c r="K205" i="4"/>
  <c r="M216" i="4"/>
  <c r="N230" i="4"/>
  <c r="N231" i="4"/>
  <c r="T231" i="4"/>
  <c r="M247" i="4"/>
  <c r="T254" i="4"/>
  <c r="U259" i="4"/>
  <c r="U303" i="4"/>
  <c r="N332" i="4"/>
  <c r="T332" i="4"/>
  <c r="U337" i="4"/>
  <c r="I339" i="4"/>
  <c r="I19" i="5"/>
  <c r="T27" i="5"/>
  <c r="N40" i="5"/>
  <c r="O40" i="5" s="1"/>
  <c r="M47" i="5"/>
  <c r="T47" i="5"/>
  <c r="M54" i="5"/>
  <c r="N63" i="5"/>
  <c r="O63" i="5" s="1"/>
  <c r="M102" i="5"/>
  <c r="I121" i="5"/>
  <c r="M163" i="5"/>
  <c r="K169" i="5"/>
  <c r="K198" i="5"/>
  <c r="M298" i="5"/>
  <c r="K298" i="5"/>
  <c r="O10" i="4"/>
  <c r="N85" i="4"/>
  <c r="O85" i="4" s="1"/>
  <c r="O157" i="4"/>
  <c r="T179" i="4"/>
  <c r="T240" i="4"/>
  <c r="T337" i="4"/>
  <c r="N47" i="5"/>
  <c r="O47" i="5" s="1"/>
  <c r="I126" i="5"/>
  <c r="U132" i="5"/>
  <c r="M185" i="5"/>
  <c r="K185" i="5"/>
  <c r="I230" i="5"/>
  <c r="N332" i="5"/>
  <c r="O332" i="5" s="1"/>
  <c r="I337" i="3"/>
  <c r="M338" i="3"/>
  <c r="U40" i="4"/>
  <c r="N58" i="4"/>
  <c r="K70" i="4"/>
  <c r="G85" i="4"/>
  <c r="N121" i="4"/>
  <c r="K132" i="4"/>
  <c r="K150" i="4"/>
  <c r="K157" i="4"/>
  <c r="U170" i="4"/>
  <c r="N185" i="4"/>
  <c r="I198" i="4"/>
  <c r="U205" i="4"/>
  <c r="K254" i="4"/>
  <c r="K323" i="4"/>
  <c r="N339" i="4"/>
  <c r="K19" i="5"/>
  <c r="N27" i="5"/>
  <c r="O27" i="5" s="1"/>
  <c r="I35" i="5"/>
  <c r="I40" i="5"/>
  <c r="G47" i="5"/>
  <c r="I63" i="5"/>
  <c r="T70" i="5"/>
  <c r="T85" i="5"/>
  <c r="T112" i="5"/>
  <c r="N121" i="5"/>
  <c r="O121" i="5" s="1"/>
  <c r="K126" i="5"/>
  <c r="T132" i="5"/>
  <c r="N163" i="5"/>
  <c r="O163" i="5" s="1"/>
  <c r="M35" i="6"/>
  <c r="K35" i="6"/>
  <c r="G231" i="5"/>
  <c r="K310" i="5"/>
  <c r="N27" i="6"/>
  <c r="O27" i="6" s="1"/>
  <c r="G35" i="6"/>
  <c r="T35" i="6"/>
  <c r="G54" i="6"/>
  <c r="M63" i="6"/>
  <c r="N91" i="6"/>
  <c r="O91" i="6" s="1"/>
  <c r="I101" i="6"/>
  <c r="I102" i="6"/>
  <c r="T112" i="6"/>
  <c r="T126" i="6"/>
  <c r="T144" i="6"/>
  <c r="T150" i="6"/>
  <c r="U179" i="6"/>
  <c r="T185" i="6"/>
  <c r="O191" i="6"/>
  <c r="T204" i="6"/>
  <c r="U247" i="6"/>
  <c r="T299" i="6"/>
  <c r="I323" i="6"/>
  <c r="K338" i="6"/>
  <c r="U27" i="7"/>
  <c r="M58" i="7"/>
  <c r="N70" i="7"/>
  <c r="O70" i="7" s="1"/>
  <c r="U85" i="7"/>
  <c r="I126" i="7"/>
  <c r="I47" i="8"/>
  <c r="G170" i="8"/>
  <c r="G339" i="8"/>
  <c r="I19" i="9"/>
  <c r="I27" i="9"/>
  <c r="G40" i="9"/>
  <c r="N96" i="9"/>
  <c r="T96" i="9"/>
  <c r="K102" i="9"/>
  <c r="T137" i="9"/>
  <c r="M204" i="5"/>
  <c r="T205" i="5"/>
  <c r="U267" i="5"/>
  <c r="T275" i="5"/>
  <c r="M285" i="5"/>
  <c r="T299" i="5"/>
  <c r="U303" i="5"/>
  <c r="N310" i="5"/>
  <c r="N317" i="5"/>
  <c r="T317" i="5"/>
  <c r="T323" i="5"/>
  <c r="N338" i="5"/>
  <c r="T338" i="5"/>
  <c r="U339" i="5"/>
  <c r="T40" i="6"/>
  <c r="M53" i="6"/>
  <c r="T53" i="6"/>
  <c r="T54" i="6"/>
  <c r="N63" i="6"/>
  <c r="T63" i="6"/>
  <c r="G84" i="6"/>
  <c r="G91" i="6"/>
  <c r="M96" i="6"/>
  <c r="M102" i="6"/>
  <c r="U144" i="6"/>
  <c r="N150" i="6"/>
  <c r="K157" i="6"/>
  <c r="T170" i="6"/>
  <c r="U198" i="6"/>
  <c r="U230" i="6"/>
  <c r="U267" i="6"/>
  <c r="M292" i="6"/>
  <c r="M303" i="6"/>
  <c r="M323" i="6"/>
  <c r="T323" i="6"/>
  <c r="U332" i="6"/>
  <c r="N338" i="6"/>
  <c r="T339" i="6"/>
  <c r="M19" i="7"/>
  <c r="T19" i="7"/>
  <c r="T27" i="7"/>
  <c r="M53" i="7"/>
  <c r="N58" i="7"/>
  <c r="T58" i="7"/>
  <c r="T91" i="7"/>
  <c r="U101" i="7"/>
  <c r="M106" i="7"/>
  <c r="N112" i="7"/>
  <c r="O112" i="7" s="1"/>
  <c r="N121" i="7"/>
  <c r="U132" i="7"/>
  <c r="K137" i="7"/>
  <c r="U163" i="7"/>
  <c r="U170" i="7"/>
  <c r="M179" i="7"/>
  <c r="N204" i="7"/>
  <c r="U205" i="7"/>
  <c r="U224" i="7"/>
  <c r="U247" i="7"/>
  <c r="I259" i="7"/>
  <c r="U285" i="7"/>
  <c r="U303" i="7"/>
  <c r="M323" i="7"/>
  <c r="I332" i="7"/>
  <c r="T337" i="7"/>
  <c r="N339" i="7"/>
  <c r="T10" i="8"/>
  <c r="N35" i="8"/>
  <c r="T58" i="8"/>
  <c r="G85" i="8"/>
  <c r="N121" i="8"/>
  <c r="N132" i="8"/>
  <c r="G150" i="8"/>
  <c r="U157" i="8"/>
  <c r="I170" i="8"/>
  <c r="G198" i="8"/>
  <c r="M216" i="8"/>
  <c r="T216" i="8"/>
  <c r="M224" i="8"/>
  <c r="G247" i="8"/>
  <c r="U260" i="8"/>
  <c r="G298" i="8"/>
  <c r="K323" i="8"/>
  <c r="N332" i="8"/>
  <c r="M70" i="9"/>
  <c r="T70" i="9"/>
  <c r="G121" i="9"/>
  <c r="K231" i="5"/>
  <c r="M247" i="5"/>
  <c r="U254" i="5"/>
  <c r="M275" i="5"/>
  <c r="U19" i="6"/>
  <c r="K40" i="6"/>
  <c r="K47" i="6"/>
  <c r="U85" i="6"/>
  <c r="K121" i="6"/>
  <c r="K144" i="6"/>
  <c r="K150" i="6"/>
  <c r="M169" i="6"/>
  <c r="M185" i="6"/>
  <c r="K204" i="6"/>
  <c r="M205" i="6"/>
  <c r="N240" i="6"/>
  <c r="O240" i="6" s="1"/>
  <c r="M247" i="6"/>
  <c r="K254" i="6"/>
  <c r="K275" i="6"/>
  <c r="K299" i="6"/>
  <c r="U310" i="6"/>
  <c r="I337" i="6"/>
  <c r="U337" i="6"/>
  <c r="M27" i="7"/>
  <c r="N40" i="7"/>
  <c r="I70" i="7"/>
  <c r="M78" i="7"/>
  <c r="K84" i="7"/>
  <c r="M85" i="7"/>
  <c r="M91" i="7"/>
  <c r="I121" i="7"/>
  <c r="U204" i="7"/>
  <c r="I205" i="7"/>
  <c r="M230" i="7"/>
  <c r="M231" i="7"/>
  <c r="T231" i="7"/>
  <c r="U240" i="7"/>
  <c r="I247" i="7"/>
  <c r="M259" i="7"/>
  <c r="T259" i="7"/>
  <c r="I285" i="7"/>
  <c r="M332" i="7"/>
  <c r="M337" i="7"/>
  <c r="U338" i="7"/>
  <c r="M10" i="8"/>
  <c r="K19" i="8"/>
  <c r="U40" i="8"/>
  <c r="K54" i="8"/>
  <c r="K70" i="8"/>
  <c r="O85" i="8"/>
  <c r="N102" i="8"/>
  <c r="O102" i="8" s="1"/>
  <c r="N126" i="8"/>
  <c r="O126" i="8" s="1"/>
  <c r="G132" i="8"/>
  <c r="K144" i="8"/>
  <c r="K191" i="8"/>
  <c r="I198" i="8"/>
  <c r="G224" i="8"/>
  <c r="I247" i="8"/>
  <c r="K292" i="8"/>
  <c r="I298" i="8"/>
  <c r="U317" i="8"/>
  <c r="K339" i="8"/>
  <c r="M53" i="9"/>
  <c r="I54" i="9"/>
  <c r="N137" i="9"/>
  <c r="M240" i="5"/>
  <c r="K292" i="5"/>
  <c r="M299" i="5"/>
  <c r="M323" i="5"/>
  <c r="G53" i="6"/>
  <c r="K54" i="6"/>
  <c r="K58" i="6"/>
  <c r="I78" i="6"/>
  <c r="U78" i="6"/>
  <c r="I85" i="6"/>
  <c r="G96" i="6"/>
  <c r="K126" i="6"/>
  <c r="U170" i="6"/>
  <c r="K224" i="6"/>
  <c r="M230" i="6"/>
  <c r="U240" i="6"/>
  <c r="M260" i="6"/>
  <c r="K298" i="6"/>
  <c r="M339" i="6"/>
  <c r="G19" i="7"/>
  <c r="K47" i="7"/>
  <c r="I54" i="7"/>
  <c r="U63" i="7"/>
  <c r="M170" i="7"/>
  <c r="K185" i="7"/>
  <c r="M191" i="7"/>
  <c r="U198" i="7"/>
  <c r="M205" i="7"/>
  <c r="T216" i="7"/>
  <c r="I224" i="7"/>
  <c r="T240" i="7"/>
  <c r="M247" i="7"/>
  <c r="M285" i="7"/>
  <c r="T292" i="7"/>
  <c r="U298" i="7"/>
  <c r="I303" i="7"/>
  <c r="I317" i="7"/>
  <c r="U317" i="7"/>
  <c r="N10" i="8"/>
  <c r="O10" i="8" s="1"/>
  <c r="I27" i="8"/>
  <c r="I35" i="8"/>
  <c r="T40" i="8"/>
  <c r="I58" i="8"/>
  <c r="M78" i="8"/>
  <c r="M101" i="8"/>
  <c r="U102" i="8"/>
  <c r="U126" i="8"/>
  <c r="M163" i="8"/>
  <c r="I224" i="8"/>
  <c r="M310" i="8"/>
  <c r="M337" i="8"/>
  <c r="M132" i="5"/>
  <c r="M144" i="5"/>
  <c r="U179" i="5"/>
  <c r="N205" i="5"/>
  <c r="O205" i="5" s="1"/>
  <c r="M230" i="5"/>
  <c r="N267" i="5"/>
  <c r="T267" i="5"/>
  <c r="M303" i="5"/>
  <c r="T303" i="5"/>
  <c r="K317" i="5"/>
  <c r="K337" i="5"/>
  <c r="M339" i="5"/>
  <c r="U47" i="6"/>
  <c r="N58" i="6"/>
  <c r="K63" i="6"/>
  <c r="N70" i="6"/>
  <c r="O70" i="6" s="1"/>
  <c r="M78" i="6"/>
  <c r="T101" i="6"/>
  <c r="I112" i="6"/>
  <c r="O112" i="6"/>
  <c r="U157" i="6"/>
  <c r="K170" i="6"/>
  <c r="U191" i="6"/>
  <c r="N224" i="6"/>
  <c r="T230" i="6"/>
  <c r="T231" i="6"/>
  <c r="I240" i="6"/>
  <c r="U254" i="6"/>
  <c r="N260" i="6"/>
  <c r="O260" i="6" s="1"/>
  <c r="K267" i="6"/>
  <c r="U275" i="6"/>
  <c r="N298" i="6"/>
  <c r="I310" i="6"/>
  <c r="U317" i="6"/>
  <c r="K323" i="6"/>
  <c r="N332" i="6"/>
  <c r="M338" i="6"/>
  <c r="N339" i="6"/>
  <c r="I10" i="7"/>
  <c r="I35" i="7"/>
  <c r="I53" i="7"/>
  <c r="K54" i="7"/>
  <c r="K58" i="7"/>
  <c r="M63" i="7"/>
  <c r="T63" i="7"/>
  <c r="N96" i="7"/>
  <c r="O96" i="7" s="1"/>
  <c r="N101" i="7"/>
  <c r="O101" i="7" s="1"/>
  <c r="K132" i="7"/>
  <c r="N163" i="7"/>
  <c r="T163" i="7"/>
  <c r="N191" i="7"/>
  <c r="I198" i="7"/>
  <c r="N205" i="7"/>
  <c r="T205" i="7"/>
  <c r="M224" i="7"/>
  <c r="G247" i="7"/>
  <c r="M260" i="7"/>
  <c r="I267" i="7"/>
  <c r="U267" i="7"/>
  <c r="N285" i="7"/>
  <c r="T285" i="7"/>
  <c r="M292" i="7"/>
  <c r="M303" i="7"/>
  <c r="T303" i="7"/>
  <c r="U310" i="7"/>
  <c r="I338" i="7"/>
  <c r="I19" i="8"/>
  <c r="M27" i="8"/>
  <c r="M40" i="8"/>
  <c r="T47" i="8"/>
  <c r="K58" i="8"/>
  <c r="U91" i="8"/>
  <c r="N101" i="8"/>
  <c r="T102" i="8"/>
  <c r="N112" i="8"/>
  <c r="K121" i="8"/>
  <c r="M126" i="8"/>
  <c r="T126" i="8"/>
  <c r="U144" i="8"/>
  <c r="N169" i="8"/>
  <c r="U191" i="8"/>
  <c r="K216" i="8"/>
  <c r="M231" i="8"/>
  <c r="N254" i="8"/>
  <c r="M259" i="8"/>
  <c r="M260" i="8"/>
  <c r="M303" i="8"/>
  <c r="N310" i="8"/>
  <c r="M317" i="8"/>
  <c r="U323" i="8"/>
  <c r="N337" i="8"/>
  <c r="N339" i="8"/>
  <c r="O339" i="8" s="1"/>
  <c r="N10" i="9"/>
  <c r="O10" i="9" s="1"/>
  <c r="O27" i="9"/>
  <c r="I47" i="9"/>
  <c r="K54" i="9"/>
  <c r="N58" i="9"/>
  <c r="O58" i="9" s="1"/>
  <c r="G84" i="9"/>
  <c r="M101" i="9"/>
  <c r="T101" i="9"/>
  <c r="T179" i="5"/>
  <c r="K224" i="5"/>
  <c r="N230" i="5"/>
  <c r="T259" i="5"/>
  <c r="I299" i="5"/>
  <c r="N303" i="5"/>
  <c r="O303" i="5" s="1"/>
  <c r="M310" i="5"/>
  <c r="I323" i="5"/>
  <c r="N337" i="5"/>
  <c r="N19" i="6"/>
  <c r="T19" i="6"/>
  <c r="O54" i="6"/>
  <c r="N78" i="6"/>
  <c r="O78" i="6" s="1"/>
  <c r="N85" i="6"/>
  <c r="T85" i="6"/>
  <c r="G106" i="6"/>
  <c r="M112" i="6"/>
  <c r="U112" i="6"/>
  <c r="M137" i="6"/>
  <c r="U137" i="6"/>
  <c r="M157" i="6"/>
  <c r="I163" i="6"/>
  <c r="N198" i="6"/>
  <c r="U204" i="6"/>
  <c r="I216" i="6"/>
  <c r="I254" i="6"/>
  <c r="N267" i="6"/>
  <c r="I275" i="6"/>
  <c r="G337" i="6"/>
  <c r="U338" i="6"/>
  <c r="M10" i="7"/>
  <c r="N54" i="7"/>
  <c r="N63" i="7"/>
  <c r="O63" i="7" s="1"/>
  <c r="U70" i="7"/>
  <c r="U112" i="7"/>
  <c r="N132" i="7"/>
  <c r="N150" i="7"/>
  <c r="N224" i="7"/>
  <c r="O224" i="7" s="1"/>
  <c r="N260" i="7"/>
  <c r="I298" i="7"/>
  <c r="N303" i="7"/>
  <c r="T310" i="7"/>
  <c r="K323" i="7"/>
  <c r="N27" i="8"/>
  <c r="K35" i="8"/>
  <c r="N40" i="8"/>
  <c r="O40" i="8" s="1"/>
  <c r="N84" i="8"/>
  <c r="N137" i="8"/>
  <c r="N157" i="8"/>
  <c r="T170" i="8"/>
  <c r="K185" i="8"/>
  <c r="N240" i="8"/>
  <c r="N247" i="8"/>
  <c r="O247" i="8" s="1"/>
  <c r="G254" i="8"/>
  <c r="N260" i="8"/>
  <c r="O260" i="8" s="1"/>
  <c r="I275" i="8"/>
  <c r="I323" i="8"/>
  <c r="U339" i="8"/>
  <c r="M27" i="9"/>
  <c r="T27" i="9"/>
  <c r="K47" i="9"/>
  <c r="G58" i="9"/>
  <c r="I63" i="9"/>
  <c r="U78" i="9"/>
  <c r="I121" i="9"/>
  <c r="N132" i="9"/>
  <c r="O132" i="9" s="1"/>
  <c r="K137" i="9"/>
  <c r="M157" i="9"/>
  <c r="K157" i="9"/>
  <c r="U70" i="6"/>
  <c r="N101" i="6"/>
  <c r="O101" i="6" s="1"/>
  <c r="U106" i="6"/>
  <c r="N216" i="7"/>
  <c r="N323" i="7"/>
  <c r="N338" i="7"/>
  <c r="O338" i="7" s="1"/>
  <c r="O150" i="8"/>
  <c r="U10" i="9"/>
  <c r="I85" i="9"/>
  <c r="O96" i="9"/>
  <c r="G112" i="6"/>
  <c r="G137" i="6"/>
  <c r="N78" i="9"/>
  <c r="O78" i="9" s="1"/>
  <c r="K85" i="9"/>
  <c r="K91" i="9"/>
  <c r="M96" i="9"/>
  <c r="K106" i="9"/>
  <c r="I132" i="9"/>
  <c r="U157" i="9"/>
  <c r="I157" i="9"/>
  <c r="M132" i="9"/>
  <c r="T132" i="9"/>
  <c r="I150" i="9"/>
  <c r="I163" i="9"/>
  <c r="M169" i="9"/>
  <c r="O179" i="9"/>
  <c r="I185" i="9"/>
  <c r="I204" i="9"/>
  <c r="I224" i="9"/>
  <c r="U231" i="9"/>
  <c r="N247" i="9"/>
  <c r="U259" i="9"/>
  <c r="K267" i="9"/>
  <c r="K275" i="9"/>
  <c r="U292" i="9"/>
  <c r="U298" i="9"/>
  <c r="O323" i="9"/>
  <c r="I338" i="9"/>
  <c r="T19" i="10"/>
  <c r="T47" i="10"/>
  <c r="N96" i="10"/>
  <c r="U101" i="10"/>
  <c r="G106" i="10"/>
  <c r="N132" i="10"/>
  <c r="O157" i="10"/>
  <c r="G163" i="10"/>
  <c r="U198" i="10"/>
  <c r="U224" i="10"/>
  <c r="K267" i="10"/>
  <c r="U285" i="10"/>
  <c r="N303" i="10"/>
  <c r="N323" i="10"/>
  <c r="G40" i="11"/>
  <c r="M47" i="11"/>
  <c r="M101" i="11"/>
  <c r="T157" i="11"/>
  <c r="U163" i="11"/>
  <c r="I27" i="13"/>
  <c r="G27" i="13"/>
  <c r="M144" i="9"/>
  <c r="T144" i="9"/>
  <c r="M163" i="9"/>
  <c r="N169" i="9"/>
  <c r="M179" i="9"/>
  <c r="U179" i="9"/>
  <c r="I198" i="9"/>
  <c r="M224" i="9"/>
  <c r="U254" i="9"/>
  <c r="K299" i="9"/>
  <c r="N303" i="9"/>
  <c r="M323" i="9"/>
  <c r="K332" i="9"/>
  <c r="M338" i="9"/>
  <c r="U339" i="9"/>
  <c r="K10" i="10"/>
  <c r="M19" i="10"/>
  <c r="N35" i="10"/>
  <c r="M47" i="10"/>
  <c r="M58" i="10"/>
  <c r="U70" i="10"/>
  <c r="N91" i="10"/>
  <c r="O91" i="10" s="1"/>
  <c r="K121" i="10"/>
  <c r="I126" i="10"/>
  <c r="I132" i="10"/>
  <c r="M157" i="10"/>
  <c r="K231" i="10"/>
  <c r="O53" i="11"/>
  <c r="M150" i="11"/>
  <c r="K150" i="11"/>
  <c r="N150" i="9"/>
  <c r="U169" i="9"/>
  <c r="K198" i="9"/>
  <c r="I231" i="9"/>
  <c r="K247" i="9"/>
  <c r="I259" i="9"/>
  <c r="U267" i="9"/>
  <c r="U275" i="9"/>
  <c r="U285" i="9"/>
  <c r="I298" i="9"/>
  <c r="U310" i="9"/>
  <c r="M317" i="9"/>
  <c r="U40" i="10"/>
  <c r="M53" i="10"/>
  <c r="M84" i="10"/>
  <c r="U85" i="10"/>
  <c r="U91" i="10"/>
  <c r="I101" i="10"/>
  <c r="K132" i="10"/>
  <c r="M170" i="10"/>
  <c r="M204" i="10"/>
  <c r="I224" i="10"/>
  <c r="U267" i="10"/>
  <c r="I275" i="10"/>
  <c r="M298" i="10"/>
  <c r="K303" i="10"/>
  <c r="K317" i="10"/>
  <c r="T317" i="10"/>
  <c r="K323" i="10"/>
  <c r="I19" i="11"/>
  <c r="N112" i="11"/>
  <c r="U163" i="9"/>
  <c r="M231" i="9"/>
  <c r="M259" i="9"/>
  <c r="I285" i="9"/>
  <c r="K292" i="9"/>
  <c r="M298" i="9"/>
  <c r="T40" i="10"/>
  <c r="O53" i="10"/>
  <c r="I70" i="10"/>
  <c r="T85" i="10"/>
  <c r="I91" i="10"/>
  <c r="M101" i="10"/>
  <c r="T101" i="10"/>
  <c r="U102" i="10"/>
  <c r="U121" i="10"/>
  <c r="I144" i="10"/>
  <c r="O179" i="10"/>
  <c r="M198" i="10"/>
  <c r="T198" i="10"/>
  <c r="U205" i="10"/>
  <c r="M224" i="10"/>
  <c r="T224" i="10"/>
  <c r="M230" i="10"/>
  <c r="U231" i="10"/>
  <c r="U254" i="10"/>
  <c r="K259" i="10"/>
  <c r="M260" i="10"/>
  <c r="K275" i="10"/>
  <c r="T299" i="10"/>
  <c r="N337" i="10"/>
  <c r="K339" i="10"/>
  <c r="I10" i="11"/>
  <c r="I35" i="11"/>
  <c r="N53" i="11"/>
  <c r="N70" i="11"/>
  <c r="N85" i="11"/>
  <c r="T85" i="11"/>
  <c r="M91" i="11"/>
  <c r="U96" i="9"/>
  <c r="K126" i="9"/>
  <c r="U137" i="9"/>
  <c r="K169" i="9"/>
  <c r="U198" i="9"/>
  <c r="T204" i="9"/>
  <c r="K216" i="9"/>
  <c r="K224" i="9"/>
  <c r="N231" i="9"/>
  <c r="U247" i="9"/>
  <c r="M254" i="9"/>
  <c r="N259" i="9"/>
  <c r="I267" i="9"/>
  <c r="M285" i="9"/>
  <c r="N292" i="9"/>
  <c r="N298" i="9"/>
  <c r="K323" i="9"/>
  <c r="T10" i="10"/>
  <c r="I19" i="10"/>
  <c r="I27" i="10"/>
  <c r="M40" i="10"/>
  <c r="I47" i="10"/>
  <c r="I54" i="10"/>
  <c r="K58" i="10"/>
  <c r="N63" i="10"/>
  <c r="M70" i="10"/>
  <c r="T70" i="10"/>
  <c r="M85" i="10"/>
  <c r="M91" i="10"/>
  <c r="N101" i="10"/>
  <c r="T102" i="10"/>
  <c r="U106" i="10"/>
  <c r="T121" i="10"/>
  <c r="U126" i="10"/>
  <c r="K144" i="10"/>
  <c r="I157" i="10"/>
  <c r="M179" i="10"/>
  <c r="U179" i="10"/>
  <c r="I204" i="10"/>
  <c r="N224" i="10"/>
  <c r="N230" i="10"/>
  <c r="T254" i="10"/>
  <c r="N260" i="10"/>
  <c r="N285" i="10"/>
  <c r="M299" i="10"/>
  <c r="U303" i="10"/>
  <c r="U323" i="10"/>
  <c r="K332" i="10"/>
  <c r="K10" i="11"/>
  <c r="K27" i="11"/>
  <c r="K35" i="11"/>
  <c r="G53" i="11"/>
  <c r="M63" i="11"/>
  <c r="G78" i="11"/>
  <c r="T78" i="11"/>
  <c r="U84" i="11"/>
  <c r="K170" i="11"/>
  <c r="M179" i="11"/>
  <c r="K179" i="11"/>
  <c r="M338" i="11"/>
  <c r="K338" i="11"/>
  <c r="M35" i="12"/>
  <c r="K35" i="12"/>
  <c r="M179" i="12"/>
  <c r="K179" i="12"/>
  <c r="N144" i="13"/>
  <c r="O144" i="13" s="1"/>
  <c r="I144" i="13"/>
  <c r="T198" i="9"/>
  <c r="N216" i="9"/>
  <c r="N254" i="9"/>
  <c r="O254" i="9" s="1"/>
  <c r="N40" i="10"/>
  <c r="O40" i="10" s="1"/>
  <c r="N70" i="10"/>
  <c r="O70" i="10" s="1"/>
  <c r="N85" i="10"/>
  <c r="O85" i="10" s="1"/>
  <c r="M121" i="10"/>
  <c r="T126" i="10"/>
  <c r="T132" i="10"/>
  <c r="N144" i="10"/>
  <c r="N150" i="10"/>
  <c r="U163" i="10"/>
  <c r="T179" i="10"/>
  <c r="N191" i="10"/>
  <c r="N216" i="10"/>
  <c r="M240" i="10"/>
  <c r="M267" i="10"/>
  <c r="N310" i="10"/>
  <c r="T323" i="10"/>
  <c r="U339" i="10"/>
  <c r="U19" i="11"/>
  <c r="N35" i="11"/>
  <c r="I70" i="11"/>
  <c r="U112" i="11"/>
  <c r="K157" i="11"/>
  <c r="M267" i="11"/>
  <c r="K267" i="11"/>
  <c r="N310" i="9"/>
  <c r="N27" i="10"/>
  <c r="O27" i="10" s="1"/>
  <c r="N54" i="10"/>
  <c r="N121" i="10"/>
  <c r="N240" i="10"/>
  <c r="N254" i="10"/>
  <c r="N338" i="10"/>
  <c r="N27" i="11"/>
  <c r="O27" i="11" s="1"/>
  <c r="N78" i="11"/>
  <c r="M106" i="11"/>
  <c r="N126" i="11"/>
  <c r="T10" i="11"/>
  <c r="O19" i="11"/>
  <c r="O47" i="11"/>
  <c r="K53" i="11"/>
  <c r="K70" i="11"/>
  <c r="N84" i="11"/>
  <c r="O84" i="11" s="1"/>
  <c r="O102" i="13"/>
  <c r="I102" i="13"/>
  <c r="M185" i="11"/>
  <c r="M191" i="11"/>
  <c r="K224" i="11"/>
  <c r="K230" i="11"/>
  <c r="M231" i="11"/>
  <c r="K247" i="11"/>
  <c r="U259" i="11"/>
  <c r="T267" i="11"/>
  <c r="M303" i="11"/>
  <c r="K317" i="11"/>
  <c r="M332" i="11"/>
  <c r="T338" i="11"/>
  <c r="U339" i="11"/>
  <c r="U19" i="12"/>
  <c r="M27" i="12"/>
  <c r="U53" i="12"/>
  <c r="U63" i="12"/>
  <c r="M70" i="12"/>
  <c r="K78" i="12"/>
  <c r="K85" i="12"/>
  <c r="N101" i="12"/>
  <c r="U126" i="12"/>
  <c r="M157" i="12"/>
  <c r="G163" i="12"/>
  <c r="T163" i="12"/>
  <c r="G170" i="12"/>
  <c r="T179" i="12"/>
  <c r="M205" i="12"/>
  <c r="N230" i="12"/>
  <c r="M275" i="12"/>
  <c r="U285" i="12"/>
  <c r="M303" i="12"/>
  <c r="M332" i="12"/>
  <c r="M337" i="12"/>
  <c r="U338" i="12"/>
  <c r="K19" i="13"/>
  <c r="M78" i="13"/>
  <c r="I179" i="13"/>
  <c r="K204" i="11"/>
  <c r="M205" i="11"/>
  <c r="G231" i="11"/>
  <c r="I259" i="11"/>
  <c r="M298" i="11"/>
  <c r="K299" i="11"/>
  <c r="O303" i="11"/>
  <c r="M323" i="11"/>
  <c r="O332" i="11"/>
  <c r="G27" i="12"/>
  <c r="I40" i="12"/>
  <c r="U47" i="12"/>
  <c r="K54" i="12"/>
  <c r="K58" i="12"/>
  <c r="I63" i="12"/>
  <c r="G70" i="12"/>
  <c r="U91" i="12"/>
  <c r="U96" i="12"/>
  <c r="U102" i="12"/>
  <c r="K112" i="12"/>
  <c r="K121" i="12"/>
  <c r="I126" i="12"/>
  <c r="M132" i="12"/>
  <c r="K144" i="12"/>
  <c r="U157" i="12"/>
  <c r="U169" i="12"/>
  <c r="I185" i="12"/>
  <c r="U185" i="12"/>
  <c r="G205" i="12"/>
  <c r="I230" i="12"/>
  <c r="I240" i="12"/>
  <c r="M247" i="12"/>
  <c r="T247" i="12"/>
  <c r="U254" i="12"/>
  <c r="K259" i="12"/>
  <c r="M260" i="12"/>
  <c r="M267" i="12"/>
  <c r="T267" i="12"/>
  <c r="T275" i="12"/>
  <c r="I292" i="12"/>
  <c r="M298" i="12"/>
  <c r="T298" i="12"/>
  <c r="U317" i="12"/>
  <c r="U323" i="12"/>
  <c r="K339" i="12"/>
  <c r="I35" i="13"/>
  <c r="M47" i="13"/>
  <c r="U53" i="13"/>
  <c r="K58" i="13"/>
  <c r="U70" i="13"/>
  <c r="G78" i="13"/>
  <c r="G137" i="13"/>
  <c r="I137" i="13"/>
  <c r="K150" i="13"/>
  <c r="I163" i="11"/>
  <c r="U224" i="11"/>
  <c r="U230" i="11"/>
  <c r="M240" i="11"/>
  <c r="M259" i="11"/>
  <c r="M275" i="11"/>
  <c r="N323" i="11"/>
  <c r="I19" i="12"/>
  <c r="I27" i="12"/>
  <c r="K40" i="12"/>
  <c r="I47" i="12"/>
  <c r="M63" i="12"/>
  <c r="I70" i="12"/>
  <c r="U78" i="12"/>
  <c r="U85" i="12"/>
  <c r="T91" i="12"/>
  <c r="I96" i="12"/>
  <c r="I102" i="12"/>
  <c r="U106" i="12"/>
  <c r="M126" i="12"/>
  <c r="T132" i="12"/>
  <c r="M137" i="12"/>
  <c r="G144" i="12"/>
  <c r="T150" i="12"/>
  <c r="M191" i="12"/>
  <c r="U198" i="12"/>
  <c r="U224" i="12"/>
  <c r="M231" i="12"/>
  <c r="M240" i="12"/>
  <c r="I254" i="12"/>
  <c r="T254" i="12"/>
  <c r="M292" i="12"/>
  <c r="I299" i="12"/>
  <c r="U299" i="12"/>
  <c r="I323" i="12"/>
  <c r="U19" i="13"/>
  <c r="M35" i="13"/>
  <c r="T53" i="13"/>
  <c r="T70" i="13"/>
  <c r="T85" i="13"/>
  <c r="T91" i="13"/>
  <c r="I96" i="13"/>
  <c r="T121" i="13"/>
  <c r="U144" i="13"/>
  <c r="M163" i="11"/>
  <c r="U204" i="11"/>
  <c r="I247" i="11"/>
  <c r="K254" i="11"/>
  <c r="N259" i="11"/>
  <c r="O259" i="11" s="1"/>
  <c r="U260" i="11"/>
  <c r="N275" i="11"/>
  <c r="T285" i="11"/>
  <c r="T298" i="11"/>
  <c r="U299" i="11"/>
  <c r="I303" i="11"/>
  <c r="I317" i="11"/>
  <c r="I332" i="11"/>
  <c r="M339" i="11"/>
  <c r="M19" i="12"/>
  <c r="T19" i="12"/>
  <c r="N40" i="12"/>
  <c r="M47" i="12"/>
  <c r="M53" i="12"/>
  <c r="U54" i="12"/>
  <c r="N63" i="12"/>
  <c r="O63" i="12" s="1"/>
  <c r="T63" i="12"/>
  <c r="I78" i="12"/>
  <c r="I85" i="12"/>
  <c r="M96" i="12"/>
  <c r="M102" i="12"/>
  <c r="T106" i="12"/>
  <c r="U112" i="12"/>
  <c r="N126" i="12"/>
  <c r="O126" i="12" s="1"/>
  <c r="T126" i="12"/>
  <c r="G137" i="12"/>
  <c r="I144" i="12"/>
  <c r="N150" i="12"/>
  <c r="K163" i="12"/>
  <c r="N169" i="12"/>
  <c r="O169" i="12" s="1"/>
  <c r="I191" i="12"/>
  <c r="U191" i="12"/>
  <c r="O198" i="12"/>
  <c r="U216" i="12"/>
  <c r="K230" i="12"/>
  <c r="N231" i="12"/>
  <c r="N240" i="12"/>
  <c r="M254" i="12"/>
  <c r="U259" i="12"/>
  <c r="N292" i="12"/>
  <c r="M299" i="12"/>
  <c r="K303" i="12"/>
  <c r="U310" i="12"/>
  <c r="M323" i="12"/>
  <c r="K332" i="12"/>
  <c r="M338" i="12"/>
  <c r="T19" i="13"/>
  <c r="N35" i="13"/>
  <c r="O35" i="13" s="1"/>
  <c r="M53" i="13"/>
  <c r="U63" i="13"/>
  <c r="M70" i="13"/>
  <c r="I106" i="13"/>
  <c r="N198" i="11"/>
  <c r="I224" i="11"/>
  <c r="N310" i="11"/>
  <c r="N337" i="11"/>
  <c r="N47" i="12"/>
  <c r="I54" i="12"/>
  <c r="N102" i="12"/>
  <c r="O102" i="12" s="1"/>
  <c r="I112" i="12"/>
  <c r="I204" i="12"/>
  <c r="T204" i="12"/>
  <c r="K224" i="12"/>
  <c r="N285" i="12"/>
  <c r="M10" i="13"/>
  <c r="N53" i="13"/>
  <c r="O53" i="13" s="1"/>
  <c r="T63" i="13"/>
  <c r="K101" i="13"/>
  <c r="K121" i="13"/>
  <c r="M170" i="13"/>
  <c r="N216" i="11"/>
  <c r="N247" i="11"/>
  <c r="N285" i="11"/>
  <c r="O285" i="11" s="1"/>
  <c r="G47" i="12"/>
  <c r="N78" i="12"/>
  <c r="O78" i="12" s="1"/>
  <c r="N85" i="12"/>
  <c r="G102" i="12"/>
  <c r="N157" i="12"/>
  <c r="N191" i="12"/>
  <c r="N224" i="12"/>
  <c r="T339" i="12"/>
  <c r="N19" i="13"/>
  <c r="K40" i="13"/>
  <c r="K47" i="13"/>
  <c r="G53" i="13"/>
  <c r="I54" i="13"/>
  <c r="N101" i="13"/>
  <c r="I230" i="13"/>
  <c r="K157" i="13"/>
  <c r="K216" i="13"/>
  <c r="M231" i="13"/>
  <c r="M285" i="13"/>
  <c r="K292" i="13"/>
  <c r="U298" i="13"/>
  <c r="I332" i="13"/>
  <c r="U332" i="13"/>
  <c r="K10" i="14"/>
  <c r="K19" i="14"/>
  <c r="I27" i="14"/>
  <c r="N54" i="14"/>
  <c r="O54" i="14" s="1"/>
  <c r="U58" i="14"/>
  <c r="O84" i="14"/>
  <c r="G91" i="14"/>
  <c r="U96" i="14"/>
  <c r="K102" i="14"/>
  <c r="U112" i="14"/>
  <c r="N144" i="14"/>
  <c r="O144" i="14" s="1"/>
  <c r="M163" i="14"/>
  <c r="G191" i="14"/>
  <c r="O204" i="14"/>
  <c r="N205" i="14"/>
  <c r="K230" i="14"/>
  <c r="G254" i="14"/>
  <c r="N323" i="14"/>
  <c r="O323" i="14" s="1"/>
  <c r="N339" i="14"/>
  <c r="O339" i="14" s="1"/>
  <c r="N47" i="15"/>
  <c r="O47" i="15" s="1"/>
  <c r="N54" i="15"/>
  <c r="I91" i="15"/>
  <c r="N112" i="15"/>
  <c r="K163" i="16"/>
  <c r="M163" i="16"/>
  <c r="T102" i="13"/>
  <c r="M126" i="13"/>
  <c r="T132" i="13"/>
  <c r="K137" i="13"/>
  <c r="U150" i="13"/>
  <c r="O231" i="13"/>
  <c r="T267" i="13"/>
  <c r="G285" i="13"/>
  <c r="G303" i="13"/>
  <c r="T27" i="14"/>
  <c r="I54" i="14"/>
  <c r="T58" i="14"/>
  <c r="I63" i="14"/>
  <c r="T96" i="14"/>
  <c r="I121" i="14"/>
  <c r="T121" i="14"/>
  <c r="G169" i="14"/>
  <c r="G179" i="14"/>
  <c r="T292" i="14"/>
  <c r="M10" i="15"/>
  <c r="M101" i="13"/>
  <c r="M102" i="13"/>
  <c r="N132" i="13"/>
  <c r="K170" i="13"/>
  <c r="U185" i="13"/>
  <c r="M204" i="13"/>
  <c r="K224" i="13"/>
  <c r="T275" i="13"/>
  <c r="G332" i="13"/>
  <c r="K338" i="13"/>
  <c r="U10" i="14"/>
  <c r="N27" i="14"/>
  <c r="T35" i="14"/>
  <c r="K40" i="14"/>
  <c r="N47" i="14"/>
  <c r="M58" i="14"/>
  <c r="K63" i="14"/>
  <c r="G70" i="14"/>
  <c r="T78" i="14"/>
  <c r="I102" i="14"/>
  <c r="U106" i="14"/>
  <c r="M121" i="14"/>
  <c r="M132" i="14"/>
  <c r="O132" i="14"/>
  <c r="M144" i="14"/>
  <c r="N157" i="14"/>
  <c r="O157" i="14" s="1"/>
  <c r="U198" i="14"/>
  <c r="K224" i="14"/>
  <c r="U231" i="14"/>
  <c r="N259" i="14"/>
  <c r="N267" i="14"/>
  <c r="U285" i="14"/>
  <c r="U299" i="14"/>
  <c r="M303" i="14"/>
  <c r="I317" i="14"/>
  <c r="K323" i="14"/>
  <c r="M337" i="14"/>
  <c r="U338" i="14"/>
  <c r="K339" i="14"/>
  <c r="G10" i="15"/>
  <c r="U58" i="15"/>
  <c r="U63" i="15"/>
  <c r="K84" i="15"/>
  <c r="G85" i="15"/>
  <c r="M96" i="15"/>
  <c r="I102" i="15"/>
  <c r="M126" i="15"/>
  <c r="N204" i="13"/>
  <c r="M260" i="13"/>
  <c r="N298" i="13"/>
  <c r="K303" i="13"/>
  <c r="K54" i="14"/>
  <c r="N58" i="14"/>
  <c r="O58" i="14" s="1"/>
  <c r="N63" i="14"/>
  <c r="N224" i="14"/>
  <c r="U259" i="14"/>
  <c r="K298" i="14"/>
  <c r="U303" i="14"/>
  <c r="I310" i="14"/>
  <c r="U310" i="14"/>
  <c r="T337" i="14"/>
  <c r="M35" i="15"/>
  <c r="K40" i="15"/>
  <c r="M47" i="15"/>
  <c r="M53" i="15"/>
  <c r="K70" i="15"/>
  <c r="I85" i="15"/>
  <c r="M112" i="15"/>
  <c r="O121" i="15"/>
  <c r="N191" i="15"/>
  <c r="O191" i="15" s="1"/>
  <c r="G191" i="15"/>
  <c r="I101" i="14"/>
  <c r="K163" i="14"/>
  <c r="I170" i="14"/>
  <c r="K191" i="14"/>
  <c r="M230" i="14"/>
  <c r="I260" i="14"/>
  <c r="U260" i="14"/>
  <c r="I275" i="14"/>
  <c r="O275" i="14"/>
  <c r="K285" i="14"/>
  <c r="K292" i="14"/>
  <c r="I299" i="14"/>
  <c r="M310" i="14"/>
  <c r="U323" i="14"/>
  <c r="U332" i="14"/>
  <c r="U339" i="14"/>
  <c r="N35" i="15"/>
  <c r="G53" i="15"/>
  <c r="T53" i="15"/>
  <c r="K54" i="15"/>
  <c r="M58" i="15"/>
  <c r="K63" i="15"/>
  <c r="N101" i="15"/>
  <c r="O101" i="15" s="1"/>
  <c r="M144" i="16"/>
  <c r="K144" i="16"/>
  <c r="M91" i="13"/>
  <c r="M96" i="13"/>
  <c r="I112" i="13"/>
  <c r="N126" i="13"/>
  <c r="T126" i="13"/>
  <c r="N157" i="13"/>
  <c r="T157" i="13"/>
  <c r="M185" i="13"/>
  <c r="K191" i="13"/>
  <c r="G205" i="13"/>
  <c r="U247" i="13"/>
  <c r="M254" i="13"/>
  <c r="N285" i="13"/>
  <c r="M292" i="13"/>
  <c r="I317" i="13"/>
  <c r="M323" i="13"/>
  <c r="N10" i="14"/>
  <c r="O10" i="14" s="1"/>
  <c r="T40" i="14"/>
  <c r="N53" i="14"/>
  <c r="U54" i="14"/>
  <c r="K84" i="14"/>
  <c r="T85" i="14"/>
  <c r="T91" i="14"/>
  <c r="M101" i="14"/>
  <c r="T101" i="14"/>
  <c r="U132" i="14"/>
  <c r="T150" i="14"/>
  <c r="K157" i="14"/>
  <c r="N163" i="14"/>
  <c r="K170" i="14"/>
  <c r="K198" i="14"/>
  <c r="K204" i="14"/>
  <c r="N230" i="14"/>
  <c r="O230" i="14" s="1"/>
  <c r="M231" i="14"/>
  <c r="G240" i="14"/>
  <c r="K247" i="14"/>
  <c r="T260" i="14"/>
  <c r="M275" i="14"/>
  <c r="N285" i="14"/>
  <c r="M299" i="14"/>
  <c r="G310" i="14"/>
  <c r="K338" i="14"/>
  <c r="T339" i="14"/>
  <c r="I27" i="15"/>
  <c r="I35" i="15"/>
  <c r="U40" i="15"/>
  <c r="N58" i="15"/>
  <c r="O58" i="15" s="1"/>
  <c r="I78" i="15"/>
  <c r="G84" i="15"/>
  <c r="T84" i="15"/>
  <c r="K85" i="15"/>
  <c r="N91" i="15"/>
  <c r="O91" i="15" s="1"/>
  <c r="T91" i="15"/>
  <c r="I96" i="15"/>
  <c r="I101" i="15"/>
  <c r="I121" i="15"/>
  <c r="N132" i="15"/>
  <c r="T163" i="15"/>
  <c r="N150" i="13"/>
  <c r="O150" i="13" s="1"/>
  <c r="G163" i="13"/>
  <c r="N185" i="13"/>
  <c r="O185" i="13" s="1"/>
  <c r="K240" i="13"/>
  <c r="N254" i="13"/>
  <c r="O285" i="13"/>
  <c r="K310" i="13"/>
  <c r="M317" i="13"/>
  <c r="I338" i="13"/>
  <c r="M40" i="14"/>
  <c r="U70" i="14"/>
  <c r="O85" i="14"/>
  <c r="N101" i="14"/>
  <c r="O101" i="14" s="1"/>
  <c r="K112" i="14"/>
  <c r="K137" i="14"/>
  <c r="N169" i="14"/>
  <c r="O169" i="14" s="1"/>
  <c r="N170" i="14"/>
  <c r="M259" i="14"/>
  <c r="N299" i="14"/>
  <c r="O299" i="14" s="1"/>
  <c r="K303" i="14"/>
  <c r="I323" i="14"/>
  <c r="N338" i="14"/>
  <c r="I339" i="14"/>
  <c r="K10" i="15"/>
  <c r="T40" i="15"/>
  <c r="I47" i="15"/>
  <c r="O54" i="15"/>
  <c r="I112" i="15"/>
  <c r="I84" i="16"/>
  <c r="G84" i="16"/>
  <c r="U303" i="16"/>
  <c r="N96" i="15"/>
  <c r="O96" i="15" s="1"/>
  <c r="K102" i="15"/>
  <c r="T106" i="15"/>
  <c r="G126" i="15"/>
  <c r="I144" i="15"/>
  <c r="I150" i="15"/>
  <c r="K157" i="15"/>
  <c r="U170" i="15"/>
  <c r="I185" i="15"/>
  <c r="T191" i="15"/>
  <c r="G198" i="15"/>
  <c r="I216" i="15"/>
  <c r="T224" i="15"/>
  <c r="K230" i="15"/>
  <c r="T240" i="15"/>
  <c r="M247" i="15"/>
  <c r="K260" i="15"/>
  <c r="K285" i="15"/>
  <c r="I298" i="15"/>
  <c r="M299" i="15"/>
  <c r="M303" i="15"/>
  <c r="T303" i="15"/>
  <c r="N317" i="15"/>
  <c r="O317" i="15" s="1"/>
  <c r="I338" i="15"/>
  <c r="I10" i="16"/>
  <c r="U19" i="16"/>
  <c r="G35" i="16"/>
  <c r="M47" i="16"/>
  <c r="T47" i="16"/>
  <c r="K78" i="16"/>
  <c r="K84" i="16"/>
  <c r="I96" i="16"/>
  <c r="G132" i="16"/>
  <c r="T169" i="16"/>
  <c r="K285" i="16"/>
  <c r="K303" i="16"/>
  <c r="M323" i="16"/>
  <c r="U323" i="16"/>
  <c r="G339" i="16"/>
  <c r="N63" i="15"/>
  <c r="O63" i="15" s="1"/>
  <c r="M91" i="15"/>
  <c r="U102" i="15"/>
  <c r="T112" i="15"/>
  <c r="I126" i="15"/>
  <c r="K132" i="15"/>
  <c r="K137" i="15"/>
  <c r="T170" i="15"/>
  <c r="M179" i="15"/>
  <c r="M185" i="15"/>
  <c r="M191" i="15"/>
  <c r="I205" i="15"/>
  <c r="N230" i="15"/>
  <c r="U231" i="15"/>
  <c r="M240" i="15"/>
  <c r="G247" i="15"/>
  <c r="I259" i="15"/>
  <c r="U267" i="15"/>
  <c r="K275" i="15"/>
  <c r="T292" i="15"/>
  <c r="M298" i="15"/>
  <c r="N303" i="15"/>
  <c r="I317" i="15"/>
  <c r="U317" i="15"/>
  <c r="M338" i="15"/>
  <c r="O27" i="16"/>
  <c r="N47" i="16"/>
  <c r="O47" i="16" s="1"/>
  <c r="K58" i="16"/>
  <c r="N78" i="16"/>
  <c r="U91" i="16"/>
  <c r="T101" i="16"/>
  <c r="U102" i="16"/>
  <c r="U126" i="16"/>
  <c r="I132" i="16"/>
  <c r="N137" i="16"/>
  <c r="N169" i="16"/>
  <c r="U170" i="16"/>
  <c r="N191" i="16"/>
  <c r="T198" i="16"/>
  <c r="G230" i="16"/>
  <c r="T230" i="16"/>
  <c r="M231" i="16"/>
  <c r="T240" i="16"/>
  <c r="K260" i="16"/>
  <c r="T267" i="16"/>
  <c r="O298" i="16"/>
  <c r="T298" i="16"/>
  <c r="I317" i="16"/>
  <c r="T323" i="16"/>
  <c r="N205" i="15"/>
  <c r="N224" i="15"/>
  <c r="O224" i="15" s="1"/>
  <c r="N259" i="15"/>
  <c r="N292" i="15"/>
  <c r="U70" i="16"/>
  <c r="M96" i="16"/>
  <c r="M112" i="16"/>
  <c r="K157" i="16"/>
  <c r="K185" i="16"/>
  <c r="M216" i="16"/>
  <c r="U275" i="16"/>
  <c r="U299" i="16"/>
  <c r="T338" i="16"/>
  <c r="T231" i="15"/>
  <c r="I285" i="15"/>
  <c r="K299" i="15"/>
  <c r="K339" i="15"/>
  <c r="K35" i="16"/>
  <c r="K40" i="16"/>
  <c r="N54" i="16"/>
  <c r="M70" i="16"/>
  <c r="I85" i="16"/>
  <c r="U96" i="16"/>
  <c r="K101" i="16"/>
  <c r="U150" i="16"/>
  <c r="K179" i="16"/>
  <c r="K191" i="16"/>
  <c r="M204" i="16"/>
  <c r="N216" i="16"/>
  <c r="M247" i="16"/>
  <c r="T275" i="16"/>
  <c r="T299" i="16"/>
  <c r="T310" i="16"/>
  <c r="M144" i="15"/>
  <c r="M150" i="15"/>
  <c r="T198" i="15"/>
  <c r="K205" i="15"/>
  <c r="M216" i="15"/>
  <c r="U247" i="15"/>
  <c r="K259" i="15"/>
  <c r="O267" i="15"/>
  <c r="T285" i="15"/>
  <c r="U303" i="15"/>
  <c r="O337" i="15"/>
  <c r="T337" i="15"/>
  <c r="M19" i="16"/>
  <c r="T19" i="16"/>
  <c r="N40" i="16"/>
  <c r="O40" i="16" s="1"/>
  <c r="K47" i="16"/>
  <c r="M78" i="16"/>
  <c r="T96" i="16"/>
  <c r="N102" i="16"/>
  <c r="T132" i="16"/>
  <c r="O150" i="16"/>
  <c r="T150" i="16"/>
  <c r="G204" i="16"/>
  <c r="N224" i="16"/>
  <c r="O224" i="16" s="1"/>
  <c r="K230" i="16"/>
  <c r="N247" i="16"/>
  <c r="M254" i="16"/>
  <c r="G275" i="16"/>
  <c r="M292" i="16"/>
  <c r="M299" i="16"/>
  <c r="N310" i="16"/>
  <c r="O310" i="16" s="1"/>
  <c r="T317" i="16"/>
  <c r="K323" i="16"/>
  <c r="M121" i="15"/>
  <c r="M137" i="15"/>
  <c r="T137" i="15"/>
  <c r="M163" i="15"/>
  <c r="N179" i="15"/>
  <c r="O216" i="15"/>
  <c r="N285" i="15"/>
  <c r="U298" i="15"/>
  <c r="M323" i="15"/>
  <c r="M337" i="15"/>
  <c r="U338" i="15"/>
  <c r="U78" i="16"/>
  <c r="M85" i="16"/>
  <c r="K91" i="16"/>
  <c r="N106" i="16"/>
  <c r="O106" i="16" s="1"/>
  <c r="M132" i="16"/>
  <c r="M150" i="16"/>
  <c r="N231" i="16"/>
  <c r="O231" i="16" s="1"/>
  <c r="M260" i="16"/>
  <c r="N292" i="16"/>
  <c r="N299" i="16"/>
  <c r="O299" i="16" s="1"/>
  <c r="N332" i="16"/>
  <c r="O332" i="16" s="1"/>
  <c r="I247" i="15"/>
  <c r="I303" i="15"/>
  <c r="K137" i="16"/>
  <c r="K205" i="16"/>
  <c r="O323" i="16"/>
  <c r="N35" i="16"/>
  <c r="O35" i="16" s="1"/>
  <c r="M10" i="16"/>
  <c r="I112" i="16"/>
  <c r="O112" i="16"/>
  <c r="G112" i="16"/>
  <c r="G126" i="16"/>
  <c r="M185" i="16"/>
  <c r="I191" i="16"/>
  <c r="O191" i="16"/>
  <c r="G191" i="16"/>
  <c r="U204" i="16"/>
  <c r="M240" i="16"/>
  <c r="M303" i="16"/>
  <c r="M310" i="16"/>
  <c r="N338" i="16"/>
  <c r="O338" i="16" s="1"/>
  <c r="N339" i="16"/>
  <c r="O339" i="16" s="1"/>
  <c r="G10" i="16"/>
  <c r="O10" i="16"/>
  <c r="K27" i="16"/>
  <c r="G40" i="16"/>
  <c r="K53" i="16"/>
  <c r="M54" i="16"/>
  <c r="O63" i="16"/>
  <c r="G63" i="16"/>
  <c r="T70" i="16"/>
  <c r="T91" i="16"/>
  <c r="O102" i="16"/>
  <c r="G102" i="16"/>
  <c r="M126" i="16"/>
  <c r="N157" i="16"/>
  <c r="O157" i="16" s="1"/>
  <c r="I231" i="16"/>
  <c r="G231" i="16"/>
  <c r="M40" i="16"/>
  <c r="G106" i="16"/>
  <c r="I163" i="16"/>
  <c r="O163" i="16"/>
  <c r="G163" i="16"/>
  <c r="I240" i="16"/>
  <c r="O240" i="16"/>
  <c r="G240" i="16"/>
  <c r="G299" i="16"/>
  <c r="O54" i="16"/>
  <c r="G54" i="16"/>
  <c r="M58" i="16"/>
  <c r="O58" i="16"/>
  <c r="K63" i="16"/>
  <c r="M102" i="16"/>
  <c r="I121" i="16"/>
  <c r="O121" i="16"/>
  <c r="G121" i="16"/>
  <c r="N126" i="16"/>
  <c r="O126" i="16" s="1"/>
  <c r="I185" i="16"/>
  <c r="O185" i="16"/>
  <c r="G185" i="16"/>
  <c r="M205" i="16"/>
  <c r="I216" i="16"/>
  <c r="O216" i="16"/>
  <c r="G216" i="16"/>
  <c r="M259" i="16"/>
  <c r="I260" i="16"/>
  <c r="O260" i="16"/>
  <c r="G260" i="16"/>
  <c r="I303" i="16"/>
  <c r="O303" i="16"/>
  <c r="G303" i="16"/>
  <c r="M332" i="16"/>
  <c r="I337" i="16"/>
  <c r="O337" i="16"/>
  <c r="G337" i="16"/>
  <c r="U339" i="16"/>
  <c r="G85" i="16"/>
  <c r="I101" i="16"/>
  <c r="O101" i="16"/>
  <c r="G101" i="16"/>
  <c r="U157" i="16"/>
  <c r="U247" i="16"/>
  <c r="U317" i="16"/>
  <c r="G58" i="16"/>
  <c r="O78" i="16"/>
  <c r="G78" i="16"/>
  <c r="O84" i="16"/>
  <c r="K85" i="16"/>
  <c r="O96" i="16"/>
  <c r="G96" i="16"/>
  <c r="M101" i="16"/>
  <c r="I126" i="16"/>
  <c r="U132" i="16"/>
  <c r="M137" i="16"/>
  <c r="I144" i="16"/>
  <c r="O144" i="16"/>
  <c r="G144" i="16"/>
  <c r="N170" i="16"/>
  <c r="O170" i="16" s="1"/>
  <c r="U198" i="16"/>
  <c r="I205" i="16"/>
  <c r="O205" i="16"/>
  <c r="G205" i="16"/>
  <c r="O247" i="16"/>
  <c r="I259" i="16"/>
  <c r="O259" i="16"/>
  <c r="G259" i="16"/>
  <c r="I292" i="16"/>
  <c r="O292" i="16"/>
  <c r="G292" i="16"/>
  <c r="O317" i="16"/>
  <c r="I332" i="16"/>
  <c r="G332" i="16"/>
  <c r="I137" i="16"/>
  <c r="O137" i="16"/>
  <c r="G137" i="16"/>
  <c r="I285" i="16"/>
  <c r="O285" i="16"/>
  <c r="G285" i="16"/>
  <c r="I310" i="16"/>
  <c r="G310" i="16"/>
  <c r="I63" i="16"/>
  <c r="N85" i="16"/>
  <c r="O85" i="16" s="1"/>
  <c r="I102" i="16"/>
  <c r="I169" i="16"/>
  <c r="O169" i="16"/>
  <c r="G169" i="16"/>
  <c r="O198" i="16"/>
  <c r="U338" i="16"/>
  <c r="K102" i="16"/>
  <c r="K126" i="16"/>
  <c r="K150" i="16"/>
  <c r="K170" i="16"/>
  <c r="K198" i="16"/>
  <c r="K224" i="16"/>
  <c r="K247" i="16"/>
  <c r="K267" i="16"/>
  <c r="K298" i="16"/>
  <c r="K317" i="16"/>
  <c r="K338" i="16"/>
  <c r="G150" i="16"/>
  <c r="G170" i="16"/>
  <c r="G198" i="16"/>
  <c r="G224" i="16"/>
  <c r="G247" i="16"/>
  <c r="G267" i="16"/>
  <c r="G298" i="16"/>
  <c r="G317" i="16"/>
  <c r="G338" i="16"/>
  <c r="O35" i="15"/>
  <c r="I204" i="15"/>
  <c r="O204" i="15"/>
  <c r="G204" i="15"/>
  <c r="G224" i="15"/>
  <c r="G63" i="15"/>
  <c r="O106" i="15"/>
  <c r="I157" i="15"/>
  <c r="O157" i="15"/>
  <c r="G157" i="15"/>
  <c r="G267" i="15"/>
  <c r="G338" i="15"/>
  <c r="N10" i="15"/>
  <c r="O10" i="15" s="1"/>
  <c r="I163" i="15"/>
  <c r="O163" i="15"/>
  <c r="G163" i="15"/>
  <c r="M70" i="15"/>
  <c r="G298" i="15"/>
  <c r="G19" i="15"/>
  <c r="O19" i="15"/>
  <c r="G47" i="15"/>
  <c r="G70" i="15"/>
  <c r="O70" i="15"/>
  <c r="U84" i="15"/>
  <c r="G106" i="15"/>
  <c r="N126" i="15"/>
  <c r="O126" i="15" s="1"/>
  <c r="I323" i="15"/>
  <c r="O323" i="15"/>
  <c r="G323" i="15"/>
  <c r="N53" i="15"/>
  <c r="O53" i="15" s="1"/>
  <c r="U144" i="15"/>
  <c r="N150" i="15"/>
  <c r="O150" i="15" s="1"/>
  <c r="I299" i="15"/>
  <c r="O299" i="15"/>
  <c r="G299" i="15"/>
  <c r="M19" i="15"/>
  <c r="G40" i="15"/>
  <c r="I132" i="15"/>
  <c r="O132" i="15"/>
  <c r="G132" i="15"/>
  <c r="G27" i="15"/>
  <c r="O27" i="15"/>
  <c r="G78" i="15"/>
  <c r="O78" i="15"/>
  <c r="U126" i="15"/>
  <c r="U169" i="15"/>
  <c r="N198" i="15"/>
  <c r="O198" i="15" s="1"/>
  <c r="M230" i="15"/>
  <c r="N247" i="15"/>
  <c r="O247" i="15" s="1"/>
  <c r="M254" i="15"/>
  <c r="M275" i="15"/>
  <c r="I339" i="15"/>
  <c r="O339" i="15"/>
  <c r="G339" i="15"/>
  <c r="O112" i="15"/>
  <c r="G112" i="15"/>
  <c r="N84" i="15"/>
  <c r="O84" i="15" s="1"/>
  <c r="N85" i="15"/>
  <c r="O85" i="15" s="1"/>
  <c r="K96" i="15"/>
  <c r="N144" i="15"/>
  <c r="O144" i="15" s="1"/>
  <c r="U150" i="15"/>
  <c r="I179" i="15"/>
  <c r="O179" i="15"/>
  <c r="G179" i="15"/>
  <c r="M204" i="15"/>
  <c r="U240" i="15"/>
  <c r="U260" i="15"/>
  <c r="U292" i="15"/>
  <c r="G35" i="15"/>
  <c r="G54" i="15"/>
  <c r="M132" i="15"/>
  <c r="I137" i="15"/>
  <c r="O137" i="15"/>
  <c r="G137" i="15"/>
  <c r="N169" i="15"/>
  <c r="O169" i="15" s="1"/>
  <c r="U191" i="15"/>
  <c r="I230" i="15"/>
  <c r="O230" i="15"/>
  <c r="G230" i="15"/>
  <c r="O240" i="15"/>
  <c r="I254" i="15"/>
  <c r="O254" i="15"/>
  <c r="G254" i="15"/>
  <c r="O260" i="15"/>
  <c r="I275" i="15"/>
  <c r="O275" i="15"/>
  <c r="G275" i="15"/>
  <c r="O292" i="15"/>
  <c r="K144" i="15"/>
  <c r="K169" i="15"/>
  <c r="K216" i="15"/>
  <c r="K292" i="15"/>
  <c r="K310" i="15"/>
  <c r="K337" i="15"/>
  <c r="K126" i="15"/>
  <c r="K150" i="15"/>
  <c r="K170" i="15"/>
  <c r="G185" i="15"/>
  <c r="O185" i="15"/>
  <c r="K198" i="15"/>
  <c r="G205" i="15"/>
  <c r="O205" i="15"/>
  <c r="K224" i="15"/>
  <c r="G231" i="15"/>
  <c r="O231" i="15"/>
  <c r="K247" i="15"/>
  <c r="G259" i="15"/>
  <c r="O259" i="15"/>
  <c r="K267" i="15"/>
  <c r="G285" i="15"/>
  <c r="O285" i="15"/>
  <c r="K298" i="15"/>
  <c r="G303" i="15"/>
  <c r="O303" i="15"/>
  <c r="K317" i="15"/>
  <c r="G332" i="15"/>
  <c r="O332" i="15"/>
  <c r="K338" i="15"/>
  <c r="G240" i="15"/>
  <c r="G260" i="15"/>
  <c r="G292" i="15"/>
  <c r="G310" i="15"/>
  <c r="G337" i="15"/>
  <c r="O35" i="14"/>
  <c r="O78" i="14"/>
  <c r="O247" i="14"/>
  <c r="G247" i="14"/>
  <c r="G10" i="14"/>
  <c r="M19" i="14"/>
  <c r="G40" i="14"/>
  <c r="M47" i="14"/>
  <c r="G58" i="14"/>
  <c r="M63" i="14"/>
  <c r="M91" i="14"/>
  <c r="O96" i="14"/>
  <c r="G96" i="14"/>
  <c r="G157" i="14"/>
  <c r="G230" i="14"/>
  <c r="K78" i="14"/>
  <c r="G101" i="14"/>
  <c r="O150" i="14"/>
  <c r="G150" i="14"/>
  <c r="T169" i="14"/>
  <c r="N179" i="14"/>
  <c r="O179" i="14" s="1"/>
  <c r="N185" i="14"/>
  <c r="O185" i="14" s="1"/>
  <c r="O224" i="14"/>
  <c r="G224" i="14"/>
  <c r="N240" i="14"/>
  <c r="O240" i="14" s="1"/>
  <c r="N247" i="14"/>
  <c r="O285" i="14"/>
  <c r="G285" i="14"/>
  <c r="I285" i="14"/>
  <c r="G299" i="14"/>
  <c r="G323" i="14"/>
  <c r="G339" i="14"/>
  <c r="G185" i="14"/>
  <c r="I185" i="14"/>
  <c r="G19" i="14"/>
  <c r="O19" i="14"/>
  <c r="G47" i="14"/>
  <c r="O47" i="14"/>
  <c r="G63" i="14"/>
  <c r="O63" i="14"/>
  <c r="N96" i="14"/>
  <c r="G198" i="14"/>
  <c r="O298" i="14"/>
  <c r="G298" i="14"/>
  <c r="G303" i="14"/>
  <c r="I303" i="14"/>
  <c r="O338" i="14"/>
  <c r="G338" i="14"/>
  <c r="M85" i="14"/>
  <c r="N70" i="14"/>
  <c r="O70" i="14" s="1"/>
  <c r="U102" i="14"/>
  <c r="O163" i="14"/>
  <c r="G163" i="14"/>
  <c r="I163" i="14"/>
  <c r="I247" i="14"/>
  <c r="G27" i="14"/>
  <c r="O27" i="14"/>
  <c r="G53" i="14"/>
  <c r="O53" i="14"/>
  <c r="I96" i="14"/>
  <c r="G102" i="14"/>
  <c r="O112" i="14"/>
  <c r="G112" i="14"/>
  <c r="I112" i="14"/>
  <c r="M137" i="14"/>
  <c r="U170" i="14"/>
  <c r="N198" i="14"/>
  <c r="O198" i="14" s="1"/>
  <c r="M205" i="14"/>
  <c r="G231" i="14"/>
  <c r="I231" i="14"/>
  <c r="N298" i="14"/>
  <c r="N303" i="14"/>
  <c r="O303" i="14" s="1"/>
  <c r="G332" i="14"/>
  <c r="I332" i="14"/>
  <c r="G78" i="14"/>
  <c r="T144" i="14"/>
  <c r="O170" i="14"/>
  <c r="G170" i="14"/>
  <c r="M185" i="14"/>
  <c r="T216" i="14"/>
  <c r="I224" i="14"/>
  <c r="O259" i="14"/>
  <c r="G259" i="14"/>
  <c r="I259" i="14"/>
  <c r="U267" i="14"/>
  <c r="U317" i="14"/>
  <c r="G35" i="14"/>
  <c r="G54" i="14"/>
  <c r="T70" i="14"/>
  <c r="N102" i="14"/>
  <c r="O102" i="14" s="1"/>
  <c r="N112" i="14"/>
  <c r="O126" i="14"/>
  <c r="G126" i="14"/>
  <c r="O137" i="14"/>
  <c r="G137" i="14"/>
  <c r="I137" i="14"/>
  <c r="T191" i="14"/>
  <c r="I198" i="14"/>
  <c r="O205" i="14"/>
  <c r="G205" i="14"/>
  <c r="I205" i="14"/>
  <c r="N231" i="14"/>
  <c r="O231" i="14" s="1"/>
  <c r="U247" i="14"/>
  <c r="O267" i="14"/>
  <c r="G267" i="14"/>
  <c r="I298" i="14"/>
  <c r="O317" i="14"/>
  <c r="G317" i="14"/>
  <c r="N332" i="14"/>
  <c r="O332" i="14" s="1"/>
  <c r="I338" i="14"/>
  <c r="M102" i="14"/>
  <c r="M126" i="14"/>
  <c r="M150" i="14"/>
  <c r="M170" i="14"/>
  <c r="M198" i="14"/>
  <c r="M224" i="14"/>
  <c r="M247" i="14"/>
  <c r="K254" i="14"/>
  <c r="G260" i="14"/>
  <c r="O260" i="14"/>
  <c r="M267" i="14"/>
  <c r="K275" i="14"/>
  <c r="G292" i="14"/>
  <c r="O292" i="14"/>
  <c r="M298" i="14"/>
  <c r="O310" i="14"/>
  <c r="M317" i="14"/>
  <c r="G337" i="14"/>
  <c r="O337" i="14"/>
  <c r="M338" i="14"/>
  <c r="I58" i="13"/>
  <c r="O58" i="13"/>
  <c r="G58" i="13"/>
  <c r="I10" i="13"/>
  <c r="O10" i="13"/>
  <c r="G10" i="13"/>
  <c r="I121" i="13"/>
  <c r="O121" i="13"/>
  <c r="G121" i="13"/>
  <c r="I216" i="13"/>
  <c r="O216" i="13"/>
  <c r="G216" i="13"/>
  <c r="I240" i="13"/>
  <c r="O240" i="13"/>
  <c r="G240" i="13"/>
  <c r="N259" i="13"/>
  <c r="O259" i="13" s="1"/>
  <c r="G259" i="13"/>
  <c r="G35" i="13"/>
  <c r="I84" i="13"/>
  <c r="O84" i="13"/>
  <c r="G84" i="13"/>
  <c r="I224" i="13"/>
  <c r="O224" i="13"/>
  <c r="G224" i="13"/>
  <c r="U27" i="13"/>
  <c r="N54" i="13"/>
  <c r="O54" i="13" s="1"/>
  <c r="N96" i="13"/>
  <c r="O96" i="13" s="1"/>
  <c r="I40" i="13"/>
  <c r="O40" i="13"/>
  <c r="G40" i="13"/>
  <c r="U91" i="13"/>
  <c r="U106" i="13"/>
  <c r="N27" i="13"/>
  <c r="O27" i="13" s="1"/>
  <c r="O63" i="13"/>
  <c r="N70" i="13"/>
  <c r="O70" i="13" s="1"/>
  <c r="O85" i="13"/>
  <c r="N112" i="13"/>
  <c r="O112" i="13" s="1"/>
  <c r="I169" i="13"/>
  <c r="O169" i="13"/>
  <c r="G169" i="13"/>
  <c r="N78" i="13"/>
  <c r="O78" i="13" s="1"/>
  <c r="O19" i="13"/>
  <c r="N91" i="13"/>
  <c r="O91" i="13" s="1"/>
  <c r="I101" i="13"/>
  <c r="O101" i="13"/>
  <c r="G101" i="13"/>
  <c r="N106" i="13"/>
  <c r="O106" i="13" s="1"/>
  <c r="G185" i="13"/>
  <c r="I191" i="13"/>
  <c r="O191" i="13"/>
  <c r="G191" i="13"/>
  <c r="G231" i="13"/>
  <c r="I247" i="13"/>
  <c r="O247" i="13"/>
  <c r="G247" i="13"/>
  <c r="M121" i="13"/>
  <c r="I292" i="13"/>
  <c r="O292" i="13"/>
  <c r="G292" i="13"/>
  <c r="I310" i="13"/>
  <c r="O310" i="13"/>
  <c r="G310" i="13"/>
  <c r="K27" i="13"/>
  <c r="K53" i="13"/>
  <c r="K70" i="13"/>
  <c r="K91" i="13"/>
  <c r="K106" i="13"/>
  <c r="O132" i="13"/>
  <c r="G132" i="13"/>
  <c r="I150" i="13"/>
  <c r="M163" i="13"/>
  <c r="O163" i="13"/>
  <c r="O179" i="13"/>
  <c r="G179" i="13"/>
  <c r="U179" i="13"/>
  <c r="I198" i="13"/>
  <c r="O198" i="13"/>
  <c r="G198" i="13"/>
  <c r="U205" i="13"/>
  <c r="U230" i="13"/>
  <c r="M247" i="13"/>
  <c r="I298" i="13"/>
  <c r="O298" i="13"/>
  <c r="G298" i="13"/>
  <c r="U323" i="13"/>
  <c r="I337" i="13"/>
  <c r="O337" i="13"/>
  <c r="G337" i="13"/>
  <c r="M58" i="13"/>
  <c r="M84" i="13"/>
  <c r="O126" i="13"/>
  <c r="K144" i="13"/>
  <c r="O157" i="13"/>
  <c r="G157" i="13"/>
  <c r="U163" i="13"/>
  <c r="M179" i="13"/>
  <c r="M198" i="13"/>
  <c r="O230" i="13"/>
  <c r="I260" i="13"/>
  <c r="O260" i="13"/>
  <c r="G260" i="13"/>
  <c r="M298" i="13"/>
  <c r="M40" i="13"/>
  <c r="G19" i="13"/>
  <c r="K35" i="13"/>
  <c r="G47" i="13"/>
  <c r="K54" i="13"/>
  <c r="G63" i="13"/>
  <c r="K78" i="13"/>
  <c r="G85" i="13"/>
  <c r="K96" i="13"/>
  <c r="G102" i="13"/>
  <c r="K112" i="13"/>
  <c r="G126" i="13"/>
  <c r="U157" i="13"/>
  <c r="U254" i="13"/>
  <c r="N275" i="13"/>
  <c r="O275" i="13" s="1"/>
  <c r="N339" i="13"/>
  <c r="O339" i="13" s="1"/>
  <c r="U137" i="13"/>
  <c r="M169" i="13"/>
  <c r="I170" i="13"/>
  <c r="O170" i="13"/>
  <c r="G170" i="13"/>
  <c r="U170" i="13"/>
  <c r="U204" i="13"/>
  <c r="M216" i="13"/>
  <c r="N230" i="13"/>
  <c r="M240" i="13"/>
  <c r="O254" i="13"/>
  <c r="I259" i="13"/>
  <c r="U299" i="13"/>
  <c r="N323" i="13"/>
  <c r="O323" i="13" s="1"/>
  <c r="O204" i="13"/>
  <c r="I267" i="13"/>
  <c r="O267" i="13"/>
  <c r="G267" i="13"/>
  <c r="O299" i="13"/>
  <c r="K179" i="13"/>
  <c r="K204" i="13"/>
  <c r="K230" i="13"/>
  <c r="K254" i="13"/>
  <c r="K275" i="13"/>
  <c r="K299" i="13"/>
  <c r="K323" i="13"/>
  <c r="K339" i="13"/>
  <c r="G317" i="13"/>
  <c r="O317" i="13"/>
  <c r="G338" i="13"/>
  <c r="O338" i="13"/>
  <c r="G204" i="13"/>
  <c r="G230" i="13"/>
  <c r="G254" i="13"/>
  <c r="G275" i="13"/>
  <c r="G299" i="13"/>
  <c r="G323" i="13"/>
  <c r="G339" i="13"/>
  <c r="M84" i="12"/>
  <c r="K132" i="12"/>
  <c r="I150" i="12"/>
  <c r="K170" i="12"/>
  <c r="I285" i="12"/>
  <c r="O285" i="12"/>
  <c r="G285" i="12"/>
  <c r="N112" i="12"/>
  <c r="O112" i="12" s="1"/>
  <c r="G10" i="12"/>
  <c r="O10" i="12"/>
  <c r="K27" i="12"/>
  <c r="G40" i="12"/>
  <c r="O40" i="12"/>
  <c r="K53" i="12"/>
  <c r="G58" i="12"/>
  <c r="O58" i="12"/>
  <c r="K70" i="12"/>
  <c r="G84" i="12"/>
  <c r="O84" i="12"/>
  <c r="K91" i="12"/>
  <c r="G101" i="12"/>
  <c r="O101" i="12"/>
  <c r="K106" i="12"/>
  <c r="G121" i="12"/>
  <c r="O121" i="12"/>
  <c r="O157" i="12"/>
  <c r="G157" i="12"/>
  <c r="M185" i="12"/>
  <c r="O185" i="12"/>
  <c r="O230" i="12"/>
  <c r="M285" i="12"/>
  <c r="N96" i="12"/>
  <c r="O96" i="12" s="1"/>
  <c r="M40" i="12"/>
  <c r="G78" i="12"/>
  <c r="M101" i="12"/>
  <c r="O132" i="12"/>
  <c r="G132" i="12"/>
  <c r="M144" i="12"/>
  <c r="O150" i="12"/>
  <c r="M163" i="12"/>
  <c r="K169" i="12"/>
  <c r="O170" i="12"/>
  <c r="I170" i="12"/>
  <c r="O179" i="12"/>
  <c r="G179" i="12"/>
  <c r="N205" i="12"/>
  <c r="O205" i="12" s="1"/>
  <c r="I216" i="12"/>
  <c r="U247" i="12"/>
  <c r="I259" i="12"/>
  <c r="O259" i="12"/>
  <c r="G259" i="12"/>
  <c r="N338" i="12"/>
  <c r="O338" i="12" s="1"/>
  <c r="N35" i="12"/>
  <c r="O35" i="12" s="1"/>
  <c r="N54" i="12"/>
  <c r="O54" i="12" s="1"/>
  <c r="M10" i="12"/>
  <c r="M58" i="12"/>
  <c r="G19" i="12"/>
  <c r="O19" i="12"/>
  <c r="O47" i="12"/>
  <c r="O85" i="12"/>
  <c r="N137" i="12"/>
  <c r="O137" i="12" s="1"/>
  <c r="N144" i="12"/>
  <c r="O144" i="12" s="1"/>
  <c r="N170" i="12"/>
  <c r="K198" i="12"/>
  <c r="K216" i="12"/>
  <c r="M259" i="12"/>
  <c r="N317" i="12"/>
  <c r="O317" i="12" s="1"/>
  <c r="N27" i="12"/>
  <c r="O27" i="12" s="1"/>
  <c r="N53" i="12"/>
  <c r="O53" i="12" s="1"/>
  <c r="N70" i="12"/>
  <c r="O70" i="12" s="1"/>
  <c r="N91" i="12"/>
  <c r="O91" i="12" s="1"/>
  <c r="N106" i="12"/>
  <c r="O106" i="12" s="1"/>
  <c r="O191" i="12"/>
  <c r="O204" i="12"/>
  <c r="G204" i="12"/>
  <c r="N216" i="12"/>
  <c r="O216" i="12" s="1"/>
  <c r="O224" i="12"/>
  <c r="O247" i="12"/>
  <c r="U137" i="12"/>
  <c r="M204" i="12"/>
  <c r="U204" i="12"/>
  <c r="I231" i="12"/>
  <c r="O231" i="12"/>
  <c r="G231" i="12"/>
  <c r="O267" i="12"/>
  <c r="I303" i="12"/>
  <c r="O303" i="12"/>
  <c r="G303" i="12"/>
  <c r="I332" i="12"/>
  <c r="O332" i="12"/>
  <c r="G332" i="12"/>
  <c r="I198" i="12"/>
  <c r="I224" i="12"/>
  <c r="G230" i="12"/>
  <c r="K240" i="12"/>
  <c r="I247" i="12"/>
  <c r="G254" i="12"/>
  <c r="O254" i="12"/>
  <c r="K260" i="12"/>
  <c r="I267" i="12"/>
  <c r="G275" i="12"/>
  <c r="O275" i="12"/>
  <c r="K292" i="12"/>
  <c r="I298" i="12"/>
  <c r="G299" i="12"/>
  <c r="O299" i="12"/>
  <c r="K310" i="12"/>
  <c r="I317" i="12"/>
  <c r="G323" i="12"/>
  <c r="O323" i="12"/>
  <c r="K337" i="12"/>
  <c r="I338" i="12"/>
  <c r="G339" i="12"/>
  <c r="O339" i="12"/>
  <c r="K247" i="12"/>
  <c r="K267" i="12"/>
  <c r="K298" i="12"/>
  <c r="K317" i="12"/>
  <c r="K338" i="12"/>
  <c r="G240" i="12"/>
  <c r="O240" i="12"/>
  <c r="G260" i="12"/>
  <c r="O260" i="12"/>
  <c r="G292" i="12"/>
  <c r="O292" i="12"/>
  <c r="G310" i="12"/>
  <c r="O310" i="12"/>
  <c r="G337" i="12"/>
  <c r="O337" i="12"/>
  <c r="G198" i="12"/>
  <c r="G224" i="12"/>
  <c r="G247" i="12"/>
  <c r="G267" i="12"/>
  <c r="G298" i="12"/>
  <c r="G317" i="12"/>
  <c r="G338" i="12"/>
  <c r="O91" i="11"/>
  <c r="G91" i="11"/>
  <c r="I204" i="11"/>
  <c r="O204" i="11"/>
  <c r="G204" i="11"/>
  <c r="M35" i="11"/>
  <c r="U102" i="11"/>
  <c r="M112" i="11"/>
  <c r="U121" i="11"/>
  <c r="I157" i="11"/>
  <c r="O157" i="11"/>
  <c r="G157" i="11"/>
  <c r="O260" i="11"/>
  <c r="I299" i="11"/>
  <c r="O299" i="11"/>
  <c r="G299" i="11"/>
  <c r="I78" i="11"/>
  <c r="K19" i="11"/>
  <c r="G35" i="11"/>
  <c r="O35" i="11"/>
  <c r="K47" i="11"/>
  <c r="G54" i="11"/>
  <c r="O54" i="11"/>
  <c r="I84" i="11"/>
  <c r="I85" i="11"/>
  <c r="O85" i="11"/>
  <c r="G85" i="11"/>
  <c r="U85" i="11"/>
  <c r="U96" i="11"/>
  <c r="I102" i="11"/>
  <c r="O102" i="11"/>
  <c r="G102" i="11"/>
  <c r="O121" i="11"/>
  <c r="G121" i="11"/>
  <c r="I121" i="11"/>
  <c r="M157" i="11"/>
  <c r="N191" i="11"/>
  <c r="O191" i="11" s="1"/>
  <c r="U240" i="11"/>
  <c r="M299" i="11"/>
  <c r="I230" i="11"/>
  <c r="O230" i="11"/>
  <c r="G230" i="11"/>
  <c r="N10" i="11"/>
  <c r="O10" i="11" s="1"/>
  <c r="N40" i="11"/>
  <c r="O40" i="11" s="1"/>
  <c r="N58" i="11"/>
  <c r="O58" i="11" s="1"/>
  <c r="O63" i="11"/>
  <c r="G63" i="11"/>
  <c r="K84" i="11"/>
  <c r="M85" i="11"/>
  <c r="I91" i="11"/>
  <c r="I96" i="11"/>
  <c r="O96" i="11"/>
  <c r="G96" i="11"/>
  <c r="M102" i="11"/>
  <c r="M121" i="11"/>
  <c r="I132" i="11"/>
  <c r="O132" i="11"/>
  <c r="G132" i="11"/>
  <c r="O144" i="11"/>
  <c r="G144" i="11"/>
  <c r="I144" i="11"/>
  <c r="U216" i="11"/>
  <c r="I254" i="11"/>
  <c r="O254" i="11"/>
  <c r="G254" i="11"/>
  <c r="I112" i="11"/>
  <c r="O112" i="11"/>
  <c r="G112" i="11"/>
  <c r="M96" i="11"/>
  <c r="U106" i="11"/>
  <c r="O240" i="11"/>
  <c r="M254" i="11"/>
  <c r="I323" i="11"/>
  <c r="O323" i="11"/>
  <c r="G323" i="11"/>
  <c r="M54" i="11"/>
  <c r="O70" i="11"/>
  <c r="O78" i="11"/>
  <c r="I106" i="11"/>
  <c r="O106" i="11"/>
  <c r="G106" i="11"/>
  <c r="N144" i="11"/>
  <c r="I179" i="11"/>
  <c r="O179" i="11"/>
  <c r="G179" i="11"/>
  <c r="I275" i="11"/>
  <c r="O275" i="11"/>
  <c r="G275" i="11"/>
  <c r="I137" i="11"/>
  <c r="O137" i="11"/>
  <c r="G137" i="11"/>
  <c r="G19" i="11"/>
  <c r="G47" i="11"/>
  <c r="O101" i="11"/>
  <c r="G101" i="11"/>
  <c r="I101" i="11"/>
  <c r="I126" i="11"/>
  <c r="O126" i="11"/>
  <c r="G126" i="11"/>
  <c r="U191" i="11"/>
  <c r="N240" i="11"/>
  <c r="I339" i="11"/>
  <c r="O339" i="11"/>
  <c r="G339" i="11"/>
  <c r="K96" i="11"/>
  <c r="K112" i="11"/>
  <c r="M132" i="11"/>
  <c r="K137" i="11"/>
  <c r="G150" i="11"/>
  <c r="O150" i="11"/>
  <c r="K163" i="11"/>
  <c r="I169" i="11"/>
  <c r="G170" i="11"/>
  <c r="O170" i="11"/>
  <c r="K185" i="11"/>
  <c r="I191" i="11"/>
  <c r="G198" i="11"/>
  <c r="O198" i="11"/>
  <c r="K205" i="11"/>
  <c r="I216" i="11"/>
  <c r="G224" i="11"/>
  <c r="O224" i="11"/>
  <c r="K231" i="11"/>
  <c r="I240" i="11"/>
  <c r="G247" i="11"/>
  <c r="O247" i="11"/>
  <c r="K259" i="11"/>
  <c r="I260" i="11"/>
  <c r="G267" i="11"/>
  <c r="O267" i="11"/>
  <c r="K285" i="11"/>
  <c r="I292" i="11"/>
  <c r="G298" i="11"/>
  <c r="O298" i="11"/>
  <c r="I310" i="11"/>
  <c r="G317" i="11"/>
  <c r="O317" i="11"/>
  <c r="I337" i="11"/>
  <c r="G338" i="11"/>
  <c r="O338" i="11"/>
  <c r="K101" i="11"/>
  <c r="K121" i="11"/>
  <c r="K144" i="11"/>
  <c r="K169" i="11"/>
  <c r="K191" i="11"/>
  <c r="K216" i="11"/>
  <c r="K240" i="11"/>
  <c r="K260" i="11"/>
  <c r="K292" i="11"/>
  <c r="K310" i="11"/>
  <c r="K337" i="11"/>
  <c r="N231" i="11"/>
  <c r="O231" i="11" s="1"/>
  <c r="G163" i="11"/>
  <c r="O163" i="11"/>
  <c r="G185" i="11"/>
  <c r="O185" i="11"/>
  <c r="G205" i="11"/>
  <c r="O205" i="11"/>
  <c r="G169" i="11"/>
  <c r="G191" i="11"/>
  <c r="G216" i="11"/>
  <c r="G240" i="11"/>
  <c r="G260" i="11"/>
  <c r="G292" i="11"/>
  <c r="G310" i="11"/>
  <c r="G337" i="11"/>
  <c r="O163" i="10"/>
  <c r="O121" i="10"/>
  <c r="N106" i="10"/>
  <c r="O106" i="10" s="1"/>
  <c r="I292" i="10"/>
  <c r="O292" i="10"/>
  <c r="G292" i="10"/>
  <c r="G27" i="10"/>
  <c r="M35" i="10"/>
  <c r="G53" i="10"/>
  <c r="M54" i="10"/>
  <c r="G70" i="10"/>
  <c r="M78" i="10"/>
  <c r="M96" i="10"/>
  <c r="M112" i="10"/>
  <c r="O144" i="10"/>
  <c r="G185" i="10"/>
  <c r="O285" i="10"/>
  <c r="G285" i="10"/>
  <c r="I285" i="10"/>
  <c r="O231" i="10"/>
  <c r="G231" i="10"/>
  <c r="I231" i="10"/>
  <c r="O204" i="10"/>
  <c r="I267" i="10"/>
  <c r="M285" i="10"/>
  <c r="U299" i="10"/>
  <c r="O332" i="10"/>
  <c r="G332" i="10"/>
  <c r="I332" i="10"/>
  <c r="I169" i="10"/>
  <c r="O169" i="10"/>
  <c r="I240" i="10"/>
  <c r="O240" i="10"/>
  <c r="G240" i="10"/>
  <c r="I260" i="10"/>
  <c r="O260" i="10"/>
  <c r="G260" i="10"/>
  <c r="K19" i="10"/>
  <c r="G35" i="10"/>
  <c r="O35" i="10"/>
  <c r="K47" i="10"/>
  <c r="G54" i="10"/>
  <c r="O54" i="10"/>
  <c r="K63" i="10"/>
  <c r="G78" i="10"/>
  <c r="O78" i="10"/>
  <c r="K85" i="10"/>
  <c r="G96" i="10"/>
  <c r="O96" i="10"/>
  <c r="K102" i="10"/>
  <c r="G112" i="10"/>
  <c r="O112" i="10"/>
  <c r="K126" i="10"/>
  <c r="N137" i="10"/>
  <c r="O137" i="10" s="1"/>
  <c r="I150" i="10"/>
  <c r="G169" i="10"/>
  <c r="I198" i="10"/>
  <c r="N275" i="10"/>
  <c r="O275" i="10" s="1"/>
  <c r="O299" i="10"/>
  <c r="I337" i="10"/>
  <c r="O337" i="10"/>
  <c r="G337" i="10"/>
  <c r="O254" i="10"/>
  <c r="M137" i="10"/>
  <c r="G144" i="10"/>
  <c r="I191" i="10"/>
  <c r="O191" i="10"/>
  <c r="G191" i="10"/>
  <c r="O230" i="10"/>
  <c r="U230" i="10"/>
  <c r="O259" i="10"/>
  <c r="G259" i="10"/>
  <c r="I259" i="10"/>
  <c r="N267" i="10"/>
  <c r="O267" i="10" s="1"/>
  <c r="U275" i="10"/>
  <c r="I310" i="10"/>
  <c r="O310" i="10"/>
  <c r="G310" i="10"/>
  <c r="M337" i="10"/>
  <c r="U338" i="10"/>
  <c r="G10" i="10"/>
  <c r="O10" i="10"/>
  <c r="K27" i="10"/>
  <c r="G40" i="10"/>
  <c r="K53" i="10"/>
  <c r="G58" i="10"/>
  <c r="O58" i="10"/>
  <c r="K70" i="10"/>
  <c r="G84" i="10"/>
  <c r="O84" i="10"/>
  <c r="K91" i="10"/>
  <c r="G101" i="10"/>
  <c r="O101" i="10"/>
  <c r="K106" i="10"/>
  <c r="G121" i="10"/>
  <c r="U170" i="10"/>
  <c r="M191" i="10"/>
  <c r="N198" i="10"/>
  <c r="O198" i="10" s="1"/>
  <c r="I216" i="10"/>
  <c r="O216" i="10"/>
  <c r="G216" i="10"/>
  <c r="M259" i="10"/>
  <c r="M310" i="10"/>
  <c r="O132" i="10"/>
  <c r="G132" i="10"/>
  <c r="I170" i="10"/>
  <c r="O185" i="10"/>
  <c r="O205" i="10"/>
  <c r="G205" i="10"/>
  <c r="I205" i="10"/>
  <c r="M216" i="10"/>
  <c r="O303" i="10"/>
  <c r="G303" i="10"/>
  <c r="I303" i="10"/>
  <c r="I338" i="10"/>
  <c r="U132" i="10"/>
  <c r="M169" i="10"/>
  <c r="M185" i="10"/>
  <c r="U247" i="10"/>
  <c r="U298" i="10"/>
  <c r="M303" i="10"/>
  <c r="O323" i="10"/>
  <c r="K338" i="10"/>
  <c r="M317" i="10"/>
  <c r="M338" i="10"/>
  <c r="K137" i="10"/>
  <c r="G150" i="10"/>
  <c r="O150" i="10"/>
  <c r="K163" i="10"/>
  <c r="G170" i="10"/>
  <c r="O170" i="10"/>
  <c r="K185" i="10"/>
  <c r="G198" i="10"/>
  <c r="K205" i="10"/>
  <c r="G224" i="10"/>
  <c r="O224" i="10"/>
  <c r="G247" i="10"/>
  <c r="O247" i="10"/>
  <c r="G267" i="10"/>
  <c r="G298" i="10"/>
  <c r="O298" i="10"/>
  <c r="G317" i="10"/>
  <c r="O317" i="10"/>
  <c r="G338" i="10"/>
  <c r="O338" i="10"/>
  <c r="G157" i="10"/>
  <c r="G179" i="10"/>
  <c r="K191" i="10"/>
  <c r="G204" i="10"/>
  <c r="K216" i="10"/>
  <c r="G230" i="10"/>
  <c r="K240" i="10"/>
  <c r="G254" i="10"/>
  <c r="K260" i="10"/>
  <c r="G275" i="10"/>
  <c r="K292" i="10"/>
  <c r="G299" i="10"/>
  <c r="K310" i="10"/>
  <c r="G323" i="10"/>
  <c r="K337" i="10"/>
  <c r="G339" i="10"/>
  <c r="O339" i="10"/>
  <c r="O106" i="9"/>
  <c r="O137" i="9"/>
  <c r="O157" i="9"/>
  <c r="O70" i="9"/>
  <c r="O112" i="9"/>
  <c r="O35" i="9"/>
  <c r="O53" i="9"/>
  <c r="O91" i="9"/>
  <c r="M63" i="9"/>
  <c r="I292" i="9"/>
  <c r="O292" i="9"/>
  <c r="G292" i="9"/>
  <c r="G19" i="9"/>
  <c r="O19" i="9"/>
  <c r="G47" i="9"/>
  <c r="O47" i="9"/>
  <c r="G63" i="9"/>
  <c r="O63" i="9"/>
  <c r="G85" i="9"/>
  <c r="O85" i="9"/>
  <c r="G102" i="9"/>
  <c r="O102" i="9"/>
  <c r="G126" i="9"/>
  <c r="O126" i="9"/>
  <c r="G150" i="9"/>
  <c r="O150" i="9"/>
  <c r="U230" i="9"/>
  <c r="M85" i="9"/>
  <c r="M102" i="9"/>
  <c r="K163" i="9"/>
  <c r="O163" i="9"/>
  <c r="O185" i="9"/>
  <c r="K10" i="9"/>
  <c r="G27" i="9"/>
  <c r="K40" i="9"/>
  <c r="G53" i="9"/>
  <c r="K58" i="9"/>
  <c r="G70" i="9"/>
  <c r="K84" i="9"/>
  <c r="G91" i="9"/>
  <c r="K101" i="9"/>
  <c r="G106" i="9"/>
  <c r="K121" i="9"/>
  <c r="G132" i="9"/>
  <c r="K144" i="9"/>
  <c r="G157" i="9"/>
  <c r="G170" i="9"/>
  <c r="U170" i="9"/>
  <c r="O230" i="9"/>
  <c r="I260" i="9"/>
  <c r="O260" i="9"/>
  <c r="G260" i="9"/>
  <c r="O299" i="9"/>
  <c r="I310" i="9"/>
  <c r="O310" i="9"/>
  <c r="G310" i="9"/>
  <c r="O339" i="9"/>
  <c r="M126" i="9"/>
  <c r="I216" i="9"/>
  <c r="O216" i="9"/>
  <c r="G216" i="9"/>
  <c r="G163" i="9"/>
  <c r="I169" i="9"/>
  <c r="O169" i="9"/>
  <c r="G169" i="9"/>
  <c r="M170" i="9"/>
  <c r="G185" i="9"/>
  <c r="I191" i="9"/>
  <c r="O191" i="9"/>
  <c r="G191" i="9"/>
  <c r="N198" i="9"/>
  <c r="O198" i="9" s="1"/>
  <c r="N275" i="9"/>
  <c r="O275" i="9" s="1"/>
  <c r="M150" i="9"/>
  <c r="K19" i="9"/>
  <c r="G35" i="9"/>
  <c r="G54" i="9"/>
  <c r="G78" i="9"/>
  <c r="G112" i="9"/>
  <c r="G137" i="9"/>
  <c r="N170" i="9"/>
  <c r="O170" i="9" s="1"/>
  <c r="K191" i="9"/>
  <c r="N230" i="9"/>
  <c r="I240" i="9"/>
  <c r="O240" i="9"/>
  <c r="G240" i="9"/>
  <c r="N299" i="9"/>
  <c r="U323" i="9"/>
  <c r="I337" i="9"/>
  <c r="O337" i="9"/>
  <c r="G337" i="9"/>
  <c r="N339" i="9"/>
  <c r="M191" i="9"/>
  <c r="G205" i="9"/>
  <c r="O205" i="9"/>
  <c r="M216" i="9"/>
  <c r="I230" i="9"/>
  <c r="G231" i="9"/>
  <c r="O231" i="9"/>
  <c r="M240" i="9"/>
  <c r="I254" i="9"/>
  <c r="G259" i="9"/>
  <c r="O259" i="9"/>
  <c r="M260" i="9"/>
  <c r="I275" i="9"/>
  <c r="G285" i="9"/>
  <c r="O285" i="9"/>
  <c r="M292" i="9"/>
  <c r="K298" i="9"/>
  <c r="I299" i="9"/>
  <c r="G303" i="9"/>
  <c r="O303" i="9"/>
  <c r="M310" i="9"/>
  <c r="K317" i="9"/>
  <c r="I323" i="9"/>
  <c r="G332" i="9"/>
  <c r="O332" i="9"/>
  <c r="M337" i="9"/>
  <c r="K338" i="9"/>
  <c r="I339" i="9"/>
  <c r="K179" i="9"/>
  <c r="K204" i="9"/>
  <c r="K230" i="9"/>
  <c r="K254" i="9"/>
  <c r="G198" i="9"/>
  <c r="K205" i="9"/>
  <c r="G224" i="9"/>
  <c r="O224" i="9"/>
  <c r="K231" i="9"/>
  <c r="G247" i="9"/>
  <c r="O247" i="9"/>
  <c r="K259" i="9"/>
  <c r="G267" i="9"/>
  <c r="O267" i="9"/>
  <c r="G298" i="9"/>
  <c r="O298" i="9"/>
  <c r="G317" i="9"/>
  <c r="O317" i="9"/>
  <c r="G338" i="9"/>
  <c r="O338" i="9"/>
  <c r="N204" i="9"/>
  <c r="O204" i="9" s="1"/>
  <c r="G230" i="9"/>
  <c r="G254" i="9"/>
  <c r="G275" i="9"/>
  <c r="G299" i="9"/>
  <c r="G323" i="9"/>
  <c r="G339" i="9"/>
  <c r="I85" i="8"/>
  <c r="I185" i="8"/>
  <c r="O185" i="8"/>
  <c r="G185" i="8"/>
  <c r="I205" i="8"/>
  <c r="O205" i="8"/>
  <c r="G205" i="8"/>
  <c r="G19" i="8"/>
  <c r="G47" i="8"/>
  <c r="I78" i="8"/>
  <c r="O78" i="8"/>
  <c r="G78" i="8"/>
  <c r="I112" i="8"/>
  <c r="O112" i="8"/>
  <c r="G112" i="8"/>
  <c r="O179" i="8"/>
  <c r="I231" i="8"/>
  <c r="O231" i="8"/>
  <c r="G231" i="8"/>
  <c r="I303" i="8"/>
  <c r="O303" i="8"/>
  <c r="G303" i="8"/>
  <c r="M47" i="8"/>
  <c r="O275" i="8"/>
  <c r="I267" i="8"/>
  <c r="O54" i="8"/>
  <c r="O70" i="8"/>
  <c r="G157" i="8"/>
  <c r="M179" i="8"/>
  <c r="O204" i="8"/>
  <c r="G275" i="8"/>
  <c r="G27" i="8"/>
  <c r="O27" i="8"/>
  <c r="G53" i="8"/>
  <c r="O53" i="8"/>
  <c r="I96" i="8"/>
  <c r="O96" i="8"/>
  <c r="G96" i="8"/>
  <c r="O106" i="8"/>
  <c r="U216" i="8"/>
  <c r="O230" i="8"/>
  <c r="M299" i="8"/>
  <c r="O299" i="8"/>
  <c r="O323" i="8"/>
  <c r="M19" i="8"/>
  <c r="G91" i="8"/>
  <c r="O317" i="8"/>
  <c r="M58" i="8"/>
  <c r="G70" i="8"/>
  <c r="U85" i="8"/>
  <c r="K96" i="8"/>
  <c r="U101" i="8"/>
  <c r="M106" i="8"/>
  <c r="I137" i="8"/>
  <c r="O137" i="8"/>
  <c r="G137" i="8"/>
  <c r="G179" i="8"/>
  <c r="I216" i="8"/>
  <c r="I259" i="8"/>
  <c r="O259" i="8"/>
  <c r="G259" i="8"/>
  <c r="U267" i="8"/>
  <c r="M285" i="8"/>
  <c r="U310" i="8"/>
  <c r="M323" i="8"/>
  <c r="O157" i="8"/>
  <c r="I84" i="8"/>
  <c r="O84" i="8"/>
  <c r="G84" i="8"/>
  <c r="G35" i="8"/>
  <c r="G54" i="8"/>
  <c r="N58" i="8"/>
  <c r="O58" i="8" s="1"/>
  <c r="U58" i="8"/>
  <c r="O91" i="8"/>
  <c r="I101" i="8"/>
  <c r="U121" i="8"/>
  <c r="K137" i="8"/>
  <c r="I163" i="8"/>
  <c r="O163" i="8"/>
  <c r="G163" i="8"/>
  <c r="N170" i="8"/>
  <c r="O170" i="8" s="1"/>
  <c r="N191" i="8"/>
  <c r="O191" i="8" s="1"/>
  <c r="N198" i="8"/>
  <c r="O198" i="8" s="1"/>
  <c r="G204" i="8"/>
  <c r="N298" i="8"/>
  <c r="O298" i="8" s="1"/>
  <c r="G299" i="8"/>
  <c r="I310" i="8"/>
  <c r="M332" i="8"/>
  <c r="U338" i="8"/>
  <c r="I332" i="8"/>
  <c r="O332" i="8"/>
  <c r="G332" i="8"/>
  <c r="M91" i="8"/>
  <c r="G106" i="8"/>
  <c r="O132" i="8"/>
  <c r="K163" i="8"/>
  <c r="U170" i="8"/>
  <c r="M185" i="8"/>
  <c r="U198" i="8"/>
  <c r="M205" i="8"/>
  <c r="N216" i="8"/>
  <c r="O216" i="8" s="1"/>
  <c r="N224" i="8"/>
  <c r="O224" i="8" s="1"/>
  <c r="G230" i="8"/>
  <c r="O254" i="8"/>
  <c r="I285" i="8"/>
  <c r="O285" i="8"/>
  <c r="G285" i="8"/>
  <c r="U298" i="8"/>
  <c r="G323" i="8"/>
  <c r="O338" i="8"/>
  <c r="K85" i="8"/>
  <c r="K102" i="8"/>
  <c r="K126" i="8"/>
  <c r="K150" i="8"/>
  <c r="K170" i="8"/>
  <c r="K198" i="8"/>
  <c r="K224" i="8"/>
  <c r="K247" i="8"/>
  <c r="K267" i="8"/>
  <c r="K298" i="8"/>
  <c r="K317" i="8"/>
  <c r="K338" i="8"/>
  <c r="K91" i="8"/>
  <c r="G101" i="8"/>
  <c r="O101" i="8"/>
  <c r="K106" i="8"/>
  <c r="G121" i="8"/>
  <c r="O121" i="8"/>
  <c r="K132" i="8"/>
  <c r="G144" i="8"/>
  <c r="O144" i="8"/>
  <c r="K157" i="8"/>
  <c r="G169" i="8"/>
  <c r="O169" i="8"/>
  <c r="K179" i="8"/>
  <c r="G191" i="8"/>
  <c r="K204" i="8"/>
  <c r="G216" i="8"/>
  <c r="K230" i="8"/>
  <c r="G240" i="8"/>
  <c r="O240" i="8"/>
  <c r="K254" i="8"/>
  <c r="G260" i="8"/>
  <c r="K275" i="8"/>
  <c r="G292" i="8"/>
  <c r="O292" i="8"/>
  <c r="G310" i="8"/>
  <c r="O310" i="8"/>
  <c r="G337" i="8"/>
  <c r="O337" i="8"/>
  <c r="G317" i="8"/>
  <c r="G338" i="8"/>
  <c r="G224" i="7"/>
  <c r="G298" i="7"/>
  <c r="G35" i="7"/>
  <c r="O35" i="7"/>
  <c r="G54" i="7"/>
  <c r="O54" i="7"/>
  <c r="G78" i="7"/>
  <c r="O78" i="7"/>
  <c r="O126" i="7"/>
  <c r="I157" i="7"/>
  <c r="O157" i="7"/>
  <c r="G157" i="7"/>
  <c r="M198" i="7"/>
  <c r="G338" i="7"/>
  <c r="M35" i="7"/>
  <c r="O144" i="7"/>
  <c r="G144" i="7"/>
  <c r="I85" i="7"/>
  <c r="K102" i="7"/>
  <c r="M126" i="7"/>
  <c r="U126" i="7"/>
  <c r="K157" i="7"/>
  <c r="O169" i="7"/>
  <c r="G169" i="7"/>
  <c r="U169" i="7"/>
  <c r="G170" i="7"/>
  <c r="I230" i="7"/>
  <c r="O230" i="7"/>
  <c r="G230" i="7"/>
  <c r="U292" i="7"/>
  <c r="I323" i="7"/>
  <c r="O323" i="7"/>
  <c r="G323" i="7"/>
  <c r="U337" i="7"/>
  <c r="M339" i="7"/>
  <c r="M54" i="7"/>
  <c r="O198" i="7"/>
  <c r="G10" i="7"/>
  <c r="O10" i="7"/>
  <c r="K27" i="7"/>
  <c r="G40" i="7"/>
  <c r="O40" i="7"/>
  <c r="K53" i="7"/>
  <c r="G58" i="7"/>
  <c r="O58" i="7"/>
  <c r="K70" i="7"/>
  <c r="G84" i="7"/>
  <c r="O84" i="7"/>
  <c r="O91" i="7"/>
  <c r="G91" i="7"/>
  <c r="K106" i="7"/>
  <c r="I137" i="7"/>
  <c r="O137" i="7"/>
  <c r="G137" i="7"/>
  <c r="U137" i="7"/>
  <c r="M169" i="7"/>
  <c r="I179" i="7"/>
  <c r="O179" i="7"/>
  <c r="G179" i="7"/>
  <c r="G198" i="7"/>
  <c r="M204" i="7"/>
  <c r="M275" i="7"/>
  <c r="I299" i="7"/>
  <c r="O299" i="7"/>
  <c r="G299" i="7"/>
  <c r="O337" i="7"/>
  <c r="O170" i="7"/>
  <c r="G112" i="7"/>
  <c r="K101" i="7"/>
  <c r="I102" i="7"/>
  <c r="G126" i="7"/>
  <c r="M132" i="7"/>
  <c r="M137" i="7"/>
  <c r="I144" i="7"/>
  <c r="K179" i="7"/>
  <c r="O191" i="7"/>
  <c r="G191" i="7"/>
  <c r="U191" i="7"/>
  <c r="U216" i="7"/>
  <c r="N240" i="7"/>
  <c r="O240" i="7" s="1"/>
  <c r="N310" i="7"/>
  <c r="O310" i="7" s="1"/>
  <c r="I339" i="7"/>
  <c r="O339" i="7"/>
  <c r="G339" i="7"/>
  <c r="K78" i="7"/>
  <c r="O106" i="7"/>
  <c r="G106" i="7"/>
  <c r="O121" i="7"/>
  <c r="G121" i="7"/>
  <c r="U121" i="7"/>
  <c r="O150" i="7"/>
  <c r="N179" i="7"/>
  <c r="I204" i="7"/>
  <c r="O204" i="7"/>
  <c r="G204" i="7"/>
  <c r="O216" i="7"/>
  <c r="M254" i="7"/>
  <c r="U260" i="7"/>
  <c r="I275" i="7"/>
  <c r="O275" i="7"/>
  <c r="G275" i="7"/>
  <c r="N292" i="7"/>
  <c r="O292" i="7" s="1"/>
  <c r="N337" i="7"/>
  <c r="I254" i="7"/>
  <c r="O254" i="7"/>
  <c r="G254" i="7"/>
  <c r="U96" i="7"/>
  <c r="I132" i="7"/>
  <c r="O132" i="7"/>
  <c r="G132" i="7"/>
  <c r="O260" i="7"/>
  <c r="K121" i="7"/>
  <c r="K144" i="7"/>
  <c r="K169" i="7"/>
  <c r="K191" i="7"/>
  <c r="K216" i="7"/>
  <c r="K240" i="7"/>
  <c r="K260" i="7"/>
  <c r="K292" i="7"/>
  <c r="K310" i="7"/>
  <c r="K337" i="7"/>
  <c r="K126" i="7"/>
  <c r="K150" i="7"/>
  <c r="G163" i="7"/>
  <c r="O163" i="7"/>
  <c r="K170" i="7"/>
  <c r="G185" i="7"/>
  <c r="O185" i="7"/>
  <c r="K198" i="7"/>
  <c r="G205" i="7"/>
  <c r="O205" i="7"/>
  <c r="G231" i="7"/>
  <c r="O231" i="7"/>
  <c r="G259" i="7"/>
  <c r="O259" i="7"/>
  <c r="K267" i="7"/>
  <c r="G285" i="7"/>
  <c r="O285" i="7"/>
  <c r="K298" i="7"/>
  <c r="G303" i="7"/>
  <c r="O303" i="7"/>
  <c r="K317" i="7"/>
  <c r="G332" i="7"/>
  <c r="O332" i="7"/>
  <c r="K338" i="7"/>
  <c r="G216" i="7"/>
  <c r="G240" i="7"/>
  <c r="G260" i="7"/>
  <c r="G292" i="7"/>
  <c r="G310" i="7"/>
  <c r="G337" i="7"/>
  <c r="M40" i="6"/>
  <c r="M101" i="6"/>
  <c r="I298" i="6"/>
  <c r="O298" i="6"/>
  <c r="G298" i="6"/>
  <c r="K317" i="6"/>
  <c r="M317" i="6"/>
  <c r="I47" i="6"/>
  <c r="O47" i="6"/>
  <c r="G47" i="6"/>
  <c r="O185" i="6"/>
  <c r="G185" i="6"/>
  <c r="I185" i="6"/>
  <c r="I19" i="6"/>
  <c r="O19" i="6"/>
  <c r="G19" i="6"/>
  <c r="O40" i="6"/>
  <c r="M84" i="6"/>
  <c r="U150" i="6"/>
  <c r="M19" i="6"/>
  <c r="K198" i="6"/>
  <c r="M198" i="6"/>
  <c r="O58" i="6"/>
  <c r="N169" i="6"/>
  <c r="O169" i="6" s="1"/>
  <c r="G169" i="6"/>
  <c r="N84" i="6"/>
  <c r="O84" i="6" s="1"/>
  <c r="O231" i="6"/>
  <c r="G231" i="6"/>
  <c r="G303" i="6"/>
  <c r="K27" i="6"/>
  <c r="G40" i="6"/>
  <c r="K53" i="6"/>
  <c r="G58" i="6"/>
  <c r="K70" i="6"/>
  <c r="K91" i="6"/>
  <c r="G101" i="6"/>
  <c r="K106" i="6"/>
  <c r="G121" i="6"/>
  <c r="K132" i="6"/>
  <c r="G191" i="6"/>
  <c r="G260" i="6"/>
  <c r="G310" i="6"/>
  <c r="M163" i="6"/>
  <c r="O163" i="6"/>
  <c r="I179" i="6"/>
  <c r="O179" i="6"/>
  <c r="G179" i="6"/>
  <c r="N216" i="6"/>
  <c r="O216" i="6" s="1"/>
  <c r="N231" i="6"/>
  <c r="O259" i="6"/>
  <c r="G259" i="6"/>
  <c r="I267" i="6"/>
  <c r="O267" i="6"/>
  <c r="G267" i="6"/>
  <c r="O285" i="6"/>
  <c r="G285" i="6"/>
  <c r="N303" i="6"/>
  <c r="O303" i="6" s="1"/>
  <c r="I338" i="6"/>
  <c r="O338" i="6"/>
  <c r="G338" i="6"/>
  <c r="G63" i="6"/>
  <c r="O63" i="6"/>
  <c r="G85" i="6"/>
  <c r="O85" i="6"/>
  <c r="G102" i="6"/>
  <c r="O102" i="6"/>
  <c r="G126" i="6"/>
  <c r="O126" i="6"/>
  <c r="I144" i="6"/>
  <c r="O157" i="6"/>
  <c r="G157" i="6"/>
  <c r="M179" i="6"/>
  <c r="I224" i="6"/>
  <c r="O224" i="6"/>
  <c r="G224" i="6"/>
  <c r="M259" i="6"/>
  <c r="M285" i="6"/>
  <c r="O332" i="6"/>
  <c r="G332" i="6"/>
  <c r="N106" i="6"/>
  <c r="O106" i="6" s="1"/>
  <c r="I150" i="6"/>
  <c r="O150" i="6"/>
  <c r="G150" i="6"/>
  <c r="G163" i="6"/>
  <c r="I231" i="6"/>
  <c r="I247" i="6"/>
  <c r="G247" i="6"/>
  <c r="I303" i="6"/>
  <c r="M332" i="6"/>
  <c r="O144" i="6"/>
  <c r="I169" i="6"/>
  <c r="I170" i="6"/>
  <c r="O170" i="6"/>
  <c r="G170" i="6"/>
  <c r="U205" i="6"/>
  <c r="M298" i="6"/>
  <c r="G144" i="6"/>
  <c r="K169" i="6"/>
  <c r="U185" i="6"/>
  <c r="I191" i="6"/>
  <c r="I198" i="6"/>
  <c r="O198" i="6"/>
  <c r="G198" i="6"/>
  <c r="O205" i="6"/>
  <c r="G205" i="6"/>
  <c r="N247" i="6"/>
  <c r="O247" i="6" s="1"/>
  <c r="I259" i="6"/>
  <c r="I285" i="6"/>
  <c r="I317" i="6"/>
  <c r="O317" i="6"/>
  <c r="G317" i="6"/>
  <c r="K163" i="6"/>
  <c r="K185" i="6"/>
  <c r="K205" i="6"/>
  <c r="K231" i="6"/>
  <c r="K259" i="6"/>
  <c r="K285" i="6"/>
  <c r="K191" i="6"/>
  <c r="G204" i="6"/>
  <c r="O204" i="6"/>
  <c r="K216" i="6"/>
  <c r="G230" i="6"/>
  <c r="O230" i="6"/>
  <c r="K240" i="6"/>
  <c r="G254" i="6"/>
  <c r="O254" i="6"/>
  <c r="K260" i="6"/>
  <c r="G275" i="6"/>
  <c r="O275" i="6"/>
  <c r="K292" i="6"/>
  <c r="G299" i="6"/>
  <c r="O299" i="6"/>
  <c r="K310" i="6"/>
  <c r="G323" i="6"/>
  <c r="O323" i="6"/>
  <c r="K337" i="6"/>
  <c r="G339" i="6"/>
  <c r="O339" i="6"/>
  <c r="O10" i="5"/>
  <c r="O84" i="5"/>
  <c r="N70" i="5"/>
  <c r="O70" i="5" s="1"/>
  <c r="K10" i="5"/>
  <c r="G27" i="5"/>
  <c r="K40" i="5"/>
  <c r="G53" i="5"/>
  <c r="K58" i="5"/>
  <c r="K84" i="5"/>
  <c r="G91" i="5"/>
  <c r="O96" i="5"/>
  <c r="O101" i="5"/>
  <c r="O106" i="5"/>
  <c r="G106" i="5"/>
  <c r="O126" i="5"/>
  <c r="M137" i="5"/>
  <c r="M169" i="5"/>
  <c r="I224" i="5"/>
  <c r="O224" i="5"/>
  <c r="G224" i="5"/>
  <c r="O275" i="5"/>
  <c r="G303" i="5"/>
  <c r="G96" i="5"/>
  <c r="U96" i="5"/>
  <c r="G101" i="5"/>
  <c r="O102" i="5"/>
  <c r="M112" i="5"/>
  <c r="K121" i="5"/>
  <c r="G126" i="5"/>
  <c r="O137" i="5"/>
  <c r="O144" i="5"/>
  <c r="O150" i="5"/>
  <c r="N157" i="5"/>
  <c r="O157" i="5" s="1"/>
  <c r="O169" i="5"/>
  <c r="G169" i="5"/>
  <c r="M170" i="5"/>
  <c r="O170" i="5"/>
  <c r="N179" i="5"/>
  <c r="O179" i="5" s="1"/>
  <c r="I191" i="5"/>
  <c r="O191" i="5"/>
  <c r="G191" i="5"/>
  <c r="M224" i="5"/>
  <c r="I240" i="5"/>
  <c r="O240" i="5"/>
  <c r="G240" i="5"/>
  <c r="N259" i="5"/>
  <c r="O259" i="5" s="1"/>
  <c r="I216" i="5"/>
  <c r="O216" i="5"/>
  <c r="G216" i="5"/>
  <c r="M96" i="5"/>
  <c r="O132" i="5"/>
  <c r="G132" i="5"/>
  <c r="G205" i="5"/>
  <c r="G35" i="5"/>
  <c r="O35" i="5"/>
  <c r="G54" i="5"/>
  <c r="O54" i="5"/>
  <c r="G78" i="5"/>
  <c r="O78" i="5"/>
  <c r="G102" i="5"/>
  <c r="G137" i="5"/>
  <c r="G144" i="5"/>
  <c r="I259" i="5"/>
  <c r="I292" i="5"/>
  <c r="O292" i="5"/>
  <c r="G292" i="5"/>
  <c r="U299" i="5"/>
  <c r="G157" i="5"/>
  <c r="G332" i="5"/>
  <c r="G112" i="5"/>
  <c r="U112" i="5"/>
  <c r="G121" i="5"/>
  <c r="I132" i="5"/>
  <c r="G150" i="5"/>
  <c r="I157" i="5"/>
  <c r="I163" i="5"/>
  <c r="G170" i="5"/>
  <c r="N185" i="5"/>
  <c r="O185" i="5" s="1"/>
  <c r="N204" i="5"/>
  <c r="O204" i="5" s="1"/>
  <c r="U230" i="5"/>
  <c r="N254" i="5"/>
  <c r="O254" i="5" s="1"/>
  <c r="U259" i="5"/>
  <c r="N323" i="5"/>
  <c r="O323" i="5" s="1"/>
  <c r="N339" i="5"/>
  <c r="O339" i="5" s="1"/>
  <c r="M27" i="5"/>
  <c r="M70" i="5"/>
  <c r="G179" i="5"/>
  <c r="I260" i="5"/>
  <c r="O260" i="5"/>
  <c r="G260" i="5"/>
  <c r="I298" i="5"/>
  <c r="O298" i="5"/>
  <c r="G298" i="5"/>
  <c r="G10" i="5"/>
  <c r="G40" i="5"/>
  <c r="K53" i="5"/>
  <c r="G58" i="5"/>
  <c r="G84" i="5"/>
  <c r="I106" i="5"/>
  <c r="I205" i="5"/>
  <c r="M216" i="5"/>
  <c r="O230" i="5"/>
  <c r="I267" i="5"/>
  <c r="O267" i="5"/>
  <c r="G267" i="5"/>
  <c r="I310" i="5"/>
  <c r="O310" i="5"/>
  <c r="G310" i="5"/>
  <c r="M337" i="5"/>
  <c r="I338" i="5"/>
  <c r="O338" i="5"/>
  <c r="G338" i="5"/>
  <c r="I337" i="5"/>
  <c r="O337" i="5"/>
  <c r="G337" i="5"/>
  <c r="O91" i="5"/>
  <c r="U163" i="5"/>
  <c r="I169" i="5"/>
  <c r="U185" i="5"/>
  <c r="I198" i="5"/>
  <c r="O198" i="5"/>
  <c r="G198" i="5"/>
  <c r="U205" i="5"/>
  <c r="I247" i="5"/>
  <c r="O247" i="5"/>
  <c r="G247" i="5"/>
  <c r="M260" i="5"/>
  <c r="M267" i="5"/>
  <c r="N299" i="5"/>
  <c r="O299" i="5" s="1"/>
  <c r="I303" i="5"/>
  <c r="I317" i="5"/>
  <c r="O317" i="5"/>
  <c r="G317" i="5"/>
  <c r="U332" i="5"/>
  <c r="M338" i="5"/>
  <c r="K204" i="5"/>
  <c r="K230" i="5"/>
  <c r="K254" i="5"/>
  <c r="K275" i="5"/>
  <c r="K299" i="5"/>
  <c r="K323" i="5"/>
  <c r="G204" i="5"/>
  <c r="G230" i="5"/>
  <c r="G254" i="5"/>
  <c r="G275" i="5"/>
  <c r="G299" i="5"/>
  <c r="G323" i="5"/>
  <c r="G339" i="5"/>
  <c r="O35" i="4"/>
  <c r="M35" i="4"/>
  <c r="M78" i="4"/>
  <c r="M96" i="4"/>
  <c r="M112" i="4"/>
  <c r="M137" i="4"/>
  <c r="N78" i="4"/>
  <c r="O78" i="4" s="1"/>
  <c r="N96" i="4"/>
  <c r="O96" i="4" s="1"/>
  <c r="N137" i="4"/>
  <c r="O137" i="4" s="1"/>
  <c r="K19" i="4"/>
  <c r="G35" i="4"/>
  <c r="G54" i="4"/>
  <c r="K63" i="4"/>
  <c r="K85" i="4"/>
  <c r="K102" i="4"/>
  <c r="G112" i="4"/>
  <c r="K126" i="4"/>
  <c r="O169" i="4"/>
  <c r="O191" i="4"/>
  <c r="U198" i="4"/>
  <c r="I231" i="4"/>
  <c r="O231" i="4"/>
  <c r="G231" i="4"/>
  <c r="M275" i="4"/>
  <c r="I285" i="4"/>
  <c r="O285" i="4"/>
  <c r="G285" i="4"/>
  <c r="O310" i="4"/>
  <c r="M54" i="4"/>
  <c r="I259" i="4"/>
  <c r="O259" i="4"/>
  <c r="G259" i="4"/>
  <c r="N198" i="4"/>
  <c r="O198" i="4" s="1"/>
  <c r="M230" i="4"/>
  <c r="M231" i="4"/>
  <c r="O275" i="4"/>
  <c r="M285" i="4"/>
  <c r="O337" i="4"/>
  <c r="O101" i="4"/>
  <c r="G144" i="4"/>
  <c r="I247" i="4"/>
  <c r="G10" i="4"/>
  <c r="G58" i="4"/>
  <c r="G84" i="4"/>
  <c r="G101" i="4"/>
  <c r="O121" i="4"/>
  <c r="U163" i="4"/>
  <c r="I205" i="4"/>
  <c r="O205" i="4"/>
  <c r="G205" i="4"/>
  <c r="O230" i="4"/>
  <c r="U247" i="4"/>
  <c r="M254" i="4"/>
  <c r="I267" i="4"/>
  <c r="I298" i="4"/>
  <c r="U298" i="4"/>
  <c r="O40" i="4"/>
  <c r="O58" i="4"/>
  <c r="I10" i="4"/>
  <c r="I40" i="4"/>
  <c r="I84" i="4"/>
  <c r="I121" i="4"/>
  <c r="I144" i="4"/>
  <c r="T144" i="4"/>
  <c r="I163" i="4"/>
  <c r="O163" i="4"/>
  <c r="G163" i="4"/>
  <c r="I185" i="4"/>
  <c r="O185" i="4"/>
  <c r="G185" i="4"/>
  <c r="M204" i="4"/>
  <c r="O240" i="4"/>
  <c r="N247" i="4"/>
  <c r="O247" i="4" s="1"/>
  <c r="U267" i="4"/>
  <c r="O292" i="4"/>
  <c r="I303" i="4"/>
  <c r="O303" i="4"/>
  <c r="G303" i="4"/>
  <c r="M323" i="4"/>
  <c r="I150" i="4"/>
  <c r="O150" i="4"/>
  <c r="M163" i="4"/>
  <c r="I170" i="4"/>
  <c r="O170" i="4"/>
  <c r="M185" i="4"/>
  <c r="N204" i="4"/>
  <c r="O204" i="4" s="1"/>
  <c r="I224" i="4"/>
  <c r="O254" i="4"/>
  <c r="N267" i="4"/>
  <c r="O267" i="4" s="1"/>
  <c r="N298" i="4"/>
  <c r="O298" i="4" s="1"/>
  <c r="M303" i="4"/>
  <c r="I317" i="4"/>
  <c r="U317" i="4"/>
  <c r="I332" i="4"/>
  <c r="O332" i="4"/>
  <c r="G332" i="4"/>
  <c r="G157" i="4"/>
  <c r="K169" i="4"/>
  <c r="G179" i="4"/>
  <c r="K191" i="4"/>
  <c r="K216" i="4"/>
  <c r="G230" i="4"/>
  <c r="K240" i="4"/>
  <c r="G254" i="4"/>
  <c r="K260" i="4"/>
  <c r="G275" i="4"/>
  <c r="K292" i="4"/>
  <c r="G299" i="4"/>
  <c r="O299" i="4"/>
  <c r="K310" i="4"/>
  <c r="G323" i="4"/>
  <c r="O323" i="4"/>
  <c r="K337" i="4"/>
  <c r="G339" i="4"/>
  <c r="O339" i="4"/>
  <c r="K317" i="4"/>
  <c r="K338" i="4"/>
  <c r="G169" i="4"/>
  <c r="G191" i="4"/>
  <c r="G216" i="4"/>
  <c r="G240" i="4"/>
  <c r="G260" i="4"/>
  <c r="G292" i="4"/>
  <c r="G310" i="4"/>
  <c r="G337" i="4"/>
  <c r="G27" i="3"/>
  <c r="O27" i="3"/>
  <c r="G54" i="3"/>
  <c r="N260" i="3"/>
  <c r="O260" i="3" s="1"/>
  <c r="I275" i="3"/>
  <c r="O275" i="3"/>
  <c r="G275" i="3"/>
  <c r="G338" i="3"/>
  <c r="K85" i="3"/>
  <c r="I204" i="3"/>
  <c r="O204" i="3"/>
  <c r="G204" i="3"/>
  <c r="M299" i="3"/>
  <c r="M339" i="3"/>
  <c r="K19" i="3"/>
  <c r="G35" i="3"/>
  <c r="O35" i="3"/>
  <c r="K47" i="3"/>
  <c r="K63" i="3"/>
  <c r="O84" i="3"/>
  <c r="I106" i="3"/>
  <c r="O106" i="3"/>
  <c r="G106" i="3"/>
  <c r="G121" i="3"/>
  <c r="K132" i="3"/>
  <c r="M157" i="3"/>
  <c r="T163" i="3"/>
  <c r="N191" i="3"/>
  <c r="O191" i="3" s="1"/>
  <c r="O216" i="3"/>
  <c r="M230" i="3"/>
  <c r="T231" i="3"/>
  <c r="I323" i="3"/>
  <c r="O323" i="3"/>
  <c r="G323" i="3"/>
  <c r="I91" i="3"/>
  <c r="O91" i="3"/>
  <c r="G91" i="3"/>
  <c r="I179" i="3"/>
  <c r="O179" i="3"/>
  <c r="G179" i="3"/>
  <c r="K53" i="3"/>
  <c r="K70" i="3"/>
  <c r="G85" i="3"/>
  <c r="K102" i="3"/>
  <c r="N144" i="3"/>
  <c r="I254" i="3"/>
  <c r="O254" i="3"/>
  <c r="G254" i="3"/>
  <c r="I299" i="3"/>
  <c r="O299" i="3"/>
  <c r="G299" i="3"/>
  <c r="N337" i="3"/>
  <c r="I339" i="3"/>
  <c r="O339" i="3"/>
  <c r="G339" i="3"/>
  <c r="G10" i="3"/>
  <c r="K27" i="3"/>
  <c r="G40" i="3"/>
  <c r="M58" i="3"/>
  <c r="N78" i="3"/>
  <c r="O78" i="3" s="1"/>
  <c r="N106" i="3"/>
  <c r="I121" i="3"/>
  <c r="M126" i="3"/>
  <c r="I157" i="3"/>
  <c r="O157" i="3"/>
  <c r="G157" i="3"/>
  <c r="N216" i="3"/>
  <c r="I230" i="3"/>
  <c r="O230" i="3"/>
  <c r="G230" i="3"/>
  <c r="M275" i="3"/>
  <c r="O310" i="3"/>
  <c r="M323" i="3"/>
  <c r="G63" i="3"/>
  <c r="O53" i="3"/>
  <c r="G53" i="3"/>
  <c r="O70" i="3"/>
  <c r="G70" i="3"/>
  <c r="I132" i="3"/>
  <c r="O132" i="3"/>
  <c r="G132" i="3"/>
  <c r="T185" i="3"/>
  <c r="K84" i="3"/>
  <c r="K101" i="3"/>
  <c r="K121" i="3"/>
  <c r="K144" i="3"/>
  <c r="K169" i="3"/>
  <c r="K191" i="3"/>
  <c r="K216" i="3"/>
  <c r="K240" i="3"/>
  <c r="K260" i="3"/>
  <c r="K292" i="3"/>
  <c r="K310" i="3"/>
  <c r="K337" i="3"/>
  <c r="N163" i="3"/>
  <c r="O163" i="3" s="1"/>
  <c r="N185" i="3"/>
  <c r="O185" i="3" s="1"/>
  <c r="N205" i="3"/>
  <c r="O205" i="3" s="1"/>
  <c r="N231" i="3"/>
  <c r="O231" i="3" s="1"/>
  <c r="N303" i="3"/>
  <c r="O303" i="3" s="1"/>
  <c r="K150" i="3"/>
  <c r="K170" i="3"/>
  <c r="K198" i="3"/>
  <c r="K224" i="3"/>
  <c r="K247" i="3"/>
  <c r="K267" i="3"/>
  <c r="K298" i="3"/>
  <c r="K317" i="3"/>
  <c r="K338" i="3"/>
  <c r="G169" i="3"/>
  <c r="G191" i="3"/>
  <c r="G216" i="3"/>
  <c r="G240" i="3"/>
  <c r="G260" i="3"/>
  <c r="G292" i="3"/>
  <c r="G310" i="3"/>
  <c r="G337" i="3"/>
  <c r="I10" i="2"/>
  <c r="O10" i="2"/>
  <c r="O19" i="2"/>
  <c r="G19" i="2"/>
  <c r="G27" i="2"/>
  <c r="I224" i="2"/>
  <c r="O224" i="2"/>
  <c r="G224" i="2"/>
  <c r="I40" i="2"/>
  <c r="O40" i="2"/>
  <c r="G40" i="2"/>
  <c r="M78" i="2"/>
  <c r="O132" i="2"/>
  <c r="G132" i="2"/>
  <c r="G163" i="2"/>
  <c r="G191" i="2"/>
  <c r="K224" i="2"/>
  <c r="M224" i="2"/>
  <c r="N260" i="2"/>
  <c r="G260" i="2"/>
  <c r="I84" i="2"/>
  <c r="O84" i="2"/>
  <c r="G84" i="2"/>
  <c r="G10" i="2"/>
  <c r="O70" i="2"/>
  <c r="G70" i="2"/>
  <c r="O91" i="2"/>
  <c r="G91" i="2"/>
  <c r="M132" i="2"/>
  <c r="O137" i="2"/>
  <c r="I144" i="2"/>
  <c r="O144" i="2"/>
  <c r="G144" i="2"/>
  <c r="G35" i="2"/>
  <c r="I19" i="2"/>
  <c r="O53" i="2"/>
  <c r="G53" i="2"/>
  <c r="U53" i="2"/>
  <c r="G54" i="2"/>
  <c r="M58" i="2"/>
  <c r="M70" i="2"/>
  <c r="G78" i="2"/>
  <c r="M91" i="2"/>
  <c r="O96" i="2"/>
  <c r="M101" i="2"/>
  <c r="M137" i="2"/>
  <c r="K144" i="2"/>
  <c r="I179" i="2"/>
  <c r="I298" i="2"/>
  <c r="O298" i="2"/>
  <c r="G298" i="2"/>
  <c r="O54" i="2"/>
  <c r="M169" i="2"/>
  <c r="K169" i="2"/>
  <c r="M54" i="2"/>
  <c r="M35" i="2"/>
  <c r="M53" i="2"/>
  <c r="M96" i="2"/>
  <c r="I121" i="2"/>
  <c r="G121" i="2"/>
  <c r="G170" i="2"/>
  <c r="I170" i="2"/>
  <c r="U170" i="2"/>
  <c r="I198" i="2"/>
  <c r="O198" i="2"/>
  <c r="G198" i="2"/>
  <c r="G216" i="2"/>
  <c r="I292" i="2"/>
  <c r="G292" i="2"/>
  <c r="I310" i="2"/>
  <c r="O310" i="2"/>
  <c r="G310" i="2"/>
  <c r="G112" i="2"/>
  <c r="I35" i="2"/>
  <c r="I58" i="2"/>
  <c r="O58" i="2"/>
  <c r="G58" i="2"/>
  <c r="I101" i="2"/>
  <c r="O101" i="2"/>
  <c r="G101" i="2"/>
  <c r="K121" i="2"/>
  <c r="I126" i="2"/>
  <c r="U126" i="2"/>
  <c r="I132" i="2"/>
  <c r="G137" i="2"/>
  <c r="N179" i="2"/>
  <c r="O179" i="2" s="1"/>
  <c r="K198" i="2"/>
  <c r="M198" i="2"/>
  <c r="O205" i="2"/>
  <c r="G205" i="2"/>
  <c r="O240" i="2"/>
  <c r="I247" i="2"/>
  <c r="O247" i="2"/>
  <c r="G247" i="2"/>
  <c r="U299" i="2"/>
  <c r="O106" i="2"/>
  <c r="G106" i="2"/>
  <c r="O112" i="2"/>
  <c r="N121" i="2"/>
  <c r="O121" i="2" s="1"/>
  <c r="O157" i="2"/>
  <c r="G157" i="2"/>
  <c r="O163" i="2"/>
  <c r="N170" i="2"/>
  <c r="O170" i="2" s="1"/>
  <c r="G185" i="2"/>
  <c r="O185" i="2"/>
  <c r="I267" i="2"/>
  <c r="O267" i="2"/>
  <c r="G267" i="2"/>
  <c r="N231" i="2"/>
  <c r="N259" i="2"/>
  <c r="O259" i="2" s="1"/>
  <c r="O285" i="2"/>
  <c r="I317" i="2"/>
  <c r="O317" i="2"/>
  <c r="G317" i="2"/>
  <c r="U332" i="2"/>
  <c r="I337" i="2"/>
  <c r="O337" i="2"/>
  <c r="G337" i="2"/>
  <c r="K27" i="2"/>
  <c r="K53" i="2"/>
  <c r="K70" i="2"/>
  <c r="K91" i="2"/>
  <c r="K106" i="2"/>
  <c r="K132" i="2"/>
  <c r="K157" i="2"/>
  <c r="O231" i="2"/>
  <c r="U231" i="2"/>
  <c r="U259" i="2"/>
  <c r="K317" i="2"/>
  <c r="N323" i="2"/>
  <c r="O323" i="2" s="1"/>
  <c r="O332" i="2"/>
  <c r="G47" i="2"/>
  <c r="K54" i="2"/>
  <c r="G63" i="2"/>
  <c r="O63" i="2"/>
  <c r="K78" i="2"/>
  <c r="G85" i="2"/>
  <c r="O85" i="2"/>
  <c r="K96" i="2"/>
  <c r="G102" i="2"/>
  <c r="O102" i="2"/>
  <c r="K112" i="2"/>
  <c r="G126" i="2"/>
  <c r="O126" i="2"/>
  <c r="K137" i="2"/>
  <c r="G150" i="2"/>
  <c r="O150" i="2"/>
  <c r="K163" i="2"/>
  <c r="I169" i="2"/>
  <c r="M205" i="2"/>
  <c r="M310" i="2"/>
  <c r="G179" i="2"/>
  <c r="U185" i="2"/>
  <c r="I299" i="2"/>
  <c r="I338" i="2"/>
  <c r="O338" i="2"/>
  <c r="G338" i="2"/>
  <c r="O169" i="2"/>
  <c r="U179" i="2"/>
  <c r="O191" i="2"/>
  <c r="M247" i="2"/>
  <c r="O260" i="2"/>
  <c r="M267" i="2"/>
  <c r="I275" i="2"/>
  <c r="M298" i="2"/>
  <c r="O303" i="2"/>
  <c r="U323" i="2"/>
  <c r="K338" i="2"/>
  <c r="M317" i="2"/>
  <c r="M338" i="2"/>
  <c r="K185" i="2"/>
  <c r="K205" i="2"/>
  <c r="G204" i="2"/>
  <c r="O204" i="2"/>
  <c r="K216" i="2"/>
  <c r="G230" i="2"/>
  <c r="O230" i="2"/>
  <c r="K240" i="2"/>
  <c r="G254" i="2"/>
  <c r="O254" i="2"/>
  <c r="K260" i="2"/>
  <c r="G275" i="2"/>
  <c r="O275" i="2"/>
  <c r="K292" i="2"/>
  <c r="G299" i="2"/>
  <c r="O299" i="2"/>
  <c r="K310" i="2"/>
  <c r="G323" i="2"/>
  <c r="K337" i="2"/>
  <c r="G339" i="2"/>
  <c r="O339" i="2"/>
  <c r="G231" i="2"/>
  <c r="G259" i="2"/>
  <c r="G285" i="2"/>
  <c r="G303" i="2"/>
  <c r="G332" i="2"/>
  <c r="M27" i="1"/>
  <c r="G106" i="1"/>
  <c r="I126" i="1"/>
  <c r="I132" i="1"/>
  <c r="I157" i="1"/>
  <c r="O204" i="1"/>
  <c r="G204" i="1"/>
  <c r="I204" i="1"/>
  <c r="G224" i="1"/>
  <c r="I231" i="1"/>
  <c r="O231" i="1"/>
  <c r="G231" i="1"/>
  <c r="O260" i="1"/>
  <c r="G260" i="1"/>
  <c r="O292" i="1"/>
  <c r="G292" i="1"/>
  <c r="O299" i="1"/>
  <c r="G299" i="1"/>
  <c r="I299" i="1"/>
  <c r="I332" i="1"/>
  <c r="O332" i="1"/>
  <c r="G332" i="1"/>
  <c r="O339" i="1"/>
  <c r="G339" i="1"/>
  <c r="I339" i="1"/>
  <c r="M70" i="1"/>
  <c r="M91" i="1"/>
  <c r="N91" i="1"/>
  <c r="O91" i="1" s="1"/>
  <c r="I137" i="1"/>
  <c r="K157" i="1"/>
  <c r="O157" i="1"/>
  <c r="O169" i="1"/>
  <c r="G169" i="1"/>
  <c r="U169" i="1"/>
  <c r="G170" i="1"/>
  <c r="K204" i="1"/>
  <c r="M231" i="1"/>
  <c r="K260" i="1"/>
  <c r="N267" i="1"/>
  <c r="O267" i="1" s="1"/>
  <c r="K292" i="1"/>
  <c r="N298" i="1"/>
  <c r="K299" i="1"/>
  <c r="I317" i="1"/>
  <c r="O317" i="1"/>
  <c r="M332" i="1"/>
  <c r="N338" i="1"/>
  <c r="O338" i="1" s="1"/>
  <c r="K339" i="1"/>
  <c r="N27" i="1"/>
  <c r="O27" i="1" s="1"/>
  <c r="O254" i="1"/>
  <c r="G254" i="1"/>
  <c r="I254" i="1"/>
  <c r="K19" i="1"/>
  <c r="G35" i="1"/>
  <c r="O35" i="1"/>
  <c r="K47" i="1"/>
  <c r="G54" i="1"/>
  <c r="O54" i="1"/>
  <c r="K63" i="1"/>
  <c r="G78" i="1"/>
  <c r="O78" i="1"/>
  <c r="K85" i="1"/>
  <c r="G96" i="1"/>
  <c r="O96" i="1"/>
  <c r="K102" i="1"/>
  <c r="G112" i="1"/>
  <c r="O112" i="1"/>
  <c r="K126" i="1"/>
  <c r="O144" i="1"/>
  <c r="G144" i="1"/>
  <c r="M169" i="1"/>
  <c r="O191" i="1"/>
  <c r="G191" i="1"/>
  <c r="U191" i="1"/>
  <c r="O230" i="1"/>
  <c r="G230" i="1"/>
  <c r="I230" i="1"/>
  <c r="I267" i="1"/>
  <c r="I298" i="1"/>
  <c r="O298" i="1"/>
  <c r="O310" i="1"/>
  <c r="G310" i="1"/>
  <c r="U310" i="1"/>
  <c r="M317" i="1"/>
  <c r="U317" i="1"/>
  <c r="O323" i="1"/>
  <c r="G323" i="1"/>
  <c r="I323" i="1"/>
  <c r="I338" i="1"/>
  <c r="M53" i="1"/>
  <c r="M106" i="1"/>
  <c r="O170" i="1"/>
  <c r="I205" i="1"/>
  <c r="O205" i="1"/>
  <c r="G205" i="1"/>
  <c r="G198" i="1"/>
  <c r="G247" i="1"/>
  <c r="M132" i="1"/>
  <c r="N150" i="1"/>
  <c r="O150" i="1" s="1"/>
  <c r="G157" i="1"/>
  <c r="O179" i="1"/>
  <c r="G179" i="1"/>
  <c r="I179" i="1"/>
  <c r="K191" i="1"/>
  <c r="O216" i="1"/>
  <c r="G216" i="1"/>
  <c r="U216" i="1"/>
  <c r="K230" i="1"/>
  <c r="I259" i="1"/>
  <c r="O259" i="1"/>
  <c r="G259" i="1"/>
  <c r="U259" i="1"/>
  <c r="M267" i="1"/>
  <c r="U267" i="1"/>
  <c r="O275" i="1"/>
  <c r="G275" i="1"/>
  <c r="I275" i="1"/>
  <c r="I285" i="1"/>
  <c r="O285" i="1"/>
  <c r="G285" i="1"/>
  <c r="U285" i="1"/>
  <c r="M298" i="1"/>
  <c r="U298" i="1"/>
  <c r="K310" i="1"/>
  <c r="K323" i="1"/>
  <c r="M338" i="1"/>
  <c r="U338" i="1"/>
  <c r="I163" i="1"/>
  <c r="O163" i="1"/>
  <c r="G163" i="1"/>
  <c r="U163" i="1"/>
  <c r="K179" i="1"/>
  <c r="O198" i="1"/>
  <c r="O247" i="1"/>
  <c r="K275" i="1"/>
  <c r="U150" i="1"/>
  <c r="I185" i="1"/>
  <c r="O185" i="1"/>
  <c r="G185" i="1"/>
  <c r="U185" i="1"/>
  <c r="U198" i="1"/>
  <c r="O224" i="1"/>
  <c r="O240" i="1"/>
  <c r="G240" i="1"/>
  <c r="U247" i="1"/>
  <c r="M254" i="1"/>
  <c r="I303" i="1"/>
  <c r="O303" i="1"/>
  <c r="G303" i="1"/>
  <c r="O337" i="1"/>
  <c r="G337" i="1"/>
  <c r="M191" i="1"/>
  <c r="M216" i="1"/>
  <c r="M240" i="1"/>
  <c r="M260" i="1"/>
  <c r="M292" i="1"/>
  <c r="M310" i="1"/>
  <c r="M337" i="1"/>
  <c r="K338" i="1"/>
</calcChain>
</file>

<file path=xl/sharedStrings.xml><?xml version="1.0" encoding="utf-8"?>
<sst xmlns="http://schemas.openxmlformats.org/spreadsheetml/2006/main" count="16336" uniqueCount="619">
  <si>
    <t/>
  </si>
  <si>
    <t>Figures Finalised as at 2025/01/29</t>
  </si>
  <si>
    <t>STATEMENT OF OPERATING REVENUE FOR THE 2nd Quarter Ended 31 December 2024</t>
  </si>
  <si>
    <t>Executive and council</t>
  </si>
  <si>
    <t>Budget</t>
  </si>
  <si>
    <t>First Quarter 2024/25</t>
  </si>
  <si>
    <t>Second Quarter 2024/25</t>
  </si>
  <si>
    <t>Third Quarter 2024/25</t>
  </si>
  <si>
    <t>Fourth Quarter 2024/25</t>
  </si>
  <si>
    <t>Year to date: 31 December 2024</t>
  </si>
  <si>
    <t>Second Quarter 2023/24</t>
  </si>
  <si>
    <t>R thousands</t>
  </si>
  <si>
    <t>Code</t>
  </si>
  <si>
    <t>Main app</t>
  </si>
  <si>
    <t>Adjusted Budget</t>
  </si>
  <si>
    <t>Actual Revenue</t>
  </si>
  <si>
    <t>1st Q as % of Main app</t>
  </si>
  <si>
    <t>2nd Q as % of Main app</t>
  </si>
  <si>
    <t>3rd Q as % of adj budget</t>
  </si>
  <si>
    <t>4th Q as % of adj budget</t>
  </si>
  <si>
    <t>Total Revenue as % of Main app</t>
  </si>
  <si>
    <t>Q2 of 2023/24 to Q2 of 2024/25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</si>
  <si>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</si>
  <si>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</si>
  <si>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</si>
  <si>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</si>
  <si>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</si>
  <si>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</si>
  <si>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</si>
  <si>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</si>
  <si>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</si>
  <si>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</si>
  <si>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</si>
  <si>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</si>
  <si>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</si>
  <si>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</si>
  <si>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</si>
  <si>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</si>
  <si>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</si>
  <si>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</si>
  <si>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</si>
  <si>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</si>
  <si>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</si>
  <si>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</si>
  <si>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</si>
  <si>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</si>
  <si>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</si>
  <si>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</si>
  <si>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</si>
  <si>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</si>
  <si>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</si>
  <si>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</si>
  <si>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</si>
  <si>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</si>
  <si>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</si>
  <si>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</si>
  <si>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</si>
  <si>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</si>
  <si>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</si>
  <si>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</si>
  <si>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</si>
  <si>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</si>
  <si>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</si>
  <si>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</si>
  <si>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</si>
  <si>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</si>
  <si>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</si>
  <si>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</si>
  <si>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</si>
  <si>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Dr. A.B. Xuma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</si>
  <si>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</si>
  <si>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</si>
  <si>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</si>
  <si>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</si>
  <si>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</si>
  <si>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</si>
  <si>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</si>
  <si>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</si>
  <si>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</si>
  <si>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</si>
  <si>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</si>
  <si>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</si>
  <si>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</si>
  <si>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</si>
  <si>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</si>
  <si>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</si>
  <si>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</si>
  <si>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</si>
  <si>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</si>
  <si>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</si>
  <si>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</si>
  <si>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</si>
  <si>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</si>
  <si>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</si>
  <si>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</si>
  <si>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</si>
  <si>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</si>
  <si>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</si>
  <si>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</si>
  <si>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</si>
  <si>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</si>
  <si>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</si>
  <si>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</si>
  <si>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</si>
  <si>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</si>
  <si>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</si>
  <si>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</si>
  <si>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</si>
  <si>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</si>
  <si>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</si>
  <si>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</si>
  <si>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</si>
  <si>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</si>
  <si>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</si>
  <si>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</si>
  <si>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</si>
  <si>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</si>
  <si>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</si>
  <si>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</si>
  <si>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</si>
  <si>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</si>
  <si>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</si>
  <si>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</si>
  <si>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</si>
  <si>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</si>
  <si>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</si>
  <si>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</si>
  <si>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</si>
  <si>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</si>
  <si>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</si>
  <si>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</si>
  <si>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</si>
  <si>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</si>
  <si>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</si>
  <si>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</si>
  <si>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</si>
  <si>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</si>
  <si>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</si>
  <si>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</si>
  <si>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</si>
  <si>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</si>
  <si>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</si>
  <si>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</si>
  <si>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</si>
  <si>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</si>
  <si>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</si>
  <si>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</si>
  <si>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</si>
  <si>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</si>
  <si>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</si>
  <si>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</si>
  <si>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</si>
  <si>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</si>
  <si>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</si>
  <si>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</si>
  <si>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</si>
  <si>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</si>
  <si>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</si>
  <si>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</si>
  <si>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</si>
  <si>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</si>
  <si>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</si>
  <si>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</si>
  <si>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</si>
  <si>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</si>
  <si>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</si>
  <si>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</si>
  <si>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</si>
  <si>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</si>
  <si>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</si>
  <si>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</si>
  <si>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</si>
  <si>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</si>
  <si>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</si>
  <si>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</si>
  <si>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</si>
  <si>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</si>
  <si>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</si>
  <si>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</si>
  <si>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</si>
  <si>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</si>
  <si>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</si>
  <si>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</si>
  <si>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</si>
  <si>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</si>
  <si>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</si>
  <si>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</si>
  <si>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</si>
  <si>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</si>
  <si>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</si>
  <si>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</si>
  <si>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</si>
  <si>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</si>
  <si>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</si>
  <si>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</si>
  <si>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</si>
  <si>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</si>
  <si>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</si>
  <si>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</si>
  <si>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</si>
  <si>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</si>
  <si>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</si>
  <si>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</si>
  <si>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</si>
  <si>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</si>
  <si>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</si>
  <si>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</si>
  <si>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</si>
  <si>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</si>
  <si>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</si>
  <si>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</si>
  <si>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</si>
  <si>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</si>
  <si>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</si>
  <si>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</si>
  <si>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</si>
  <si>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</si>
  <si>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</si>
  <si>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</si>
  <si>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</si>
  <si>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</si>
  <si>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</si>
  <si>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</si>
  <si>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</si>
  <si>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</si>
  <si>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</si>
  <si>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</si>
  <si>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</si>
  <si>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</si>
  <si>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</si>
  <si>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</si>
  <si>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</si>
  <si>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</si>
  <si>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</si>
  <si>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</si>
  <si>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</si>
  <si>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</si>
  <si>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</si>
  <si>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</si>
  <si>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</si>
  <si>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</si>
  <si>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</si>
  <si>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</si>
  <si>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</si>
  <si>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</si>
  <si>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</si>
  <si>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</si>
  <si>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</si>
  <si>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</si>
  <si>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</si>
  <si>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</si>
  <si>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</si>
  <si>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</si>
  <si>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</si>
  <si>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</si>
  <si>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</si>
  <si>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</si>
  <si>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</si>
  <si>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</si>
  <si>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</si>
  <si>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</si>
  <si>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</si>
  <si>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</si>
  <si>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</si>
  <si>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</si>
  <si>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</si>
  <si>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</si>
  <si>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</si>
  <si>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</si>
  <si>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</si>
  <si>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</si>
  <si>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</si>
  <si>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</si>
  <si>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</si>
  <si>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</si>
  <si>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</si>
  <si>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</si>
  <si>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</si>
  <si>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</si>
  <si>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</si>
  <si>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</si>
  <si>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</si>
  <si>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</si>
  <si>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</si>
  <si>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</si>
  <si>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</si>
  <si>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</si>
  <si>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</si>
  <si>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</si>
  <si>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</si>
  <si>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</si>
  <si>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</si>
  <si>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</si>
  <si>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</si>
  <si>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</si>
  <si>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</si>
  <si>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</si>
  <si>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</si>
  <si>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</si>
  <si>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</si>
  <si>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Johannes Phumani Phungula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</si>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</sst>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 inden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 indent="1"/>
    </xf>
    <xf numFmtId="0" fontId="0" fillId="0" borderId="1" xfId="0" applyBorder="1"/>
    <xf numFmtId="0" fontId="2" fillId="0" borderId="10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Border="1" applyAlignment="1">
      <alignment horizontal="right"/>
    </xf>
    <xf numFmtId="166" fontId="3" fillId="0" borderId="14" xfId="0" applyNumberFormat="1" applyFont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view="pageBreakPreview" topLeftCell="A298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5.42578125" bestFit="1" customWidth="1"/>
    <col min="5" max="5" width="11.7109375" hidden="1" customWidth="1"/>
    <col min="6" max="6" width="15.42578125" bestFit="1" customWidth="1"/>
    <col min="7" max="7" width="11.7109375" customWidth="1"/>
    <col min="8" max="8" width="14.85546875" bestFit="1" customWidth="1"/>
    <col min="9" max="9" width="11.7109375" customWidth="1"/>
    <col min="10" max="13" width="11.7109375" hidden="1" customWidth="1"/>
    <col min="14" max="14" width="14.85546875" bestFit="1" customWidth="1"/>
    <col min="15" max="15" width="11.7109375" customWidth="1"/>
    <col min="16" max="16" width="14.42578125" bestFit="1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18224950</v>
      </c>
      <c r="E8" s="31">
        <v>18224950</v>
      </c>
      <c r="F8" s="31">
        <v>4415629</v>
      </c>
      <c r="G8" s="36">
        <f>IF(($D8       =0),0,($F8       /$D8       ))</f>
        <v>0.24228483480064417</v>
      </c>
      <c r="H8" s="31">
        <v>8026412</v>
      </c>
      <c r="I8" s="36">
        <f>IF(($D8       =0),0,($H8       /$D8       ))</f>
        <v>0.44040790235364158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12442041</v>
      </c>
      <c r="O8" s="36">
        <f>IF(($D8       =0),0,($N8       /$D8       ))</f>
        <v>0.6826927371542858</v>
      </c>
      <c r="P8" s="31">
        <v>8060593</v>
      </c>
      <c r="Q8" s="31">
        <v>19818020</v>
      </c>
      <c r="R8" s="31">
        <v>16818020</v>
      </c>
      <c r="S8" s="31">
        <v>12745228</v>
      </c>
      <c r="T8" s="36">
        <f>IF(($Q8       =0),0,($S8       /$Q8       ))</f>
        <v>0.64311308596923411</v>
      </c>
      <c r="U8" s="36">
        <f>IF(($P8       =0),0,(($H8       /$P8       )-1))</f>
        <v>-4.2405068708964988E-3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1193660</v>
      </c>
      <c r="E9" s="31">
        <v>1193660</v>
      </c>
      <c r="F9" s="31">
        <v>72006</v>
      </c>
      <c r="G9" s="36">
        <f>IF(($D9       =0),0,($F9       /$D9       ))</f>
        <v>6.0323710269255905E-2</v>
      </c>
      <c r="H9" s="31">
        <v>379918</v>
      </c>
      <c r="I9" s="36">
        <f>IF(($D9       =0),0,($H9       /$D9       ))</f>
        <v>0.31827991220280483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451924</v>
      </c>
      <c r="O9" s="36">
        <f>IF(($D9       =0),0,($N9       /$D9       ))</f>
        <v>0.3786036224720607</v>
      </c>
      <c r="P9" s="31">
        <v>389866</v>
      </c>
      <c r="Q9" s="31">
        <v>1142120</v>
      </c>
      <c r="R9" s="31">
        <v>1200320</v>
      </c>
      <c r="S9" s="31">
        <v>759807</v>
      </c>
      <c r="T9" s="36">
        <f>IF(($Q9       =0),0,($S9       /$Q9       ))</f>
        <v>0.66526021784050715</v>
      </c>
      <c r="U9" s="36">
        <f>IF(($P9       =0),0,(($H9       /$P9       )-1))</f>
        <v>-2.5516459501469746E-2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19418610</v>
      </c>
      <c r="E10" s="32">
        <f>SUM(E8:E9)</f>
        <v>19418610</v>
      </c>
      <c r="F10" s="32">
        <f>SUM(F8:F9)</f>
        <v>4487635</v>
      </c>
      <c r="G10" s="37">
        <f t="shared" ref="G10:G54" si="0">IF(($D10      =0),0,($F10      /$D10      ))</f>
        <v>0.23109970281086031</v>
      </c>
      <c r="H10" s="32">
        <f>SUM(H8:H9)</f>
        <v>8406330</v>
      </c>
      <c r="I10" s="37">
        <f t="shared" ref="I10:I54" si="1">IF(($D10      =0),0,($H10      /$D10      ))</f>
        <v>0.43290070710519446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12893965</v>
      </c>
      <c r="O10" s="37">
        <f t="shared" ref="O10:O54" si="5">IF(($D10      =0),0,($N10      /$D10      ))</f>
        <v>0.6640004099160548</v>
      </c>
      <c r="P10" s="32">
        <f>SUM(P8:P9)</f>
        <v>8450459</v>
      </c>
      <c r="Q10" s="32">
        <f>SUM(Q8:Q9)</f>
        <v>20960140</v>
      </c>
      <c r="R10" s="32">
        <f>SUM(R8:R9)</f>
        <v>18018340</v>
      </c>
      <c r="S10" s="32">
        <f>SUM(S8:S9)</f>
        <v>13505035</v>
      </c>
      <c r="T10" s="37">
        <f t="shared" ref="T10:T54" si="6">IF(($Q10      =0),0,($S10      /$Q10      ))</f>
        <v>0.64431988526794193</v>
      </c>
      <c r="U10" s="37">
        <f t="shared" ref="U10:U54" si="7">IF(($P10      =0),0,(($H10      /$P10      )-1))</f>
        <v>-5.2220832028176956E-3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162056</v>
      </c>
      <c r="E11" s="31">
        <v>162056</v>
      </c>
      <c r="F11" s="31">
        <v>2644</v>
      </c>
      <c r="G11" s="36">
        <f t="shared" si="0"/>
        <v>1.631534778101397E-2</v>
      </c>
      <c r="H11" s="31">
        <v>153900</v>
      </c>
      <c r="I11" s="36">
        <f t="shared" si="1"/>
        <v>0.94967171841832454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156544</v>
      </c>
      <c r="O11" s="36">
        <f t="shared" si="5"/>
        <v>0.9659870661993385</v>
      </c>
      <c r="P11" s="31">
        <v>6345</v>
      </c>
      <c r="Q11" s="31">
        <v>162056</v>
      </c>
      <c r="R11" s="31">
        <v>162056</v>
      </c>
      <c r="S11" s="31">
        <v>7998</v>
      </c>
      <c r="T11" s="36">
        <f t="shared" si="6"/>
        <v>4.935330996692501E-2</v>
      </c>
      <c r="U11" s="36">
        <f t="shared" si="7"/>
        <v>23.25531914893617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27159962</v>
      </c>
      <c r="E12" s="31">
        <v>27159962</v>
      </c>
      <c r="F12" s="31">
        <v>29667000</v>
      </c>
      <c r="G12" s="36">
        <f t="shared" si="0"/>
        <v>1.0923063883520898</v>
      </c>
      <c r="H12" s="31">
        <v>23733000</v>
      </c>
      <c r="I12" s="36">
        <f t="shared" si="1"/>
        <v>0.87382301934001239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53400000</v>
      </c>
      <c r="O12" s="36">
        <f t="shared" si="5"/>
        <v>1.9661294076921021</v>
      </c>
      <c r="P12" s="31">
        <v>20808000</v>
      </c>
      <c r="Q12" s="31">
        <v>25642514</v>
      </c>
      <c r="R12" s="31">
        <v>24043514</v>
      </c>
      <c r="S12" s="31">
        <v>46616000</v>
      </c>
      <c r="T12" s="36">
        <f t="shared" si="6"/>
        <v>1.8179184771040779</v>
      </c>
      <c r="U12" s="36">
        <f t="shared" si="7"/>
        <v>0.14057093425605527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25926356</v>
      </c>
      <c r="E13" s="31">
        <v>25926356</v>
      </c>
      <c r="F13" s="31">
        <v>3611811</v>
      </c>
      <c r="G13" s="36">
        <f t="shared" si="0"/>
        <v>0.1393103990394948</v>
      </c>
      <c r="H13" s="31">
        <v>3221695</v>
      </c>
      <c r="I13" s="36">
        <f t="shared" si="1"/>
        <v>0.12426331722051491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6833506</v>
      </c>
      <c r="O13" s="36">
        <f t="shared" si="5"/>
        <v>0.26357371626000969</v>
      </c>
      <c r="P13" s="31">
        <v>1542457</v>
      </c>
      <c r="Q13" s="31">
        <v>127656776</v>
      </c>
      <c r="R13" s="31">
        <v>26544356</v>
      </c>
      <c r="S13" s="31">
        <v>4940326</v>
      </c>
      <c r="T13" s="36">
        <f t="shared" si="6"/>
        <v>3.870006869043912E-2</v>
      </c>
      <c r="U13" s="36">
        <f t="shared" si="7"/>
        <v>1.0886773504869178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4576000</v>
      </c>
      <c r="E14" s="31">
        <v>4576000</v>
      </c>
      <c r="F14" s="31">
        <v>4581021</v>
      </c>
      <c r="G14" s="36">
        <f t="shared" si="0"/>
        <v>1.0010972465034964</v>
      </c>
      <c r="H14" s="31">
        <v>5951</v>
      </c>
      <c r="I14" s="36">
        <f t="shared" si="1"/>
        <v>1.3004807692307693E-3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4586972</v>
      </c>
      <c r="O14" s="36">
        <f t="shared" si="5"/>
        <v>1.0023977272727274</v>
      </c>
      <c r="P14" s="31">
        <v>16522</v>
      </c>
      <c r="Q14" s="31">
        <v>4100368</v>
      </c>
      <c r="R14" s="31">
        <v>4100368</v>
      </c>
      <c r="S14" s="31">
        <v>2064297</v>
      </c>
      <c r="T14" s="36">
        <f t="shared" si="6"/>
        <v>0.5034418861916784</v>
      </c>
      <c r="U14" s="36">
        <f t="shared" si="7"/>
        <v>-0.63981358189081228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12654327</v>
      </c>
      <c r="E15" s="31">
        <v>12654327</v>
      </c>
      <c r="F15" s="31">
        <v>5272573</v>
      </c>
      <c r="G15" s="36">
        <f t="shared" si="0"/>
        <v>0.41666166837635854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5272573</v>
      </c>
      <c r="O15" s="36">
        <f t="shared" si="5"/>
        <v>0.41666166837635854</v>
      </c>
      <c r="P15" s="31">
        <v>0</v>
      </c>
      <c r="Q15" s="31">
        <v>15541398</v>
      </c>
      <c r="R15" s="31">
        <v>15541398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141684</v>
      </c>
      <c r="E16" s="31">
        <v>141684</v>
      </c>
      <c r="F16" s="31">
        <v>52624</v>
      </c>
      <c r="G16" s="36">
        <f t="shared" si="0"/>
        <v>0.37141808531662007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52624</v>
      </c>
      <c r="O16" s="36">
        <f t="shared" si="5"/>
        <v>0.37141808531662007</v>
      </c>
      <c r="P16" s="31">
        <v>0</v>
      </c>
      <c r="Q16" s="31">
        <v>105929</v>
      </c>
      <c r="R16" s="31">
        <v>135065</v>
      </c>
      <c r="S16" s="31">
        <v>15434</v>
      </c>
      <c r="T16" s="36">
        <f t="shared" si="6"/>
        <v>0.14570136600930811</v>
      </c>
      <c r="U16" s="36">
        <f t="shared" si="7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65847797</v>
      </c>
      <c r="E17" s="31">
        <v>65847797</v>
      </c>
      <c r="F17" s="31">
        <v>28751001</v>
      </c>
      <c r="G17" s="36">
        <f t="shared" si="0"/>
        <v>0.43662813806815737</v>
      </c>
      <c r="H17" s="31">
        <v>18214000</v>
      </c>
      <c r="I17" s="36">
        <f t="shared" si="1"/>
        <v>0.27660758339417185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46965001</v>
      </c>
      <c r="O17" s="36">
        <f t="shared" si="5"/>
        <v>0.71323572146232928</v>
      </c>
      <c r="P17" s="31">
        <v>17712000</v>
      </c>
      <c r="Q17" s="31">
        <v>39428767</v>
      </c>
      <c r="R17" s="31">
        <v>37416767</v>
      </c>
      <c r="S17" s="31">
        <v>44777000</v>
      </c>
      <c r="T17" s="36">
        <f t="shared" si="6"/>
        <v>1.1356429177711795</v>
      </c>
      <c r="U17" s="36">
        <f t="shared" si="7"/>
        <v>2.8342366757000859E-2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80389278</v>
      </c>
      <c r="E18" s="31">
        <v>82649278</v>
      </c>
      <c r="F18" s="31">
        <v>91853</v>
      </c>
      <c r="G18" s="36">
        <f t="shared" si="0"/>
        <v>1.1426026241957291E-3</v>
      </c>
      <c r="H18" s="31">
        <v>55724582</v>
      </c>
      <c r="I18" s="36">
        <f t="shared" si="1"/>
        <v>0.69318425773148507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55816435</v>
      </c>
      <c r="O18" s="36">
        <f t="shared" si="5"/>
        <v>0.69432686035568081</v>
      </c>
      <c r="P18" s="31">
        <v>-19589734</v>
      </c>
      <c r="Q18" s="31">
        <v>60591828</v>
      </c>
      <c r="R18" s="31">
        <v>122379604</v>
      </c>
      <c r="S18" s="31">
        <v>-47863631</v>
      </c>
      <c r="T18" s="36">
        <f t="shared" si="6"/>
        <v>-0.78993541835377534</v>
      </c>
      <c r="U18" s="36">
        <f t="shared" si="7"/>
        <v>-3.8445808401482124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216857460</v>
      </c>
      <c r="E19" s="32">
        <f>SUM(E11:E18)</f>
        <v>219117460</v>
      </c>
      <c r="F19" s="32">
        <f>SUM(F11:F18)</f>
        <v>72030527</v>
      </c>
      <c r="G19" s="37">
        <f t="shared" si="0"/>
        <v>0.33215609460702894</v>
      </c>
      <c r="H19" s="32">
        <f>SUM(H11:H18)</f>
        <v>101053128</v>
      </c>
      <c r="I19" s="37">
        <f t="shared" si="1"/>
        <v>0.46598870981888285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173083655</v>
      </c>
      <c r="O19" s="37">
        <f t="shared" si="5"/>
        <v>0.79814480442591185</v>
      </c>
      <c r="P19" s="32">
        <f>SUM(P11:P18)</f>
        <v>20495590</v>
      </c>
      <c r="Q19" s="32">
        <f>SUM(Q11:Q18)</f>
        <v>273229636</v>
      </c>
      <c r="R19" s="32">
        <f>SUM(R11:R18)</f>
        <v>230323128</v>
      </c>
      <c r="S19" s="32">
        <f>SUM(S11:S18)</f>
        <v>50557424</v>
      </c>
      <c r="T19" s="37">
        <f t="shared" si="6"/>
        <v>0.18503638455968957</v>
      </c>
      <c r="U19" s="37">
        <f t="shared" si="7"/>
        <v>3.9304815328565805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230000</v>
      </c>
      <c r="E22" s="31">
        <v>230000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150127742</v>
      </c>
      <c r="E23" s="31">
        <v>150127742</v>
      </c>
      <c r="F23" s="31">
        <v>58577869</v>
      </c>
      <c r="G23" s="36">
        <f t="shared" si="0"/>
        <v>0.3901868383526344</v>
      </c>
      <c r="H23" s="31">
        <v>46244804</v>
      </c>
      <c r="I23" s="36">
        <f t="shared" si="1"/>
        <v>0.3080363654573583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104822673</v>
      </c>
      <c r="O23" s="36">
        <f t="shared" si="5"/>
        <v>0.6982232038099927</v>
      </c>
      <c r="P23" s="31">
        <v>43726739</v>
      </c>
      <c r="Q23" s="31">
        <v>144271513</v>
      </c>
      <c r="R23" s="31">
        <v>142656699</v>
      </c>
      <c r="S23" s="31">
        <v>98337944</v>
      </c>
      <c r="T23" s="36">
        <f t="shared" si="6"/>
        <v>0.68161719493438733</v>
      </c>
      <c r="U23" s="36">
        <f t="shared" si="7"/>
        <v>5.7586388959853574E-2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38481456</v>
      </c>
      <c r="E25" s="31">
        <v>38481456</v>
      </c>
      <c r="F25" s="31">
        <v>214719</v>
      </c>
      <c r="G25" s="36">
        <f t="shared" si="0"/>
        <v>5.5798044647790875E-3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214719</v>
      </c>
      <c r="O25" s="36">
        <f t="shared" si="5"/>
        <v>5.5798044647790875E-3</v>
      </c>
      <c r="P25" s="31">
        <v>2110</v>
      </c>
      <c r="Q25" s="31">
        <v>38481456</v>
      </c>
      <c r="R25" s="31">
        <v>38481456</v>
      </c>
      <c r="S25" s="31">
        <v>2110</v>
      </c>
      <c r="T25" s="36">
        <f t="shared" si="6"/>
        <v>5.4831605124296751E-5</v>
      </c>
      <c r="U25" s="36">
        <f t="shared" si="7"/>
        <v>-1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24726360</v>
      </c>
      <c r="E26" s="31">
        <v>24726360</v>
      </c>
      <c r="F26" s="31">
        <v>680662</v>
      </c>
      <c r="G26" s="36">
        <f t="shared" si="0"/>
        <v>2.7527788158062894E-2</v>
      </c>
      <c r="H26" s="31">
        <v>732725</v>
      </c>
      <c r="I26" s="36">
        <f t="shared" si="1"/>
        <v>2.963335484883339E-2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1413387</v>
      </c>
      <c r="O26" s="36">
        <f t="shared" si="5"/>
        <v>5.7161143006896287E-2</v>
      </c>
      <c r="P26" s="31">
        <v>53109</v>
      </c>
      <c r="Q26" s="31">
        <v>24270404</v>
      </c>
      <c r="R26" s="31">
        <v>24270408</v>
      </c>
      <c r="S26" s="31">
        <v>95559</v>
      </c>
      <c r="T26" s="36">
        <f t="shared" si="6"/>
        <v>3.93726449712168E-3</v>
      </c>
      <c r="U26" s="36">
        <f t="shared" si="7"/>
        <v>12.796625807301965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213565558</v>
      </c>
      <c r="E27" s="32">
        <f>SUM(E20:E26)</f>
        <v>213565558</v>
      </c>
      <c r="F27" s="32">
        <f>SUM(F20:F26)</f>
        <v>59473250</v>
      </c>
      <c r="G27" s="37">
        <f t="shared" si="0"/>
        <v>0.2784777215809302</v>
      </c>
      <c r="H27" s="32">
        <f>SUM(H20:H26)</f>
        <v>46977529</v>
      </c>
      <c r="I27" s="37">
        <f t="shared" si="1"/>
        <v>0.2199677206378006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106450779</v>
      </c>
      <c r="O27" s="37">
        <f t="shared" si="5"/>
        <v>0.49844544221873077</v>
      </c>
      <c r="P27" s="32">
        <f>SUM(P20:P26)</f>
        <v>43781958</v>
      </c>
      <c r="Q27" s="32">
        <f>SUM(Q20:Q26)</f>
        <v>207023373</v>
      </c>
      <c r="R27" s="32">
        <f>SUM(R20:R26)</f>
        <v>205408563</v>
      </c>
      <c r="S27" s="32">
        <f>SUM(S20:S26)</f>
        <v>98435613</v>
      </c>
      <c r="T27" s="37">
        <f t="shared" si="6"/>
        <v>0.47548067434878477</v>
      </c>
      <c r="U27" s="37">
        <f t="shared" si="7"/>
        <v>7.298830719265692E-2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9261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9261</v>
      </c>
      <c r="O29" s="36">
        <f t="shared" si="5"/>
        <v>0</v>
      </c>
      <c r="P29" s="31">
        <v>0</v>
      </c>
      <c r="Q29" s="31">
        <v>14000000</v>
      </c>
      <c r="R29" s="31">
        <v>14000000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3372650</v>
      </c>
      <c r="G30" s="36">
        <f t="shared" si="0"/>
        <v>0</v>
      </c>
      <c r="H30" s="31">
        <v>2698150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6070800</v>
      </c>
      <c r="O30" s="36">
        <f t="shared" si="5"/>
        <v>0</v>
      </c>
      <c r="P30" s="31">
        <v>0</v>
      </c>
      <c r="Q30" s="31">
        <v>1</v>
      </c>
      <c r="R30" s="31">
        <v>1</v>
      </c>
      <c r="S30" s="31">
        <v>3205750</v>
      </c>
      <c r="T30" s="36">
        <f t="shared" si="6"/>
        <v>3205750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56753729</v>
      </c>
      <c r="E31" s="31">
        <v>56753729</v>
      </c>
      <c r="F31" s="31">
        <v>90871577</v>
      </c>
      <c r="G31" s="36">
        <f t="shared" si="0"/>
        <v>1.6011560579570023</v>
      </c>
      <c r="H31" s="31">
        <v>68871191</v>
      </c>
      <c r="I31" s="36">
        <f t="shared" si="1"/>
        <v>1.2135095299200516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159742768</v>
      </c>
      <c r="O31" s="36">
        <f t="shared" si="5"/>
        <v>2.8146655878770539</v>
      </c>
      <c r="P31" s="31">
        <v>61535000</v>
      </c>
      <c r="Q31" s="31">
        <v>56753729</v>
      </c>
      <c r="R31" s="31">
        <v>56753729</v>
      </c>
      <c r="S31" s="31">
        <v>132466000</v>
      </c>
      <c r="T31" s="36">
        <f t="shared" si="6"/>
        <v>2.3340492745419423</v>
      </c>
      <c r="U31" s="36">
        <f t="shared" si="7"/>
        <v>0.11921980986430492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218492092</v>
      </c>
      <c r="E33" s="31">
        <v>218492092</v>
      </c>
      <c r="F33" s="31">
        <v>101972453</v>
      </c>
      <c r="G33" s="36">
        <f t="shared" si="0"/>
        <v>0.46671004001371363</v>
      </c>
      <c r="H33" s="31">
        <v>81693178</v>
      </c>
      <c r="I33" s="36">
        <f t="shared" si="1"/>
        <v>0.37389535361307263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183665631</v>
      </c>
      <c r="O33" s="36">
        <f t="shared" si="5"/>
        <v>0.84060539362678632</v>
      </c>
      <c r="P33" s="31">
        <v>418</v>
      </c>
      <c r="Q33" s="31">
        <v>190000092</v>
      </c>
      <c r="R33" s="31">
        <v>190000092</v>
      </c>
      <c r="S33" s="31">
        <v>96675607</v>
      </c>
      <c r="T33" s="36">
        <f t="shared" si="6"/>
        <v>0.50881873783513742</v>
      </c>
      <c r="U33" s="36">
        <f t="shared" si="7"/>
        <v>195437.22488038277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275245821</v>
      </c>
      <c r="E35" s="32">
        <f>SUM(E28:E34)</f>
        <v>275245821</v>
      </c>
      <c r="F35" s="32">
        <f>SUM(F28:F34)</f>
        <v>196216680</v>
      </c>
      <c r="G35" s="37">
        <f t="shared" si="0"/>
        <v>0.71287796227794498</v>
      </c>
      <c r="H35" s="32">
        <f>SUM(H28:H34)</f>
        <v>153271780</v>
      </c>
      <c r="I35" s="37">
        <f t="shared" si="1"/>
        <v>0.5568541583779395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349488460</v>
      </c>
      <c r="O35" s="37">
        <f t="shared" si="5"/>
        <v>1.2697321206558845</v>
      </c>
      <c r="P35" s="32">
        <f>SUM(P28:P34)</f>
        <v>61535418</v>
      </c>
      <c r="Q35" s="32">
        <f>SUM(Q28:Q34)</f>
        <v>260753822</v>
      </c>
      <c r="R35" s="32">
        <f>SUM(R28:R34)</f>
        <v>260753822</v>
      </c>
      <c r="S35" s="32">
        <f>SUM(S28:S34)</f>
        <v>232347357</v>
      </c>
      <c r="T35" s="37">
        <f t="shared" si="6"/>
        <v>0.8910602161758534</v>
      </c>
      <c r="U35" s="37">
        <f t="shared" si="7"/>
        <v>1.490789613227296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1242</v>
      </c>
      <c r="G36" s="36">
        <f t="shared" si="0"/>
        <v>0</v>
      </c>
      <c r="H36" s="31">
        <v>1473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2715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7549616</v>
      </c>
      <c r="E37" s="31">
        <v>7549616</v>
      </c>
      <c r="F37" s="31">
        <v>81968000</v>
      </c>
      <c r="G37" s="36">
        <f t="shared" si="0"/>
        <v>10.857240951062941</v>
      </c>
      <c r="H37" s="31">
        <v>65575000</v>
      </c>
      <c r="I37" s="36">
        <f t="shared" si="1"/>
        <v>8.6858722350911624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147543000</v>
      </c>
      <c r="O37" s="36">
        <f t="shared" si="5"/>
        <v>19.543113186154105</v>
      </c>
      <c r="P37" s="31">
        <v>0</v>
      </c>
      <c r="Q37" s="31">
        <v>7167231</v>
      </c>
      <c r="R37" s="31">
        <v>7167229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1500000</v>
      </c>
      <c r="E39" s="31">
        <v>1500000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2650000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9049616</v>
      </c>
      <c r="E40" s="32">
        <f>SUM(E36:E39)</f>
        <v>9049616</v>
      </c>
      <c r="F40" s="32">
        <f>SUM(F36:F39)</f>
        <v>81969242</v>
      </c>
      <c r="G40" s="37">
        <f t="shared" si="0"/>
        <v>9.0577591358572569</v>
      </c>
      <c r="H40" s="32">
        <f>SUM(H36:H39)</f>
        <v>65576473</v>
      </c>
      <c r="I40" s="37">
        <f t="shared" si="1"/>
        <v>7.2463265844650202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147545715</v>
      </c>
      <c r="O40" s="37">
        <f t="shared" si="5"/>
        <v>16.304085720322277</v>
      </c>
      <c r="P40" s="32">
        <f>SUM(P36:P39)</f>
        <v>0</v>
      </c>
      <c r="Q40" s="32">
        <f>SUM(Q36:Q39)</f>
        <v>9817231</v>
      </c>
      <c r="R40" s="32">
        <f>SUM(R36:R39)</f>
        <v>7167229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1593000</v>
      </c>
      <c r="E41" s="31">
        <v>1593000</v>
      </c>
      <c r="F41" s="31">
        <v>0</v>
      </c>
      <c r="G41" s="36">
        <f t="shared" si="0"/>
        <v>0</v>
      </c>
      <c r="H41" s="31">
        <v>399000</v>
      </c>
      <c r="I41" s="36">
        <f t="shared" si="1"/>
        <v>0.2504708097928437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399000</v>
      </c>
      <c r="O41" s="36">
        <f t="shared" si="5"/>
        <v>0.2504708097928437</v>
      </c>
      <c r="P41" s="31">
        <v>0</v>
      </c>
      <c r="Q41" s="31">
        <v>0</v>
      </c>
      <c r="R41" s="31">
        <v>1184004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37775111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37775111</v>
      </c>
      <c r="O42" s="36">
        <f t="shared" si="5"/>
        <v>0</v>
      </c>
      <c r="P42" s="31">
        <v>28610223</v>
      </c>
      <c r="Q42" s="31">
        <v>41836402</v>
      </c>
      <c r="R42" s="31">
        <v>41836402</v>
      </c>
      <c r="S42" s="31">
        <v>64483112</v>
      </c>
      <c r="T42" s="36">
        <f t="shared" si="6"/>
        <v>1.541315909527784</v>
      </c>
      <c r="U42" s="36">
        <f t="shared" si="7"/>
        <v>-1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30097127</v>
      </c>
      <c r="E44" s="31">
        <v>30097127</v>
      </c>
      <c r="F44" s="31">
        <v>12510009</v>
      </c>
      <c r="G44" s="36">
        <f t="shared" si="0"/>
        <v>0.41565459055277931</v>
      </c>
      <c r="H44" s="31">
        <v>10007933</v>
      </c>
      <c r="I44" s="36">
        <f t="shared" si="1"/>
        <v>0.33252120709063027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22517942</v>
      </c>
      <c r="O44" s="36">
        <f t="shared" si="5"/>
        <v>0.74817579764340958</v>
      </c>
      <c r="P44" s="31">
        <v>9511551</v>
      </c>
      <c r="Q44" s="31">
        <v>28534778</v>
      </c>
      <c r="R44" s="31">
        <v>28534778</v>
      </c>
      <c r="S44" s="31">
        <v>21400927</v>
      </c>
      <c r="T44" s="36">
        <f t="shared" si="6"/>
        <v>0.7499945154646025</v>
      </c>
      <c r="U44" s="36">
        <f t="shared" si="7"/>
        <v>5.2187282599861939E-2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4851</v>
      </c>
      <c r="E45" s="31">
        <v>4851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4624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194590706</v>
      </c>
      <c r="E46" s="31">
        <v>194590706</v>
      </c>
      <c r="F46" s="31">
        <v>216405</v>
      </c>
      <c r="G46" s="36">
        <f t="shared" si="0"/>
        <v>1.1121034732254891E-3</v>
      </c>
      <c r="H46" s="31">
        <v>135247</v>
      </c>
      <c r="I46" s="36">
        <f t="shared" si="1"/>
        <v>6.950331944424931E-4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351652</v>
      </c>
      <c r="O46" s="36">
        <f t="shared" si="5"/>
        <v>1.8071366676679821E-3</v>
      </c>
      <c r="P46" s="31">
        <v>582919</v>
      </c>
      <c r="Q46" s="31">
        <v>186688834</v>
      </c>
      <c r="R46" s="31">
        <v>186696443</v>
      </c>
      <c r="S46" s="31">
        <v>799192</v>
      </c>
      <c r="T46" s="36">
        <f t="shared" si="6"/>
        <v>4.2808773448121699E-3</v>
      </c>
      <c r="U46" s="36">
        <f t="shared" si="7"/>
        <v>-0.76798320178275192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226285684</v>
      </c>
      <c r="E47" s="32">
        <f>SUM(E41:E46)</f>
        <v>226285684</v>
      </c>
      <c r="F47" s="32">
        <f>SUM(F41:F46)</f>
        <v>50501525</v>
      </c>
      <c r="G47" s="37">
        <f t="shared" si="0"/>
        <v>0.22317596105637863</v>
      </c>
      <c r="H47" s="32">
        <f>SUM(H41:H46)</f>
        <v>10542180</v>
      </c>
      <c r="I47" s="37">
        <f t="shared" si="1"/>
        <v>4.6587922901918974E-2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61043705</v>
      </c>
      <c r="O47" s="37">
        <f t="shared" si="5"/>
        <v>0.26976388395829759</v>
      </c>
      <c r="P47" s="32">
        <f>SUM(P41:P46)</f>
        <v>38704693</v>
      </c>
      <c r="Q47" s="32">
        <f>SUM(Q41:Q46)</f>
        <v>257060014</v>
      </c>
      <c r="R47" s="32">
        <f>SUM(R41:R46)</f>
        <v>258256251</v>
      </c>
      <c r="S47" s="32">
        <f>SUM(S41:S46)</f>
        <v>86683231</v>
      </c>
      <c r="T47" s="37">
        <f t="shared" si="6"/>
        <v>0.33721009211490977</v>
      </c>
      <c r="U47" s="37">
        <f t="shared" si="7"/>
        <v>-0.72762527789588716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2675000</v>
      </c>
      <c r="E51" s="31">
        <v>2675000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100000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2570000</v>
      </c>
      <c r="E52" s="31">
        <v>2570000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2450000</v>
      </c>
      <c r="R52" s="31">
        <v>2450000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5245000</v>
      </c>
      <c r="E53" s="32">
        <f>SUM(E48:E52)</f>
        <v>5245000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2450000</v>
      </c>
      <c r="R53" s="32">
        <f>SUM(R48:R52)</f>
        <v>2550000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965667749</v>
      </c>
      <c r="E54" s="32">
        <f>SUM(E8:E9,E11:E18,E20:E26,E28:E34,E36:E39,E41:E46,E48:E52)</f>
        <v>967927749</v>
      </c>
      <c r="F54" s="32">
        <f>SUM(F8:F9,F11:F18,F20:F26,F28:F34,F36:F39,F41:F46,F48:F52)</f>
        <v>464678859</v>
      </c>
      <c r="G54" s="37">
        <f t="shared" si="0"/>
        <v>0.48119952176222053</v>
      </c>
      <c r="H54" s="32">
        <f>SUM(H8:H9,H11:H18,H20:H26,H28:H34,H36:H39,H41:H46,H48:H52)</f>
        <v>385827420</v>
      </c>
      <c r="I54" s="37">
        <f t="shared" si="1"/>
        <v>0.3995446885324116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850506279</v>
      </c>
      <c r="O54" s="37">
        <f t="shared" si="5"/>
        <v>0.88074421029463212</v>
      </c>
      <c r="P54" s="32">
        <f>SUM(P8:P9,P11:P18,P20:P26,P28:P34,P36:P39,P41:P46,P48:P52)</f>
        <v>172968118</v>
      </c>
      <c r="Q54" s="32">
        <f>SUM(Q8:Q9,Q11:Q18,Q20:Q26,Q28:Q34,Q36:Q39,Q41:Q46,Q48:Q52)</f>
        <v>1031294216</v>
      </c>
      <c r="R54" s="32">
        <f>SUM(R8:R9,R11:R18,R20:R26,R28:R34,R36:R39,R41:R46,R48:R52)</f>
        <v>982477333</v>
      </c>
      <c r="S54" s="32">
        <f>SUM(S8:S9,S11:S18,S20:S26,S28:S34,S36:S39,S41:S46,S48:S52)</f>
        <v>481528660</v>
      </c>
      <c r="T54" s="37">
        <f t="shared" si="6"/>
        <v>0.46691686284023531</v>
      </c>
      <c r="U54" s="37">
        <f t="shared" si="7"/>
        <v>1.2306273807060792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34576</v>
      </c>
      <c r="E57" s="31">
        <v>34576</v>
      </c>
      <c r="F57" s="31">
        <v>262910</v>
      </c>
      <c r="G57" s="36">
        <f t="shared" ref="G57:G85" si="8">IF(($D57      =0),0,($F57      /$D57      ))</f>
        <v>7.6038292457195746</v>
      </c>
      <c r="H57" s="31">
        <v>244986</v>
      </c>
      <c r="I57" s="36">
        <f t="shared" ref="I57:I85" si="9">IF(($D57      =0),0,($H57      /$D57      ))</f>
        <v>7.0854349838037942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507896</v>
      </c>
      <c r="O57" s="36">
        <f t="shared" ref="O57:O85" si="13">IF(($D57      =0),0,($N57      /$D57      ))</f>
        <v>14.689264229523369</v>
      </c>
      <c r="P57" s="31">
        <v>229824</v>
      </c>
      <c r="Q57" s="31">
        <v>13280</v>
      </c>
      <c r="R57" s="31">
        <v>13280</v>
      </c>
      <c r="S57" s="31">
        <v>459648</v>
      </c>
      <c r="T57" s="36">
        <f t="shared" ref="T57:T85" si="14">IF(($Q57      =0),0,($S57      /$Q57      ))</f>
        <v>34.612048192771084</v>
      </c>
      <c r="U57" s="36">
        <f t="shared" ref="U57:U85" si="15">IF(($P57      =0),0,(($H57      /$P57      )-1))</f>
        <v>6.5972222222222321E-2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34576</v>
      </c>
      <c r="E58" s="32">
        <f>E57</f>
        <v>34576</v>
      </c>
      <c r="F58" s="32">
        <f>F57</f>
        <v>262910</v>
      </c>
      <c r="G58" s="37">
        <f t="shared" si="8"/>
        <v>7.6038292457195746</v>
      </c>
      <c r="H58" s="32">
        <f>H57</f>
        <v>244986</v>
      </c>
      <c r="I58" s="37">
        <f t="shared" si="9"/>
        <v>7.0854349838037942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507896</v>
      </c>
      <c r="O58" s="37">
        <f t="shared" si="13"/>
        <v>14.689264229523369</v>
      </c>
      <c r="P58" s="32">
        <f>P57</f>
        <v>229824</v>
      </c>
      <c r="Q58" s="32">
        <f>Q57</f>
        <v>13280</v>
      </c>
      <c r="R58" s="32">
        <f>R57</f>
        <v>13280</v>
      </c>
      <c r="S58" s="32">
        <f>S57</f>
        <v>459648</v>
      </c>
      <c r="T58" s="37">
        <f t="shared" si="14"/>
        <v>34.612048192771084</v>
      </c>
      <c r="U58" s="37">
        <f t="shared" si="15"/>
        <v>6.5972222222222321E-2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4783234</v>
      </c>
      <c r="E59" s="31">
        <v>4783234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3185004</v>
      </c>
      <c r="E61" s="31">
        <v>3185004</v>
      </c>
      <c r="F61" s="31">
        <v>3185004</v>
      </c>
      <c r="G61" s="36">
        <f t="shared" si="8"/>
        <v>1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3185004</v>
      </c>
      <c r="O61" s="36">
        <f t="shared" si="13"/>
        <v>1</v>
      </c>
      <c r="P61" s="31">
        <v>0</v>
      </c>
      <c r="Q61" s="31">
        <v>3153000</v>
      </c>
      <c r="R61" s="31">
        <v>3153000</v>
      </c>
      <c r="S61" s="31">
        <v>3153000</v>
      </c>
      <c r="T61" s="36">
        <f t="shared" si="14"/>
        <v>1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12544064</v>
      </c>
      <c r="E62" s="31">
        <v>12544064</v>
      </c>
      <c r="F62" s="31">
        <v>6844544</v>
      </c>
      <c r="G62" s="36">
        <f t="shared" si="8"/>
        <v>0.54564007326493236</v>
      </c>
      <c r="H62" s="31">
        <v>2447661</v>
      </c>
      <c r="I62" s="36">
        <f t="shared" si="9"/>
        <v>0.19512504081611828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9292205</v>
      </c>
      <c r="O62" s="36">
        <f t="shared" si="13"/>
        <v>0.74076511408105061</v>
      </c>
      <c r="P62" s="31">
        <v>4439576</v>
      </c>
      <c r="Q62" s="31">
        <v>12187122</v>
      </c>
      <c r="R62" s="31">
        <v>12187122</v>
      </c>
      <c r="S62" s="31">
        <v>4439576</v>
      </c>
      <c r="T62" s="36">
        <f t="shared" si="14"/>
        <v>0.36428420097870523</v>
      </c>
      <c r="U62" s="36">
        <f t="shared" si="15"/>
        <v>-0.44867235069294908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20512302</v>
      </c>
      <c r="E63" s="32">
        <f>SUM(E59:E62)</f>
        <v>20512302</v>
      </c>
      <c r="F63" s="32">
        <f>SUM(F59:F62)</f>
        <v>10029548</v>
      </c>
      <c r="G63" s="37">
        <f t="shared" si="8"/>
        <v>0.48895282450502142</v>
      </c>
      <c r="H63" s="32">
        <f>SUM(H59:H62)</f>
        <v>2447661</v>
      </c>
      <c r="I63" s="37">
        <f t="shared" si="9"/>
        <v>0.11932649002535162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12477209</v>
      </c>
      <c r="O63" s="37">
        <f t="shared" si="13"/>
        <v>0.60827931453037309</v>
      </c>
      <c r="P63" s="32">
        <f>SUM(P59:P62)</f>
        <v>4439576</v>
      </c>
      <c r="Q63" s="32">
        <f>SUM(Q59:Q62)</f>
        <v>15340122</v>
      </c>
      <c r="R63" s="32">
        <f>SUM(R59:R62)</f>
        <v>15340122</v>
      </c>
      <c r="S63" s="32">
        <f>SUM(S59:S62)</f>
        <v>7592576</v>
      </c>
      <c r="T63" s="37">
        <f t="shared" si="14"/>
        <v>0.49494886676911698</v>
      </c>
      <c r="U63" s="37">
        <f t="shared" si="15"/>
        <v>-0.44867235069294908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33450998</v>
      </c>
      <c r="E65" s="31">
        <v>33450998</v>
      </c>
      <c r="F65" s="31">
        <v>0</v>
      </c>
      <c r="G65" s="36">
        <f t="shared" si="8"/>
        <v>0</v>
      </c>
      <c r="H65" s="31">
        <v>16889000</v>
      </c>
      <c r="I65" s="36">
        <f t="shared" si="9"/>
        <v>0.50488777644242477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16889000</v>
      </c>
      <c r="O65" s="36">
        <f t="shared" si="13"/>
        <v>0.50488777644242477</v>
      </c>
      <c r="P65" s="31">
        <v>0</v>
      </c>
      <c r="Q65" s="31">
        <v>32074381</v>
      </c>
      <c r="R65" s="31">
        <v>32074381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94643947</v>
      </c>
      <c r="E66" s="31">
        <v>94643947</v>
      </c>
      <c r="F66" s="31">
        <v>43133046</v>
      </c>
      <c r="G66" s="36">
        <f t="shared" si="8"/>
        <v>0.45574014363538751</v>
      </c>
      <c r="H66" s="31">
        <v>34847787</v>
      </c>
      <c r="I66" s="36">
        <f t="shared" si="9"/>
        <v>0.36819879247005621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77980833</v>
      </c>
      <c r="O66" s="36">
        <f t="shared" si="13"/>
        <v>0.82393893610544366</v>
      </c>
      <c r="P66" s="31">
        <v>32953426</v>
      </c>
      <c r="Q66" s="31">
        <v>99052000</v>
      </c>
      <c r="R66" s="31">
        <v>99052000</v>
      </c>
      <c r="S66" s="31">
        <v>73664433</v>
      </c>
      <c r="T66" s="36">
        <f t="shared" si="14"/>
        <v>0.7436945543754796</v>
      </c>
      <c r="U66" s="36">
        <f t="shared" si="15"/>
        <v>5.7486010710995572E-2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301137000</v>
      </c>
      <c r="E67" s="31">
        <v>301137000</v>
      </c>
      <c r="F67" s="31">
        <v>306669002</v>
      </c>
      <c r="G67" s="36">
        <f t="shared" si="8"/>
        <v>1.0183703829154171</v>
      </c>
      <c r="H67" s="31">
        <v>238273588</v>
      </c>
      <c r="I67" s="36">
        <f t="shared" si="9"/>
        <v>0.79124646921500841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544942590</v>
      </c>
      <c r="O67" s="36">
        <f t="shared" si="13"/>
        <v>1.8096168521304257</v>
      </c>
      <c r="P67" s="31">
        <v>213149053</v>
      </c>
      <c r="Q67" s="31">
        <v>752171000</v>
      </c>
      <c r="R67" s="31">
        <v>751966000</v>
      </c>
      <c r="S67" s="31">
        <v>498733893</v>
      </c>
      <c r="T67" s="36">
        <f t="shared" si="14"/>
        <v>0.66305918866853419</v>
      </c>
      <c r="U67" s="36">
        <f t="shared" si="15"/>
        <v>0.11787307823506965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158250</v>
      </c>
      <c r="E68" s="31">
        <v>158250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12930</v>
      </c>
      <c r="Q68" s="31">
        <v>135386</v>
      </c>
      <c r="R68" s="31">
        <v>150000</v>
      </c>
      <c r="S68" s="31">
        <v>48723</v>
      </c>
      <c r="T68" s="36">
        <f t="shared" si="14"/>
        <v>0.35988211484200727</v>
      </c>
      <c r="U68" s="36">
        <f t="shared" si="15"/>
        <v>-1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156942000</v>
      </c>
      <c r="E69" s="31">
        <v>156942000</v>
      </c>
      <c r="F69" s="31">
        <v>65979791</v>
      </c>
      <c r="G69" s="36">
        <f t="shared" si="8"/>
        <v>0.42040875610098</v>
      </c>
      <c r="H69" s="31">
        <v>49617995</v>
      </c>
      <c r="I69" s="36">
        <f t="shared" si="9"/>
        <v>0.31615498082094023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115597786</v>
      </c>
      <c r="O69" s="36">
        <f t="shared" si="13"/>
        <v>0.73656373692192023</v>
      </c>
      <c r="P69" s="31">
        <v>49451423</v>
      </c>
      <c r="Q69" s="31">
        <v>152761000</v>
      </c>
      <c r="R69" s="31">
        <v>153011000</v>
      </c>
      <c r="S69" s="31">
        <v>111963485</v>
      </c>
      <c r="T69" s="36">
        <f t="shared" si="14"/>
        <v>0.73293239112077035</v>
      </c>
      <c r="U69" s="36">
        <f t="shared" si="15"/>
        <v>3.3683964969015712E-3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586332195</v>
      </c>
      <c r="E70" s="32">
        <f>SUM(E64:E69)</f>
        <v>586332195</v>
      </c>
      <c r="F70" s="32">
        <f>SUM(F64:F69)</f>
        <v>415781839</v>
      </c>
      <c r="G70" s="37">
        <f t="shared" si="8"/>
        <v>0.70912333067434574</v>
      </c>
      <c r="H70" s="32">
        <f>SUM(H64:H69)</f>
        <v>339628370</v>
      </c>
      <c r="I70" s="37">
        <f t="shared" si="9"/>
        <v>0.57924223315078238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755410209</v>
      </c>
      <c r="O70" s="37">
        <f t="shared" si="13"/>
        <v>1.2883655638251281</v>
      </c>
      <c r="P70" s="32">
        <f>SUM(P64:P69)</f>
        <v>295566832</v>
      </c>
      <c r="Q70" s="32">
        <f>SUM(Q64:Q69)</f>
        <v>1036193767</v>
      </c>
      <c r="R70" s="32">
        <f>SUM(R64:R69)</f>
        <v>1036253381</v>
      </c>
      <c r="S70" s="32">
        <f>SUM(S64:S69)</f>
        <v>684410534</v>
      </c>
      <c r="T70" s="37">
        <f t="shared" si="14"/>
        <v>0.66050439193579902</v>
      </c>
      <c r="U70" s="37">
        <f t="shared" si="15"/>
        <v>0.14907470402497669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8105952</v>
      </c>
      <c r="E71" s="31">
        <v>8105952</v>
      </c>
      <c r="F71" s="31">
        <v>3507555</v>
      </c>
      <c r="G71" s="36">
        <f t="shared" si="8"/>
        <v>0.43271351717848811</v>
      </c>
      <c r="H71" s="31">
        <v>7240014</v>
      </c>
      <c r="I71" s="36">
        <f t="shared" si="9"/>
        <v>0.893172572450466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10747569</v>
      </c>
      <c r="O71" s="36">
        <f t="shared" si="13"/>
        <v>1.3258860896289542</v>
      </c>
      <c r="P71" s="31">
        <v>28283237</v>
      </c>
      <c r="Q71" s="31">
        <v>7762008</v>
      </c>
      <c r="R71" s="31">
        <v>7739938</v>
      </c>
      <c r="S71" s="31">
        <v>31446673</v>
      </c>
      <c r="T71" s="36">
        <f t="shared" si="14"/>
        <v>4.0513579733491643</v>
      </c>
      <c r="U71" s="36">
        <f t="shared" si="15"/>
        <v>-0.74401748993582317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23661874</v>
      </c>
      <c r="E72" s="31">
        <v>23661874</v>
      </c>
      <c r="F72" s="31">
        <v>23661873</v>
      </c>
      <c r="G72" s="36">
        <f t="shared" si="8"/>
        <v>0.9999999577379205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23661873</v>
      </c>
      <c r="O72" s="36">
        <f t="shared" si="13"/>
        <v>0.9999999577379205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20458346</v>
      </c>
      <c r="E73" s="31">
        <v>20458346</v>
      </c>
      <c r="F73" s="31">
        <v>8529335</v>
      </c>
      <c r="G73" s="36">
        <f t="shared" si="8"/>
        <v>0.41691224696268214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8529335</v>
      </c>
      <c r="O73" s="36">
        <f t="shared" si="13"/>
        <v>0.41691224696268214</v>
      </c>
      <c r="P73" s="31">
        <v>0</v>
      </c>
      <c r="Q73" s="31">
        <v>19255755</v>
      </c>
      <c r="R73" s="31">
        <v>19255755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3884000</v>
      </c>
      <c r="E75" s="31">
        <v>3884000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3843000</v>
      </c>
      <c r="R75" s="31">
        <v>3843000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27736272</v>
      </c>
      <c r="E76" s="31">
        <v>27736272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27736259</v>
      </c>
      <c r="R76" s="31">
        <v>27736259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51330180</v>
      </c>
      <c r="E77" s="31">
        <v>51330180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135176624</v>
      </c>
      <c r="E78" s="32">
        <f>SUM(E71:E77)</f>
        <v>135176624</v>
      </c>
      <c r="F78" s="32">
        <f>SUM(F71:F77)</f>
        <v>35698763</v>
      </c>
      <c r="G78" s="37">
        <f t="shared" si="8"/>
        <v>0.26408976599386003</v>
      </c>
      <c r="H78" s="32">
        <f>SUM(H71:H77)</f>
        <v>7240014</v>
      </c>
      <c r="I78" s="37">
        <f t="shared" si="9"/>
        <v>5.3559659841778559E-2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42938777</v>
      </c>
      <c r="O78" s="37">
        <f t="shared" si="13"/>
        <v>0.31764942583563854</v>
      </c>
      <c r="P78" s="32">
        <f>SUM(P71:P77)</f>
        <v>28283237</v>
      </c>
      <c r="Q78" s="32">
        <f>SUM(Q71:Q77)</f>
        <v>58597022</v>
      </c>
      <c r="R78" s="32">
        <f>SUM(R71:R77)</f>
        <v>58574952</v>
      </c>
      <c r="S78" s="32">
        <f>SUM(S71:S77)</f>
        <v>31446673</v>
      </c>
      <c r="T78" s="37">
        <f t="shared" si="14"/>
        <v>0.53665991763199161</v>
      </c>
      <c r="U78" s="37">
        <f t="shared" si="15"/>
        <v>-0.74401748993582317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204455512</v>
      </c>
      <c r="E79" s="31">
        <v>204455512</v>
      </c>
      <c r="F79" s="31">
        <v>124707468</v>
      </c>
      <c r="G79" s="36">
        <f t="shared" si="8"/>
        <v>0.60994916096955121</v>
      </c>
      <c r="H79" s="31">
        <v>78076169</v>
      </c>
      <c r="I79" s="36">
        <f t="shared" si="9"/>
        <v>0.38187363224523874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202783637</v>
      </c>
      <c r="O79" s="36">
        <f t="shared" si="13"/>
        <v>0.99182279321478994</v>
      </c>
      <c r="P79" s="31">
        <v>0</v>
      </c>
      <c r="Q79" s="31">
        <v>191904100</v>
      </c>
      <c r="R79" s="31">
        <v>191904100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204455512</v>
      </c>
      <c r="E84" s="32">
        <f>SUM(E79:E83)</f>
        <v>204455512</v>
      </c>
      <c r="F84" s="32">
        <f>SUM(F79:F83)</f>
        <v>124707468</v>
      </c>
      <c r="G84" s="37">
        <f t="shared" si="8"/>
        <v>0.60994916096955121</v>
      </c>
      <c r="H84" s="32">
        <f>SUM(H79:H83)</f>
        <v>78076169</v>
      </c>
      <c r="I84" s="37">
        <f t="shared" si="9"/>
        <v>0.38187363224523874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202783637</v>
      </c>
      <c r="O84" s="37">
        <f t="shared" si="13"/>
        <v>0.99182279321478994</v>
      </c>
      <c r="P84" s="32">
        <f>SUM(P79:P83)</f>
        <v>0</v>
      </c>
      <c r="Q84" s="32">
        <f>SUM(Q79:Q83)</f>
        <v>191904100</v>
      </c>
      <c r="R84" s="32">
        <f>SUM(R79:R83)</f>
        <v>191904100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946511209</v>
      </c>
      <c r="E85" s="32">
        <f>SUM(E57,E59:E62,E64:E69,E71:E77,E79:E83)</f>
        <v>946511209</v>
      </c>
      <c r="F85" s="32">
        <f>SUM(F57,F59:F62,F64:F69,F71:F77,F79:F83)</f>
        <v>586480528</v>
      </c>
      <c r="G85" s="37">
        <f t="shared" si="8"/>
        <v>0.61962343649329144</v>
      </c>
      <c r="H85" s="32">
        <f>SUM(H57,H59:H62,H64:H69,H71:H77,H79:H83)</f>
        <v>427637200</v>
      </c>
      <c r="I85" s="37">
        <f t="shared" si="9"/>
        <v>0.45180362993461393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1014117728</v>
      </c>
      <c r="O85" s="37">
        <f t="shared" si="13"/>
        <v>1.0714270664279053</v>
      </c>
      <c r="P85" s="32">
        <f>SUM(P57,P59:P62,P64:P69,P71:P77,P79:P83)</f>
        <v>328519469</v>
      </c>
      <c r="Q85" s="32">
        <f>SUM(Q57,Q59:Q62,Q64:Q69,Q71:Q77,Q79:Q83)</f>
        <v>1302048291</v>
      </c>
      <c r="R85" s="32">
        <f>SUM(R57,R59:R62,R64:R69,R71:R77,R79:R83)</f>
        <v>1302085835</v>
      </c>
      <c r="S85" s="32">
        <f>SUM(S57,S59:S62,S64:S69,S71:S77,S79:S83)</f>
        <v>723909431</v>
      </c>
      <c r="T85" s="37">
        <f t="shared" si="14"/>
        <v>0.55597740575660415</v>
      </c>
      <c r="U85" s="37">
        <f t="shared" si="15"/>
        <v>0.30171037138745649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0</v>
      </c>
      <c r="O88" s="36">
        <f t="shared" ref="O88:O99" si="21">IF(($D88      =0),0,($N88      /$D88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IF(($Q88      =0),0,($S88      /$Q88      ))</f>
        <v>0</v>
      </c>
      <c r="U88" s="36">
        <f t="shared" ref="U88:U99" si="23">IF(($P88      =0),0,(($H88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39234000</v>
      </c>
      <c r="E89" s="31">
        <v>39234000</v>
      </c>
      <c r="F89" s="31">
        <v>1453422</v>
      </c>
      <c r="G89" s="36">
        <f t="shared" si="16"/>
        <v>3.7044961003211502E-2</v>
      </c>
      <c r="H89" s="31">
        <v>-998956</v>
      </c>
      <c r="I89" s="36">
        <f t="shared" si="17"/>
        <v>-2.5461487485344343E-2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454466</v>
      </c>
      <c r="O89" s="36">
        <f t="shared" si="21"/>
        <v>1.1583473517867156E-2</v>
      </c>
      <c r="P89" s="31">
        <v>2516610</v>
      </c>
      <c r="Q89" s="31">
        <v>55000000</v>
      </c>
      <c r="R89" s="31">
        <v>51484000</v>
      </c>
      <c r="S89" s="31">
        <v>8263730</v>
      </c>
      <c r="T89" s="36">
        <f t="shared" si="22"/>
        <v>0.15024963636363636</v>
      </c>
      <c r="U89" s="36">
        <f t="shared" si="23"/>
        <v>-1.3969450967770136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84480000</v>
      </c>
      <c r="E90" s="31">
        <v>84480000</v>
      </c>
      <c r="F90" s="31">
        <v>0</v>
      </c>
      <c r="G90" s="36">
        <f t="shared" si="16"/>
        <v>0</v>
      </c>
      <c r="H90" s="31">
        <v>19607180</v>
      </c>
      <c r="I90" s="36">
        <f t="shared" si="17"/>
        <v>0.23209256628787878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19607180</v>
      </c>
      <c r="O90" s="36">
        <f t="shared" si="21"/>
        <v>0.23209256628787878</v>
      </c>
      <c r="P90" s="31">
        <v>442686</v>
      </c>
      <c r="Q90" s="31">
        <v>62000000</v>
      </c>
      <c r="R90" s="31">
        <v>47000000</v>
      </c>
      <c r="S90" s="31">
        <v>457686</v>
      </c>
      <c r="T90" s="36">
        <f t="shared" si="22"/>
        <v>7.3820322580645161E-3</v>
      </c>
      <c r="U90" s="36">
        <f t="shared" si="23"/>
        <v>43.291393899965215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123714000</v>
      </c>
      <c r="E91" s="32">
        <f>SUM(E88:E90)</f>
        <v>123714000</v>
      </c>
      <c r="F91" s="32">
        <f>SUM(F88:F90)</f>
        <v>1453422</v>
      </c>
      <c r="G91" s="37">
        <f t="shared" si="16"/>
        <v>1.1748241912798874E-2</v>
      </c>
      <c r="H91" s="32">
        <f>SUM(H88:H90)</f>
        <v>18608224</v>
      </c>
      <c r="I91" s="37">
        <f t="shared" si="17"/>
        <v>0.15041324344859919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20061646</v>
      </c>
      <c r="O91" s="37">
        <f t="shared" si="21"/>
        <v>0.16216148536139807</v>
      </c>
      <c r="P91" s="32">
        <f>SUM(P88:P90)</f>
        <v>2959296</v>
      </c>
      <c r="Q91" s="32">
        <f>SUM(Q88:Q90)</f>
        <v>117000000</v>
      </c>
      <c r="R91" s="32">
        <f>SUM(R88:R90)</f>
        <v>98484000</v>
      </c>
      <c r="S91" s="32">
        <f>SUM(S88:S90)</f>
        <v>8721416</v>
      </c>
      <c r="T91" s="37">
        <f t="shared" si="22"/>
        <v>7.4542017094017088E-2</v>
      </c>
      <c r="U91" s="37">
        <f t="shared" si="23"/>
        <v>5.2880577002097793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7492007</v>
      </c>
      <c r="E92" s="31">
        <v>7492007</v>
      </c>
      <c r="F92" s="31">
        <v>128314</v>
      </c>
      <c r="G92" s="36">
        <f t="shared" si="16"/>
        <v>1.7126785919981121E-2</v>
      </c>
      <c r="H92" s="31">
        <v>423173</v>
      </c>
      <c r="I92" s="36">
        <f t="shared" si="17"/>
        <v>5.6483262762568161E-2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551487</v>
      </c>
      <c r="O92" s="36">
        <f t="shared" si="21"/>
        <v>7.3610048682549278E-2</v>
      </c>
      <c r="P92" s="31">
        <v>290927</v>
      </c>
      <c r="Q92" s="31">
        <v>7229353</v>
      </c>
      <c r="R92" s="31">
        <v>7229353</v>
      </c>
      <c r="S92" s="31">
        <v>646287</v>
      </c>
      <c r="T92" s="36">
        <f t="shared" si="22"/>
        <v>8.9397626592587195E-2</v>
      </c>
      <c r="U92" s="36">
        <f t="shared" si="23"/>
        <v>0.45456764067962063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6864000</v>
      </c>
      <c r="E93" s="31">
        <v>6864000</v>
      </c>
      <c r="F93" s="31">
        <v>2862300</v>
      </c>
      <c r="G93" s="36">
        <f t="shared" si="16"/>
        <v>0.41700174825174824</v>
      </c>
      <c r="H93" s="31">
        <v>2288000</v>
      </c>
      <c r="I93" s="36">
        <f t="shared" si="17"/>
        <v>0.33333333333333331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5150300</v>
      </c>
      <c r="O93" s="36">
        <f t="shared" si="21"/>
        <v>0.75033508158508155</v>
      </c>
      <c r="P93" s="31">
        <v>2221667</v>
      </c>
      <c r="Q93" s="31">
        <v>6665000</v>
      </c>
      <c r="R93" s="31">
        <v>6665000</v>
      </c>
      <c r="S93" s="31">
        <v>4998740</v>
      </c>
      <c r="T93" s="36">
        <f t="shared" si="22"/>
        <v>0.74999849962490628</v>
      </c>
      <c r="U93" s="36">
        <f t="shared" si="23"/>
        <v>2.9857309848865698E-2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9100744</v>
      </c>
      <c r="E94" s="31">
        <v>9100744</v>
      </c>
      <c r="F94" s="31">
        <v>3742693</v>
      </c>
      <c r="G94" s="36">
        <f t="shared" si="16"/>
        <v>0.41125132186994823</v>
      </c>
      <c r="H94" s="31">
        <v>2997977</v>
      </c>
      <c r="I94" s="36">
        <f t="shared" si="17"/>
        <v>0.32942108908897999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6740670</v>
      </c>
      <c r="O94" s="36">
        <f t="shared" si="21"/>
        <v>0.74067241095892822</v>
      </c>
      <c r="P94" s="31">
        <v>2823556</v>
      </c>
      <c r="Q94" s="31">
        <v>6148984</v>
      </c>
      <c r="R94" s="31">
        <v>6171638</v>
      </c>
      <c r="S94" s="31">
        <v>6329028</v>
      </c>
      <c r="T94" s="36">
        <f t="shared" si="22"/>
        <v>1.0292802843526669</v>
      </c>
      <c r="U94" s="36">
        <f t="shared" si="23"/>
        <v>6.1773522465996766E-2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23456751</v>
      </c>
      <c r="E96" s="32">
        <f>SUM(E92:E95)</f>
        <v>23456751</v>
      </c>
      <c r="F96" s="32">
        <f>SUM(F92:F95)</f>
        <v>6733307</v>
      </c>
      <c r="G96" s="37">
        <f t="shared" si="16"/>
        <v>0.28705198771986795</v>
      </c>
      <c r="H96" s="32">
        <f>SUM(H92:H95)</f>
        <v>5709150</v>
      </c>
      <c r="I96" s="37">
        <f t="shared" si="17"/>
        <v>0.24339048489707718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12442457</v>
      </c>
      <c r="O96" s="37">
        <f t="shared" si="21"/>
        <v>0.5304424726169451</v>
      </c>
      <c r="P96" s="32">
        <f>SUM(P92:P95)</f>
        <v>5336150</v>
      </c>
      <c r="Q96" s="32">
        <f>SUM(Q92:Q95)</f>
        <v>20043337</v>
      </c>
      <c r="R96" s="32">
        <f>SUM(R92:R95)</f>
        <v>20065991</v>
      </c>
      <c r="S96" s="32">
        <f>SUM(S92:S95)</f>
        <v>11974055</v>
      </c>
      <c r="T96" s="37">
        <f t="shared" si="22"/>
        <v>0.59740825592065827</v>
      </c>
      <c r="U96" s="37">
        <f t="shared" si="23"/>
        <v>6.9900583754204826E-2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5927837</v>
      </c>
      <c r="E97" s="31">
        <v>5927837</v>
      </c>
      <c r="F97" s="31">
        <v>84030</v>
      </c>
      <c r="G97" s="36">
        <f t="shared" si="16"/>
        <v>1.4175490992751656E-2</v>
      </c>
      <c r="H97" s="31">
        <v>75931</v>
      </c>
      <c r="I97" s="36">
        <f t="shared" si="17"/>
        <v>1.2809225354880709E-2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159961</v>
      </c>
      <c r="O97" s="36">
        <f t="shared" si="21"/>
        <v>2.6984716347632366E-2</v>
      </c>
      <c r="P97" s="31">
        <v>3111973</v>
      </c>
      <c r="Q97" s="31">
        <v>5632431</v>
      </c>
      <c r="R97" s="31">
        <v>5666077</v>
      </c>
      <c r="S97" s="31">
        <v>3886872</v>
      </c>
      <c r="T97" s="36">
        <f t="shared" si="22"/>
        <v>0.69008781465764957</v>
      </c>
      <c r="U97" s="36">
        <f t="shared" si="23"/>
        <v>-0.97560036671269323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561200</v>
      </c>
      <c r="E98" s="31">
        <v>561200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2725438</v>
      </c>
      <c r="R98" s="31">
        <v>1703130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135248643</v>
      </c>
      <c r="E99" s="31">
        <v>135248643</v>
      </c>
      <c r="F99" s="31">
        <v>56353577</v>
      </c>
      <c r="G99" s="36">
        <f t="shared" si="16"/>
        <v>0.41666648736727069</v>
      </c>
      <c r="H99" s="31">
        <v>44578755</v>
      </c>
      <c r="I99" s="36">
        <f t="shared" si="17"/>
        <v>0.32960593179482028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100932332</v>
      </c>
      <c r="O99" s="36">
        <f t="shared" si="21"/>
        <v>0.74627241916209097</v>
      </c>
      <c r="P99" s="31">
        <v>36228725</v>
      </c>
      <c r="Q99" s="31">
        <v>108685919</v>
      </c>
      <c r="R99" s="31">
        <v>118685919</v>
      </c>
      <c r="S99" s="31">
        <v>81514569</v>
      </c>
      <c r="T99" s="36">
        <f t="shared" si="22"/>
        <v>0.75000119380689967</v>
      </c>
      <c r="U99" s="36">
        <f t="shared" si="23"/>
        <v>0.23048092363173156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40117668</v>
      </c>
      <c r="E100" s="31">
        <v>40117668</v>
      </c>
      <c r="F100" s="31">
        <v>10171800</v>
      </c>
      <c r="G100" s="36">
        <f>IF(($D100     =0),0,($F100     /$D100     ))</f>
        <v>0.25354913451100897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10171800</v>
      </c>
      <c r="O100" s="36">
        <f>IF(($D100     =0),0,($N100     /$D100     ))</f>
        <v>0.25354913451100897</v>
      </c>
      <c r="P100" s="31">
        <v>4750440</v>
      </c>
      <c r="Q100" s="31">
        <v>14304960</v>
      </c>
      <c r="R100" s="31">
        <v>21819235</v>
      </c>
      <c r="S100" s="31">
        <v>10710840</v>
      </c>
      <c r="T100" s="36">
        <f>IF(($Q100     =0),0,($S100     /$Q100     ))</f>
        <v>0.74875008388698749</v>
      </c>
      <c r="U100" s="36">
        <f>IF(($P100     =0),0,(($H100     /$P100     )-1))</f>
        <v>-1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181855348</v>
      </c>
      <c r="E101" s="32">
        <f>SUM(E97:E100)</f>
        <v>181855348</v>
      </c>
      <c r="F101" s="32">
        <f>SUM(F97:F100)</f>
        <v>66609407</v>
      </c>
      <c r="G101" s="37">
        <f>IF(($D101     =0),0,($F101     /$D101     ))</f>
        <v>0.36627686638063567</v>
      </c>
      <c r="H101" s="32">
        <f>SUM(H97:H100)</f>
        <v>44654686</v>
      </c>
      <c r="I101" s="37">
        <f>IF(($D101     =0),0,($H101     /$D101     ))</f>
        <v>0.2455505790239394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111264093</v>
      </c>
      <c r="O101" s="37">
        <f>IF(($D101     =0),0,($N101     /$D101     ))</f>
        <v>0.61182744540457512</v>
      </c>
      <c r="P101" s="32">
        <f>SUM(P97:P100)</f>
        <v>44091138</v>
      </c>
      <c r="Q101" s="32">
        <f>SUM(Q97:Q100)</f>
        <v>131348748</v>
      </c>
      <c r="R101" s="32">
        <f>SUM(R97:R100)</f>
        <v>147874361</v>
      </c>
      <c r="S101" s="32">
        <f>SUM(S97:S100)</f>
        <v>96112281</v>
      </c>
      <c r="T101" s="37">
        <f>IF(($Q101     =0),0,($S101     /$Q101     ))</f>
        <v>0.73173351450597768</v>
      </c>
      <c r="U101" s="37">
        <f>IF(($P101     =0),0,(($H101     /$P101     )-1))</f>
        <v>1.2781434672881398E-2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329026099</v>
      </c>
      <c r="E102" s="32">
        <f>SUM(E88:E90,E92:E95,E97:E100)</f>
        <v>329026099</v>
      </c>
      <c r="F102" s="32">
        <f>SUM(F88:F90,F92:F95,F97:F100)</f>
        <v>74796136</v>
      </c>
      <c r="G102" s="37">
        <f>IF(($D102     =0),0,($F102     /$D102     ))</f>
        <v>0.22732584505401196</v>
      </c>
      <c r="H102" s="32">
        <f>SUM(H88:H90,H92:H95,H97:H100)</f>
        <v>68972060</v>
      </c>
      <c r="I102" s="37">
        <f>IF(($D102     =0),0,($H102     /$D102     ))</f>
        <v>0.20962489057744929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143768196</v>
      </c>
      <c r="O102" s="37">
        <f>IF(($D102     =0),0,($N102     /$D102     ))</f>
        <v>0.43695073563146125</v>
      </c>
      <c r="P102" s="32">
        <f>SUM(P88:P90,P92:P95,P97:P100)</f>
        <v>52386584</v>
      </c>
      <c r="Q102" s="32">
        <f>SUM(Q88:Q90,Q92:Q95,Q97:Q100)</f>
        <v>268392085</v>
      </c>
      <c r="R102" s="32">
        <f>SUM(R88:R90,R92:R95,R97:R100)</f>
        <v>266424352</v>
      </c>
      <c r="S102" s="32">
        <f>SUM(S88:S90,S92:S95,S97:S100)</f>
        <v>116807752</v>
      </c>
      <c r="T102" s="37">
        <f>IF(($Q102     =0),0,($S102     /$Q102     ))</f>
        <v>0.43521310250263157</v>
      </c>
      <c r="U102" s="37">
        <f>IF(($P102     =0),0,(($H102     /$P102     )-1))</f>
        <v>0.3165977762550809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19933350</v>
      </c>
      <c r="E105" s="31">
        <v>19933350</v>
      </c>
      <c r="F105" s="31">
        <v>306397</v>
      </c>
      <c r="G105" s="36">
        <f t="shared" ref="G105:G136" si="24">IF(($D105     =0),0,($F105     /$D105     ))</f>
        <v>1.537107410445309E-2</v>
      </c>
      <c r="H105" s="31">
        <v>14253224</v>
      </c>
      <c r="I105" s="36">
        <f t="shared" ref="I105:I136" si="25">IF(($D105     =0),0,($H105     /$D105     ))</f>
        <v>0.71504408441130063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14559621</v>
      </c>
      <c r="O105" s="36">
        <f t="shared" ref="O105:O136" si="29">IF(($D105     =0),0,($N105     /$D105     ))</f>
        <v>0.73041515851575378</v>
      </c>
      <c r="P105" s="31">
        <v>28931151</v>
      </c>
      <c r="Q105" s="31">
        <v>66824850</v>
      </c>
      <c r="R105" s="31">
        <v>63428850</v>
      </c>
      <c r="S105" s="31">
        <v>44895056</v>
      </c>
      <c r="T105" s="36">
        <f t="shared" ref="T105:T136" si="30">IF(($Q105     =0),0,($S105     /$Q105     ))</f>
        <v>0.67183175121231098</v>
      </c>
      <c r="U105" s="36">
        <f t="shared" ref="U105:U136" si="31">IF(($P105     =0),0,(($H105     /$P105     )-1))</f>
        <v>-0.50733989117819744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19933350</v>
      </c>
      <c r="E106" s="32">
        <f>E105</f>
        <v>19933350</v>
      </c>
      <c r="F106" s="32">
        <f>F105</f>
        <v>306397</v>
      </c>
      <c r="G106" s="37">
        <f t="shared" si="24"/>
        <v>1.537107410445309E-2</v>
      </c>
      <c r="H106" s="32">
        <f>H105</f>
        <v>14253224</v>
      </c>
      <c r="I106" s="37">
        <f t="shared" si="25"/>
        <v>0.71504408441130063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14559621</v>
      </c>
      <c r="O106" s="37">
        <f t="shared" si="29"/>
        <v>0.73041515851575378</v>
      </c>
      <c r="P106" s="32">
        <f>P105</f>
        <v>28931151</v>
      </c>
      <c r="Q106" s="32">
        <f>Q105</f>
        <v>66824850</v>
      </c>
      <c r="R106" s="32">
        <f>R105</f>
        <v>63428850</v>
      </c>
      <c r="S106" s="32">
        <f>S105</f>
        <v>44895056</v>
      </c>
      <c r="T106" s="37">
        <f t="shared" si="30"/>
        <v>0.67183175121231098</v>
      </c>
      <c r="U106" s="37">
        <f t="shared" si="31"/>
        <v>-0.50733989117819744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182962631</v>
      </c>
      <c r="E107" s="31">
        <v>182962631</v>
      </c>
      <c r="F107" s="31">
        <v>76231748</v>
      </c>
      <c r="G107" s="36">
        <f t="shared" si="24"/>
        <v>0.4166520102129489</v>
      </c>
      <c r="H107" s="31">
        <v>60931252</v>
      </c>
      <c r="I107" s="36">
        <f t="shared" si="25"/>
        <v>0.33302566577106119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137163000</v>
      </c>
      <c r="O107" s="36">
        <f t="shared" si="29"/>
        <v>0.74967767598401014</v>
      </c>
      <c r="P107" s="31">
        <v>57873736</v>
      </c>
      <c r="Q107" s="31">
        <v>173624030</v>
      </c>
      <c r="R107" s="31">
        <v>173624030</v>
      </c>
      <c r="S107" s="31">
        <v>130214542</v>
      </c>
      <c r="T107" s="36">
        <f t="shared" si="30"/>
        <v>0.74997995381169302</v>
      </c>
      <c r="U107" s="36">
        <f t="shared" si="31"/>
        <v>5.2830803941877891E-2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14114577</v>
      </c>
      <c r="E108" s="31">
        <v>14114577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12256333</v>
      </c>
      <c r="R108" s="31">
        <v>12256333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19548444</v>
      </c>
      <c r="E109" s="31">
        <v>19548444</v>
      </c>
      <c r="F109" s="31">
        <v>12650818</v>
      </c>
      <c r="G109" s="36">
        <f t="shared" si="24"/>
        <v>0.64715217231611888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12650818</v>
      </c>
      <c r="O109" s="36">
        <f t="shared" si="29"/>
        <v>0.64715217231611888</v>
      </c>
      <c r="P109" s="31">
        <v>3690939</v>
      </c>
      <c r="Q109" s="31">
        <v>13817626</v>
      </c>
      <c r="R109" s="31">
        <v>13817626</v>
      </c>
      <c r="S109" s="31">
        <v>13817626</v>
      </c>
      <c r="T109" s="36">
        <f t="shared" si="30"/>
        <v>1</v>
      </c>
      <c r="U109" s="36">
        <f t="shared" si="31"/>
        <v>-1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302729000</v>
      </c>
      <c r="E110" s="31">
        <v>302729000</v>
      </c>
      <c r="F110" s="31">
        <v>126137000</v>
      </c>
      <c r="G110" s="36">
        <f t="shared" si="24"/>
        <v>0.41666639139296202</v>
      </c>
      <c r="H110" s="31">
        <v>100898000</v>
      </c>
      <c r="I110" s="36">
        <f t="shared" si="25"/>
        <v>0.33329479501468312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227035000</v>
      </c>
      <c r="O110" s="36">
        <f t="shared" si="29"/>
        <v>0.74996118640764509</v>
      </c>
      <c r="P110" s="31">
        <v>94666000</v>
      </c>
      <c r="Q110" s="31">
        <v>285237000</v>
      </c>
      <c r="R110" s="31">
        <v>285237000</v>
      </c>
      <c r="S110" s="31">
        <v>213515000</v>
      </c>
      <c r="T110" s="36">
        <f t="shared" si="30"/>
        <v>0.74855295771586439</v>
      </c>
      <c r="U110" s="36">
        <f t="shared" si="31"/>
        <v>6.5831449517250062E-2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2864000</v>
      </c>
      <c r="E111" s="31">
        <v>2864000</v>
      </c>
      <c r="F111" s="31">
        <v>409740</v>
      </c>
      <c r="G111" s="36">
        <f t="shared" si="24"/>
        <v>0.14306564245810055</v>
      </c>
      <c r="H111" s="31">
        <v>727394</v>
      </c>
      <c r="I111" s="36">
        <f t="shared" si="25"/>
        <v>0.25397835195530727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1137134</v>
      </c>
      <c r="O111" s="36">
        <f t="shared" si="29"/>
        <v>0.39704399441340782</v>
      </c>
      <c r="P111" s="31">
        <v>1156270</v>
      </c>
      <c r="Q111" s="31">
        <v>3819000</v>
      </c>
      <c r="R111" s="31">
        <v>3606000</v>
      </c>
      <c r="S111" s="31">
        <v>1898984</v>
      </c>
      <c r="T111" s="36">
        <f t="shared" si="30"/>
        <v>0.49724639958104216</v>
      </c>
      <c r="U111" s="36">
        <f t="shared" si="31"/>
        <v>-0.3709133679849862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522218652</v>
      </c>
      <c r="E112" s="32">
        <f>SUM(E107:E111)</f>
        <v>522218652</v>
      </c>
      <c r="F112" s="32">
        <f>SUM(F107:F111)</f>
        <v>215429306</v>
      </c>
      <c r="G112" s="37">
        <f t="shared" si="24"/>
        <v>0.4125270232592152</v>
      </c>
      <c r="H112" s="32">
        <f>SUM(H107:H111)</f>
        <v>162556646</v>
      </c>
      <c r="I112" s="37">
        <f t="shared" si="25"/>
        <v>0.31128081193086149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377985952</v>
      </c>
      <c r="O112" s="37">
        <f t="shared" si="29"/>
        <v>0.72380783519007663</v>
      </c>
      <c r="P112" s="32">
        <f>SUM(P107:P111)</f>
        <v>157386945</v>
      </c>
      <c r="Q112" s="32">
        <f>SUM(Q107:Q111)</f>
        <v>488753989</v>
      </c>
      <c r="R112" s="32">
        <f>SUM(R107:R111)</f>
        <v>488540989</v>
      </c>
      <c r="S112" s="32">
        <f>SUM(S107:S111)</f>
        <v>359446152</v>
      </c>
      <c r="T112" s="37">
        <f t="shared" si="30"/>
        <v>0.73543369484397192</v>
      </c>
      <c r="U112" s="37">
        <f t="shared" si="31"/>
        <v>3.2847076356936622E-2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986961</v>
      </c>
      <c r="G113" s="36">
        <f t="shared" si="24"/>
        <v>0</v>
      </c>
      <c r="H113" s="31">
        <v>1924463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2911424</v>
      </c>
      <c r="O113" s="36">
        <f t="shared" si="29"/>
        <v>0</v>
      </c>
      <c r="P113" s="31">
        <v>1975380</v>
      </c>
      <c r="Q113" s="31">
        <v>0</v>
      </c>
      <c r="R113" s="31">
        <v>0</v>
      </c>
      <c r="S113" s="31">
        <v>4621992</v>
      </c>
      <c r="T113" s="36">
        <f t="shared" si="30"/>
        <v>0</v>
      </c>
      <c r="U113" s="36">
        <f t="shared" si="31"/>
        <v>-2.5775800099221424E-2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79390474</v>
      </c>
      <c r="E114" s="31">
        <v>79390474</v>
      </c>
      <c r="F114" s="31">
        <v>33886961</v>
      </c>
      <c r="G114" s="36">
        <f t="shared" si="24"/>
        <v>0.42683913185856531</v>
      </c>
      <c r="H114" s="31">
        <v>26727157</v>
      </c>
      <c r="I114" s="36">
        <f t="shared" si="25"/>
        <v>0.33665445806508221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60614118</v>
      </c>
      <c r="O114" s="36">
        <f t="shared" si="29"/>
        <v>0.76349358992364746</v>
      </c>
      <c r="P114" s="31">
        <v>24718500</v>
      </c>
      <c r="Q114" s="31">
        <v>74474350</v>
      </c>
      <c r="R114" s="31">
        <v>76483778</v>
      </c>
      <c r="S114" s="31">
        <v>55617000</v>
      </c>
      <c r="T114" s="36">
        <f t="shared" si="30"/>
        <v>0.7467940304279258</v>
      </c>
      <c r="U114" s="36">
        <f t="shared" si="31"/>
        <v>8.1261282035722138E-2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-105461</v>
      </c>
      <c r="G115" s="36">
        <f t="shared" si="24"/>
        <v>0</v>
      </c>
      <c r="H115" s="31">
        <v>6372657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6267196</v>
      </c>
      <c r="O115" s="36">
        <f t="shared" si="29"/>
        <v>0</v>
      </c>
      <c r="P115" s="31">
        <v>2374301</v>
      </c>
      <c r="Q115" s="31">
        <v>0</v>
      </c>
      <c r="R115" s="31">
        <v>0</v>
      </c>
      <c r="S115" s="31">
        <v>2364599</v>
      </c>
      <c r="T115" s="36">
        <f t="shared" si="30"/>
        <v>0</v>
      </c>
      <c r="U115" s="36">
        <f t="shared" si="31"/>
        <v>1.6840139476839711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12599500</v>
      </c>
      <c r="E116" s="31">
        <v>12599500</v>
      </c>
      <c r="F116" s="31">
        <v>5249750</v>
      </c>
      <c r="G116" s="36">
        <f t="shared" si="24"/>
        <v>0.41666335965712925</v>
      </c>
      <c r="H116" s="31">
        <v>1119750</v>
      </c>
      <c r="I116" s="36">
        <f t="shared" si="25"/>
        <v>8.8872574308504301E-2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6369500</v>
      </c>
      <c r="O116" s="36">
        <f t="shared" si="29"/>
        <v>0.50553593396563357</v>
      </c>
      <c r="P116" s="31">
        <v>4000750</v>
      </c>
      <c r="Q116" s="31">
        <v>12002000</v>
      </c>
      <c r="R116" s="31">
        <v>12002000</v>
      </c>
      <c r="S116" s="31">
        <v>4000750</v>
      </c>
      <c r="T116" s="36">
        <f t="shared" si="30"/>
        <v>0.33334027662056326</v>
      </c>
      <c r="U116" s="36">
        <f t="shared" si="31"/>
        <v>-0.72011497844154215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529761</v>
      </c>
      <c r="G117" s="36">
        <f t="shared" si="24"/>
        <v>0</v>
      </c>
      <c r="H117" s="31">
        <v>950793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1480554</v>
      </c>
      <c r="O117" s="36">
        <f t="shared" si="29"/>
        <v>0</v>
      </c>
      <c r="P117" s="31">
        <v>931</v>
      </c>
      <c r="Q117" s="31">
        <v>0</v>
      </c>
      <c r="R117" s="31">
        <v>0</v>
      </c>
      <c r="S117" s="31">
        <v>1600</v>
      </c>
      <c r="T117" s="36">
        <f t="shared" si="30"/>
        <v>0</v>
      </c>
      <c r="U117" s="36">
        <f t="shared" si="31"/>
        <v>1020.2599355531686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91989974</v>
      </c>
      <c r="E121" s="32">
        <f>SUM(E113:E120)</f>
        <v>91989974</v>
      </c>
      <c r="F121" s="32">
        <f>SUM(F113:F120)</f>
        <v>40547972</v>
      </c>
      <c r="G121" s="37">
        <f t="shared" si="24"/>
        <v>0.44078686227262115</v>
      </c>
      <c r="H121" s="32">
        <f>SUM(H113:H120)</f>
        <v>37094820</v>
      </c>
      <c r="I121" s="37">
        <f t="shared" si="25"/>
        <v>0.40324851053876803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77642792</v>
      </c>
      <c r="O121" s="37">
        <f t="shared" si="29"/>
        <v>0.84403537281138918</v>
      </c>
      <c r="P121" s="32">
        <f>SUM(P113:P120)</f>
        <v>33069862</v>
      </c>
      <c r="Q121" s="32">
        <f>SUM(Q113:Q120)</f>
        <v>86476350</v>
      </c>
      <c r="R121" s="32">
        <f>SUM(R113:R120)</f>
        <v>88485778</v>
      </c>
      <c r="S121" s="32">
        <f>SUM(S113:S120)</f>
        <v>66605941</v>
      </c>
      <c r="T121" s="37">
        <f t="shared" si="30"/>
        <v>0.77022146517516066</v>
      </c>
      <c r="U121" s="37">
        <f t="shared" si="31"/>
        <v>0.12171075887767535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167063632</v>
      </c>
      <c r="E122" s="31">
        <v>167063632</v>
      </c>
      <c r="F122" s="31">
        <v>69601613</v>
      </c>
      <c r="G122" s="36">
        <f t="shared" si="24"/>
        <v>0.4166173820523667</v>
      </c>
      <c r="H122" s="31">
        <v>55686332</v>
      </c>
      <c r="I122" s="36">
        <f t="shared" si="25"/>
        <v>0.33332408336483432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125287945</v>
      </c>
      <c r="O122" s="36">
        <f t="shared" si="29"/>
        <v>0.74994146541720108</v>
      </c>
      <c r="P122" s="31">
        <v>52884988</v>
      </c>
      <c r="Q122" s="31">
        <v>158677803</v>
      </c>
      <c r="R122" s="31">
        <v>158669988</v>
      </c>
      <c r="S122" s="31">
        <v>118993193</v>
      </c>
      <c r="T122" s="36">
        <f t="shared" si="30"/>
        <v>0.74990446521370102</v>
      </c>
      <c r="U122" s="36">
        <f t="shared" si="31"/>
        <v>5.2970495143158658E-2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336670236</v>
      </c>
      <c r="E124" s="31">
        <v>336670236</v>
      </c>
      <c r="F124" s="31">
        <v>123550707</v>
      </c>
      <c r="G124" s="36">
        <f t="shared" si="24"/>
        <v>0.36697840732199444</v>
      </c>
      <c r="H124" s="31">
        <v>17034333</v>
      </c>
      <c r="I124" s="36">
        <f t="shared" si="25"/>
        <v>5.059649228986194E-2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140585040</v>
      </c>
      <c r="O124" s="36">
        <f t="shared" si="29"/>
        <v>0.4175748996118564</v>
      </c>
      <c r="P124" s="31">
        <v>94852868</v>
      </c>
      <c r="Q124" s="31">
        <v>304535712</v>
      </c>
      <c r="R124" s="31">
        <v>311786969</v>
      </c>
      <c r="S124" s="31">
        <v>208970767</v>
      </c>
      <c r="T124" s="36">
        <f t="shared" si="30"/>
        <v>0.68619461943432103</v>
      </c>
      <c r="U124" s="36">
        <f t="shared" si="31"/>
        <v>-0.82041309494194736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503733868</v>
      </c>
      <c r="E126" s="32">
        <f>SUM(E122:E125)</f>
        <v>503733868</v>
      </c>
      <c r="F126" s="32">
        <f>SUM(F122:F125)</f>
        <v>193152320</v>
      </c>
      <c r="G126" s="37">
        <f t="shared" si="24"/>
        <v>0.38344120232948087</v>
      </c>
      <c r="H126" s="32">
        <f>SUM(H122:H125)</f>
        <v>72720665</v>
      </c>
      <c r="I126" s="37">
        <f t="shared" si="25"/>
        <v>0.14436326326186191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265872985</v>
      </c>
      <c r="O126" s="37">
        <f t="shared" si="29"/>
        <v>0.52780446559134275</v>
      </c>
      <c r="P126" s="32">
        <f>SUM(P122:P125)</f>
        <v>147737856</v>
      </c>
      <c r="Q126" s="32">
        <f>SUM(Q122:Q125)</f>
        <v>463213515</v>
      </c>
      <c r="R126" s="32">
        <f>SUM(R122:R125)</f>
        <v>470456957</v>
      </c>
      <c r="S126" s="32">
        <f>SUM(S122:S125)</f>
        <v>327963960</v>
      </c>
      <c r="T126" s="37">
        <f t="shared" si="30"/>
        <v>0.70801897910945022</v>
      </c>
      <c r="U126" s="37">
        <f t="shared" si="31"/>
        <v>-0.50777230041838428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61511736</v>
      </c>
      <c r="E127" s="31">
        <v>61511736</v>
      </c>
      <c r="F127" s="31">
        <v>25019496</v>
      </c>
      <c r="G127" s="36">
        <f t="shared" si="24"/>
        <v>0.40674345461490469</v>
      </c>
      <c r="H127" s="31">
        <v>15355086</v>
      </c>
      <c r="I127" s="36">
        <f t="shared" si="25"/>
        <v>0.24962855868675207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40374582</v>
      </c>
      <c r="O127" s="36">
        <f t="shared" si="29"/>
        <v>0.65637201330165673</v>
      </c>
      <c r="P127" s="31">
        <v>18613519</v>
      </c>
      <c r="Q127" s="31">
        <v>62425128</v>
      </c>
      <c r="R127" s="31">
        <v>62425128</v>
      </c>
      <c r="S127" s="31">
        <v>41936791</v>
      </c>
      <c r="T127" s="36">
        <f t="shared" si="30"/>
        <v>0.67179343228579358</v>
      </c>
      <c r="U127" s="36">
        <f t="shared" si="31"/>
        <v>-0.1750573333285339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13399</v>
      </c>
      <c r="Q129" s="31">
        <v>0</v>
      </c>
      <c r="R129" s="31">
        <v>0</v>
      </c>
      <c r="S129" s="31">
        <v>11237</v>
      </c>
      <c r="T129" s="36">
        <f t="shared" si="30"/>
        <v>0</v>
      </c>
      <c r="U129" s="36">
        <f t="shared" si="31"/>
        <v>-1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186113000</v>
      </c>
      <c r="E130" s="31">
        <v>186113000</v>
      </c>
      <c r="F130" s="31">
        <v>77547000</v>
      </c>
      <c r="G130" s="36">
        <f t="shared" si="24"/>
        <v>0.41666621891001704</v>
      </c>
      <c r="H130" s="31">
        <v>61254000</v>
      </c>
      <c r="I130" s="36">
        <f t="shared" si="25"/>
        <v>0.32912262980017515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138801000</v>
      </c>
      <c r="O130" s="36">
        <f t="shared" si="29"/>
        <v>0.74578884871019224</v>
      </c>
      <c r="P130" s="31">
        <v>58129000</v>
      </c>
      <c r="Q130" s="31">
        <v>176236000</v>
      </c>
      <c r="R130" s="31">
        <v>175620000</v>
      </c>
      <c r="S130" s="31">
        <v>131561000</v>
      </c>
      <c r="T130" s="36">
        <f t="shared" si="30"/>
        <v>0.74650468689711524</v>
      </c>
      <c r="U130" s="36">
        <f t="shared" si="31"/>
        <v>5.3759741265117178E-2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247624736</v>
      </c>
      <c r="E132" s="32">
        <f>SUM(E127:E131)</f>
        <v>247624736</v>
      </c>
      <c r="F132" s="32">
        <f>SUM(F127:F131)</f>
        <v>102566496</v>
      </c>
      <c r="G132" s="37">
        <f t="shared" si="24"/>
        <v>0.41420133407027643</v>
      </c>
      <c r="H132" s="32">
        <f>SUM(H127:H131)</f>
        <v>76609086</v>
      </c>
      <c r="I132" s="37">
        <f t="shared" si="25"/>
        <v>0.30937574023299513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179175582</v>
      </c>
      <c r="O132" s="37">
        <f t="shared" si="29"/>
        <v>0.72357707430327156</v>
      </c>
      <c r="P132" s="32">
        <f>SUM(P127:P131)</f>
        <v>76755918</v>
      </c>
      <c r="Q132" s="32">
        <f>SUM(Q127:Q131)</f>
        <v>238661128</v>
      </c>
      <c r="R132" s="32">
        <f>SUM(R127:R131)</f>
        <v>238045128</v>
      </c>
      <c r="S132" s="32">
        <f>SUM(S127:S131)</f>
        <v>173509028</v>
      </c>
      <c r="T132" s="37">
        <f t="shared" si="30"/>
        <v>0.72701000558415196</v>
      </c>
      <c r="U132" s="37">
        <f t="shared" si="31"/>
        <v>-1.9129730166212999E-3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16135788</v>
      </c>
      <c r="E133" s="31">
        <v>16135788</v>
      </c>
      <c r="F133" s="31">
        <v>4043619</v>
      </c>
      <c r="G133" s="36">
        <f t="shared" si="24"/>
        <v>0.25059941293229682</v>
      </c>
      <c r="H133" s="31">
        <v>3777566</v>
      </c>
      <c r="I133" s="36">
        <f t="shared" si="25"/>
        <v>0.23411103318908255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7821185</v>
      </c>
      <c r="O133" s="36">
        <f t="shared" si="29"/>
        <v>0.48471044612137937</v>
      </c>
      <c r="P133" s="31">
        <v>3089909</v>
      </c>
      <c r="Q133" s="31">
        <v>15251117</v>
      </c>
      <c r="R133" s="31">
        <v>15251117</v>
      </c>
      <c r="S133" s="31">
        <v>6879670</v>
      </c>
      <c r="T133" s="36">
        <f t="shared" si="30"/>
        <v>0.45109286093602191</v>
      </c>
      <c r="U133" s="36">
        <f t="shared" si="31"/>
        <v>0.22254927248666556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39936000</v>
      </c>
      <c r="E134" s="31">
        <v>39936000</v>
      </c>
      <c r="F134" s="31">
        <v>16640000</v>
      </c>
      <c r="G134" s="36">
        <f t="shared" si="24"/>
        <v>0.41666666666666669</v>
      </c>
      <c r="H134" s="31">
        <v>11456000</v>
      </c>
      <c r="I134" s="36">
        <f t="shared" si="25"/>
        <v>0.28685897435897434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28096000</v>
      </c>
      <c r="O134" s="36">
        <f t="shared" si="29"/>
        <v>0.70352564102564108</v>
      </c>
      <c r="P134" s="31">
        <v>12690000</v>
      </c>
      <c r="Q134" s="31">
        <v>38069000</v>
      </c>
      <c r="R134" s="31">
        <v>38069000</v>
      </c>
      <c r="S134" s="31">
        <v>28552000</v>
      </c>
      <c r="T134" s="36">
        <f t="shared" si="30"/>
        <v>0.75000656702303714</v>
      </c>
      <c r="U134" s="36">
        <f t="shared" si="31"/>
        <v>-9.7241922773837697E-2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4897</v>
      </c>
      <c r="G135" s="36">
        <f t="shared" si="24"/>
        <v>0</v>
      </c>
      <c r="H135" s="31">
        <v>27144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32041</v>
      </c>
      <c r="O135" s="36">
        <f t="shared" si="29"/>
        <v>0</v>
      </c>
      <c r="P135" s="31">
        <v>5448</v>
      </c>
      <c r="Q135" s="31">
        <v>0</v>
      </c>
      <c r="R135" s="31">
        <v>0</v>
      </c>
      <c r="S135" s="31">
        <v>8004</v>
      </c>
      <c r="T135" s="36">
        <f t="shared" si="30"/>
        <v>0</v>
      </c>
      <c r="U135" s="36">
        <f t="shared" si="31"/>
        <v>3.9823788546255505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37201487</v>
      </c>
      <c r="E136" s="31">
        <v>37201487</v>
      </c>
      <c r="F136" s="31">
        <v>12465012</v>
      </c>
      <c r="G136" s="36">
        <f t="shared" si="24"/>
        <v>0.33506757404616649</v>
      </c>
      <c r="H136" s="31">
        <v>10008837</v>
      </c>
      <c r="I136" s="36">
        <f t="shared" si="25"/>
        <v>0.26904400353674035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22473849</v>
      </c>
      <c r="O136" s="36">
        <f t="shared" si="29"/>
        <v>0.60411157758290679</v>
      </c>
      <c r="P136" s="31">
        <v>8032556</v>
      </c>
      <c r="Q136" s="31">
        <v>35793568</v>
      </c>
      <c r="R136" s="31">
        <v>35806739</v>
      </c>
      <c r="S136" s="31">
        <v>22899320</v>
      </c>
      <c r="T136" s="36">
        <f t="shared" si="30"/>
        <v>0.63976075254637932</v>
      </c>
      <c r="U136" s="36">
        <f t="shared" si="31"/>
        <v>0.24603389008430199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93273275</v>
      </c>
      <c r="E137" s="32">
        <f>SUM(E133:E136)</f>
        <v>93273275</v>
      </c>
      <c r="F137" s="32">
        <f>SUM(F133:F136)</f>
        <v>33153528</v>
      </c>
      <c r="G137" s="37">
        <f t="shared" ref="G137:G170" si="32">IF(($D137     =0),0,($F137     /$D137     ))</f>
        <v>0.35544509399932617</v>
      </c>
      <c r="H137" s="32">
        <f>SUM(H133:H136)</f>
        <v>25269547</v>
      </c>
      <c r="I137" s="37">
        <f t="shared" ref="I137:I170" si="33">IF(($D137     =0),0,($H137     /$D137     ))</f>
        <v>0.27091947827499357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58423075</v>
      </c>
      <c r="O137" s="37">
        <f t="shared" ref="O137:O170" si="37">IF(($D137     =0),0,($N137     /$D137     ))</f>
        <v>0.62636457227431974</v>
      </c>
      <c r="P137" s="32">
        <f>SUM(P133:P136)</f>
        <v>23817913</v>
      </c>
      <c r="Q137" s="32">
        <f>SUM(Q133:Q136)</f>
        <v>89113685</v>
      </c>
      <c r="R137" s="32">
        <f>SUM(R133:R136)</f>
        <v>89126856</v>
      </c>
      <c r="S137" s="32">
        <f>SUM(S133:S136)</f>
        <v>58338994</v>
      </c>
      <c r="T137" s="37">
        <f t="shared" ref="T137:T170" si="38">IF(($Q137     =0),0,($S137     /$Q137     ))</f>
        <v>0.65465808085480925</v>
      </c>
      <c r="U137" s="37">
        <f t="shared" ref="U137:U170" si="39">IF(($P137     =0),0,(($H137     /$P137     )-1))</f>
        <v>6.0947153514247843E-2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15853900</v>
      </c>
      <c r="E138" s="31">
        <v>15853900</v>
      </c>
      <c r="F138" s="31">
        <v>6511950</v>
      </c>
      <c r="G138" s="36">
        <f t="shared" si="32"/>
        <v>0.4107475132301831</v>
      </c>
      <c r="H138" s="31">
        <v>5209650</v>
      </c>
      <c r="I138" s="36">
        <f t="shared" si="33"/>
        <v>0.32860368742076085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11721600</v>
      </c>
      <c r="O138" s="36">
        <f t="shared" si="37"/>
        <v>0.73935120065094395</v>
      </c>
      <c r="P138" s="31">
        <v>4951350</v>
      </c>
      <c r="Q138" s="31">
        <v>14853900</v>
      </c>
      <c r="R138" s="31">
        <v>14853900</v>
      </c>
      <c r="S138" s="31">
        <v>11140800</v>
      </c>
      <c r="T138" s="36">
        <f t="shared" si="38"/>
        <v>0.75002524589501751</v>
      </c>
      <c r="U138" s="36">
        <f t="shared" si="39"/>
        <v>5.2167590657093532E-2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36266475</v>
      </c>
      <c r="E139" s="31">
        <v>36266475</v>
      </c>
      <c r="F139" s="31">
        <v>15111000</v>
      </c>
      <c r="G139" s="36">
        <f t="shared" si="32"/>
        <v>0.41666580498931866</v>
      </c>
      <c r="H139" s="31">
        <v>12088951</v>
      </c>
      <c r="I139" s="36">
        <f t="shared" si="33"/>
        <v>0.33333680761640055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27199951</v>
      </c>
      <c r="O139" s="36">
        <f t="shared" si="37"/>
        <v>0.75000261260571921</v>
      </c>
      <c r="P139" s="31">
        <v>11693561</v>
      </c>
      <c r="Q139" s="31">
        <v>35081070</v>
      </c>
      <c r="R139" s="31">
        <v>34400670</v>
      </c>
      <c r="S139" s="31">
        <v>26310754</v>
      </c>
      <c r="T139" s="36">
        <f t="shared" si="38"/>
        <v>0.74999861748800711</v>
      </c>
      <c r="U139" s="36">
        <f t="shared" si="39"/>
        <v>3.3812625597968049E-2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150986</v>
      </c>
      <c r="G140" s="36">
        <f t="shared" si="32"/>
        <v>0</v>
      </c>
      <c r="H140" s="31">
        <v>53803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204789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52120375</v>
      </c>
      <c r="E144" s="32">
        <f>SUM(E138:E143)</f>
        <v>52120375</v>
      </c>
      <c r="F144" s="32">
        <f>SUM(F138:F143)</f>
        <v>21773936</v>
      </c>
      <c r="G144" s="37">
        <f t="shared" si="32"/>
        <v>0.41776245853948674</v>
      </c>
      <c r="H144" s="32">
        <f>SUM(H138:H143)</f>
        <v>17352404</v>
      </c>
      <c r="I144" s="37">
        <f t="shared" si="33"/>
        <v>0.33292937742677409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39126340</v>
      </c>
      <c r="O144" s="37">
        <f t="shared" si="37"/>
        <v>0.75069183596626077</v>
      </c>
      <c r="P144" s="32">
        <f>SUM(P138:P143)</f>
        <v>16644911</v>
      </c>
      <c r="Q144" s="32">
        <f>SUM(Q138:Q143)</f>
        <v>49934970</v>
      </c>
      <c r="R144" s="32">
        <f>SUM(R138:R143)</f>
        <v>49254570</v>
      </c>
      <c r="S144" s="32">
        <f>SUM(S138:S143)</f>
        <v>37451554</v>
      </c>
      <c r="T144" s="37">
        <f t="shared" si="38"/>
        <v>0.75000653850397825</v>
      </c>
      <c r="U144" s="37">
        <f t="shared" si="39"/>
        <v>4.2505063559666878E-2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58513032</v>
      </c>
      <c r="E146" s="31">
        <v>58513032</v>
      </c>
      <c r="F146" s="31">
        <v>24380505</v>
      </c>
      <c r="G146" s="36">
        <f t="shared" si="32"/>
        <v>0.41666794843241073</v>
      </c>
      <c r="H146" s="31">
        <v>13596733</v>
      </c>
      <c r="I146" s="36">
        <f t="shared" si="33"/>
        <v>0.23237102121113806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37977238</v>
      </c>
      <c r="O146" s="36">
        <f t="shared" si="37"/>
        <v>0.64903896964354879</v>
      </c>
      <c r="P146" s="31">
        <v>17837677</v>
      </c>
      <c r="Q146" s="31">
        <v>53513032</v>
      </c>
      <c r="R146" s="31">
        <v>53513032</v>
      </c>
      <c r="S146" s="31">
        <v>40134719</v>
      </c>
      <c r="T146" s="36">
        <f t="shared" si="38"/>
        <v>0.74999897221297418</v>
      </c>
      <c r="U146" s="36">
        <f t="shared" si="39"/>
        <v>-0.23775203463993655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21155420</v>
      </c>
      <c r="E147" s="31">
        <v>21155420</v>
      </c>
      <c r="F147" s="31">
        <v>21160498</v>
      </c>
      <c r="G147" s="36">
        <f t="shared" si="32"/>
        <v>1.000240033050632</v>
      </c>
      <c r="H147" s="31">
        <v>5810</v>
      </c>
      <c r="I147" s="36">
        <f t="shared" si="33"/>
        <v>2.7463411267656231E-4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21166308</v>
      </c>
      <c r="O147" s="36">
        <f t="shared" si="37"/>
        <v>1.0005146671633085</v>
      </c>
      <c r="P147" s="31">
        <v>0</v>
      </c>
      <c r="Q147" s="31">
        <v>19554400</v>
      </c>
      <c r="R147" s="31">
        <v>19554400</v>
      </c>
      <c r="S147" s="31">
        <v>19555500</v>
      </c>
      <c r="T147" s="36">
        <f t="shared" si="38"/>
        <v>1.00005625332406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155064000</v>
      </c>
      <c r="E148" s="31">
        <v>155064000</v>
      </c>
      <c r="F148" s="31">
        <v>64610000</v>
      </c>
      <c r="G148" s="36">
        <f t="shared" si="32"/>
        <v>0.41666666666666669</v>
      </c>
      <c r="H148" s="31">
        <v>51688000</v>
      </c>
      <c r="I148" s="36">
        <f t="shared" si="33"/>
        <v>0.33333333333333331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116298000</v>
      </c>
      <c r="O148" s="36">
        <f t="shared" si="37"/>
        <v>0.75</v>
      </c>
      <c r="P148" s="31">
        <v>49156000</v>
      </c>
      <c r="Q148" s="31">
        <v>147469000</v>
      </c>
      <c r="R148" s="31">
        <v>147469000</v>
      </c>
      <c r="S148" s="31">
        <v>110602000</v>
      </c>
      <c r="T148" s="36">
        <f t="shared" si="38"/>
        <v>0.75000169527154859</v>
      </c>
      <c r="U148" s="36">
        <f t="shared" si="39"/>
        <v>5.1509480022784659E-2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620064000</v>
      </c>
      <c r="E149" s="31">
        <v>620064000</v>
      </c>
      <c r="F149" s="31">
        <v>258360000</v>
      </c>
      <c r="G149" s="36">
        <f t="shared" si="32"/>
        <v>0.41666666666666669</v>
      </c>
      <c r="H149" s="31">
        <v>206688000</v>
      </c>
      <c r="I149" s="36">
        <f t="shared" si="33"/>
        <v>0.33333333333333331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465048000</v>
      </c>
      <c r="O149" s="36">
        <f t="shared" si="37"/>
        <v>0.75</v>
      </c>
      <c r="P149" s="31">
        <v>152878000</v>
      </c>
      <c r="Q149" s="31">
        <v>584008000</v>
      </c>
      <c r="R149" s="31">
        <v>584008000</v>
      </c>
      <c r="S149" s="31">
        <v>396215000</v>
      </c>
      <c r="T149" s="36">
        <f t="shared" si="38"/>
        <v>0.67844104875275679</v>
      </c>
      <c r="U149" s="36">
        <f t="shared" si="39"/>
        <v>0.35198001020421521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854796452</v>
      </c>
      <c r="E150" s="32">
        <f>SUM(E145:E149)</f>
        <v>854796452</v>
      </c>
      <c r="F150" s="32">
        <f>SUM(F145:F149)</f>
        <v>368511003</v>
      </c>
      <c r="G150" s="37">
        <f t="shared" si="32"/>
        <v>0.43110965439524307</v>
      </c>
      <c r="H150" s="32">
        <f>SUM(H145:H149)</f>
        <v>271978543</v>
      </c>
      <c r="I150" s="37">
        <f t="shared" si="33"/>
        <v>0.31817930732356386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640489546</v>
      </c>
      <c r="O150" s="37">
        <f t="shared" si="37"/>
        <v>0.74928896171880699</v>
      </c>
      <c r="P150" s="32">
        <f>SUM(P145:P149)</f>
        <v>219871677</v>
      </c>
      <c r="Q150" s="32">
        <f>SUM(Q145:Q149)</f>
        <v>804544432</v>
      </c>
      <c r="R150" s="32">
        <f>SUM(R145:R149)</f>
        <v>804544432</v>
      </c>
      <c r="S150" s="32">
        <f>SUM(S145:S149)</f>
        <v>566507219</v>
      </c>
      <c r="T150" s="37">
        <f t="shared" si="38"/>
        <v>0.70413416148034447</v>
      </c>
      <c r="U150" s="37">
        <f t="shared" si="39"/>
        <v>0.23698762255767947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805200</v>
      </c>
      <c r="E152" s="31">
        <v>806000</v>
      </c>
      <c r="F152" s="31">
        <v>191824</v>
      </c>
      <c r="G152" s="36">
        <f t="shared" si="32"/>
        <v>0.23823149528067561</v>
      </c>
      <c r="H152" s="31">
        <v>1081477</v>
      </c>
      <c r="I152" s="36">
        <f t="shared" si="33"/>
        <v>1.3431159960258321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1273301</v>
      </c>
      <c r="O152" s="36">
        <f t="shared" si="37"/>
        <v>1.5813474913065078</v>
      </c>
      <c r="P152" s="31">
        <v>220279</v>
      </c>
      <c r="Q152" s="31">
        <v>934500</v>
      </c>
      <c r="R152" s="31">
        <v>894700</v>
      </c>
      <c r="S152" s="31">
        <v>438923</v>
      </c>
      <c r="T152" s="36">
        <f t="shared" si="38"/>
        <v>0.46968753344034242</v>
      </c>
      <c r="U152" s="36">
        <f t="shared" si="39"/>
        <v>3.9095783075100217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208214230</v>
      </c>
      <c r="E153" s="31">
        <v>208214230</v>
      </c>
      <c r="F153" s="31">
        <v>105825000</v>
      </c>
      <c r="G153" s="36">
        <f t="shared" si="32"/>
        <v>0.50825056481490238</v>
      </c>
      <c r="H153" s="31">
        <v>84661000</v>
      </c>
      <c r="I153" s="36">
        <f t="shared" si="33"/>
        <v>0.40660525459763247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190486000</v>
      </c>
      <c r="O153" s="36">
        <f t="shared" si="37"/>
        <v>0.91485581941253491</v>
      </c>
      <c r="P153" s="31">
        <v>80419000</v>
      </c>
      <c r="Q153" s="31">
        <v>187196430</v>
      </c>
      <c r="R153" s="31">
        <v>174320620</v>
      </c>
      <c r="S153" s="31">
        <v>180944000</v>
      </c>
      <c r="T153" s="36">
        <f t="shared" si="38"/>
        <v>0.96659963013183536</v>
      </c>
      <c r="U153" s="36">
        <f t="shared" si="39"/>
        <v>5.274872853430157E-2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7931995</v>
      </c>
      <c r="E156" s="31">
        <v>7931995</v>
      </c>
      <c r="F156" s="31">
        <v>3305001</v>
      </c>
      <c r="G156" s="36">
        <f t="shared" si="32"/>
        <v>0.4166670553877051</v>
      </c>
      <c r="H156" s="31">
        <v>2643998</v>
      </c>
      <c r="I156" s="36">
        <f t="shared" si="33"/>
        <v>0.33333329130943729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5948999</v>
      </c>
      <c r="O156" s="36">
        <f t="shared" si="37"/>
        <v>0.75000034669714244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216951425</v>
      </c>
      <c r="E157" s="32">
        <f>SUM(E151:E156)</f>
        <v>216952225</v>
      </c>
      <c r="F157" s="32">
        <f>SUM(F151:F156)</f>
        <v>109321825</v>
      </c>
      <c r="G157" s="37">
        <f t="shared" si="32"/>
        <v>0.5039000089536172</v>
      </c>
      <c r="H157" s="32">
        <f>SUM(H151:H156)</f>
        <v>88386475</v>
      </c>
      <c r="I157" s="37">
        <f t="shared" si="33"/>
        <v>0.40740214082484133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197708300</v>
      </c>
      <c r="O157" s="37">
        <f t="shared" si="37"/>
        <v>0.91130214977845847</v>
      </c>
      <c r="P157" s="32">
        <f>SUM(P151:P156)</f>
        <v>80639279</v>
      </c>
      <c r="Q157" s="32">
        <f>SUM(Q151:Q156)</f>
        <v>188130930</v>
      </c>
      <c r="R157" s="32">
        <f>SUM(R151:R156)</f>
        <v>175215320</v>
      </c>
      <c r="S157" s="32">
        <f>SUM(S151:S156)</f>
        <v>181382923</v>
      </c>
      <c r="T157" s="37">
        <f t="shared" si="38"/>
        <v>0.96413132598664131</v>
      </c>
      <c r="U157" s="37">
        <f t="shared" si="39"/>
        <v>9.6072237947464778E-2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8038000</v>
      </c>
      <c r="E158" s="31">
        <v>8038000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7806000</v>
      </c>
      <c r="R158" s="31">
        <v>7806000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87050044</v>
      </c>
      <c r="E159" s="31">
        <v>87050044</v>
      </c>
      <c r="F159" s="31">
        <v>33911072</v>
      </c>
      <c r="G159" s="36">
        <f t="shared" si="32"/>
        <v>0.38955835565114705</v>
      </c>
      <c r="H159" s="31">
        <v>28352291</v>
      </c>
      <c r="I159" s="36">
        <f t="shared" si="33"/>
        <v>0.32570105306322417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62263363</v>
      </c>
      <c r="O159" s="36">
        <f t="shared" si="37"/>
        <v>0.71525940871437121</v>
      </c>
      <c r="P159" s="31">
        <v>27317534</v>
      </c>
      <c r="Q159" s="31">
        <v>88523640</v>
      </c>
      <c r="R159" s="31">
        <v>88639156</v>
      </c>
      <c r="S159" s="31">
        <v>61141934</v>
      </c>
      <c r="T159" s="36">
        <f t="shared" si="38"/>
        <v>0.69068481594295039</v>
      </c>
      <c r="U159" s="36">
        <f t="shared" si="39"/>
        <v>3.7878858318616926E-2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36224639</v>
      </c>
      <c r="E160" s="31">
        <v>36224639</v>
      </c>
      <c r="F160" s="31">
        <v>15093673</v>
      </c>
      <c r="G160" s="36">
        <f t="shared" si="32"/>
        <v>0.41666869337193396</v>
      </c>
      <c r="H160" s="31">
        <v>12074761</v>
      </c>
      <c r="I160" s="36">
        <f t="shared" si="33"/>
        <v>0.33333005747828154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27168434</v>
      </c>
      <c r="O160" s="36">
        <f t="shared" si="37"/>
        <v>0.7499987508502155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54913149</v>
      </c>
      <c r="E162" s="31">
        <v>54913149</v>
      </c>
      <c r="F162" s="31">
        <v>22880502</v>
      </c>
      <c r="G162" s="36">
        <f t="shared" si="32"/>
        <v>0.41666709006252767</v>
      </c>
      <c r="H162" s="31">
        <v>18304359</v>
      </c>
      <c r="I162" s="36">
        <f t="shared" si="33"/>
        <v>0.33333289627954138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41184861</v>
      </c>
      <c r="O162" s="36">
        <f t="shared" si="37"/>
        <v>0.74999998634206899</v>
      </c>
      <c r="P162" s="31">
        <v>0</v>
      </c>
      <c r="Q162" s="31">
        <v>56205948</v>
      </c>
      <c r="R162" s="31">
        <v>56205948</v>
      </c>
      <c r="S162" s="31">
        <v>23419145</v>
      </c>
      <c r="T162" s="36">
        <f t="shared" si="38"/>
        <v>0.41666666666666669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186225832</v>
      </c>
      <c r="E163" s="32">
        <f>SUM(E158:E162)</f>
        <v>186225832</v>
      </c>
      <c r="F163" s="32">
        <f>SUM(F158:F162)</f>
        <v>71885247</v>
      </c>
      <c r="G163" s="37">
        <f t="shared" si="32"/>
        <v>0.38601114693905625</v>
      </c>
      <c r="H163" s="32">
        <f>SUM(H158:H162)</f>
        <v>58731411</v>
      </c>
      <c r="I163" s="37">
        <f t="shared" si="33"/>
        <v>0.31537735860404159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130616658</v>
      </c>
      <c r="O163" s="37">
        <f t="shared" si="37"/>
        <v>0.70138850554309784</v>
      </c>
      <c r="P163" s="32">
        <f>SUM(P158:P162)</f>
        <v>27317534</v>
      </c>
      <c r="Q163" s="32">
        <f>SUM(Q158:Q162)</f>
        <v>152535588</v>
      </c>
      <c r="R163" s="32">
        <f>SUM(R158:R162)</f>
        <v>152651104</v>
      </c>
      <c r="S163" s="32">
        <f>SUM(S158:S162)</f>
        <v>84561079</v>
      </c>
      <c r="T163" s="37">
        <f t="shared" si="38"/>
        <v>0.55436950883881608</v>
      </c>
      <c r="U163" s="37">
        <f t="shared" si="39"/>
        <v>1.1499528837412631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30000000</v>
      </c>
      <c r="E165" s="31">
        <v>30000000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48873027</v>
      </c>
      <c r="E166" s="31">
        <v>48873027</v>
      </c>
      <c r="F166" s="31">
        <v>19448100</v>
      </c>
      <c r="G166" s="36">
        <f t="shared" si="32"/>
        <v>0.39793115331284884</v>
      </c>
      <c r="H166" s="31">
        <v>15558660</v>
      </c>
      <c r="I166" s="36">
        <f t="shared" si="33"/>
        <v>0.31834860566340611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35006760</v>
      </c>
      <c r="O166" s="36">
        <f t="shared" si="37"/>
        <v>0.71627975897625495</v>
      </c>
      <c r="P166" s="31">
        <v>13124000</v>
      </c>
      <c r="Q166" s="31">
        <v>39485776</v>
      </c>
      <c r="R166" s="31">
        <v>39485776</v>
      </c>
      <c r="S166" s="31">
        <v>29528960</v>
      </c>
      <c r="T166" s="36">
        <f t="shared" si="38"/>
        <v>0.7478379049711471</v>
      </c>
      <c r="U166" s="36">
        <f t="shared" si="39"/>
        <v>0.18551203901249624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78873027</v>
      </c>
      <c r="E169" s="32">
        <f>SUM(E164:E168)</f>
        <v>78873027</v>
      </c>
      <c r="F169" s="32">
        <f>SUM(F164:F168)</f>
        <v>19448100</v>
      </c>
      <c r="G169" s="37">
        <f t="shared" si="32"/>
        <v>0.24657478912277578</v>
      </c>
      <c r="H169" s="32">
        <f>SUM(H164:H168)</f>
        <v>15558660</v>
      </c>
      <c r="I169" s="37">
        <f t="shared" si="33"/>
        <v>0.1972621134472245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35006760</v>
      </c>
      <c r="O169" s="37">
        <f t="shared" si="37"/>
        <v>0.44383690257000025</v>
      </c>
      <c r="P169" s="32">
        <f>SUM(P164:P168)</f>
        <v>13124000</v>
      </c>
      <c r="Q169" s="32">
        <f>SUM(Q164:Q168)</f>
        <v>39485776</v>
      </c>
      <c r="R169" s="32">
        <f>SUM(R164:R168)</f>
        <v>39485776</v>
      </c>
      <c r="S169" s="32">
        <f>SUM(S164:S168)</f>
        <v>29528960</v>
      </c>
      <c r="T169" s="37">
        <f t="shared" si="38"/>
        <v>0.7478379049711471</v>
      </c>
      <c r="U169" s="37">
        <f t="shared" si="39"/>
        <v>0.18551203901249624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2867740966</v>
      </c>
      <c r="E170" s="32">
        <f>SUM(E105,E107:E111,E113:E120,E122:E125,E127:E131,E133:E136,E138:E143,E145:E149,E151:E156,E158:E162,E164:E168)</f>
        <v>2867741766</v>
      </c>
      <c r="F170" s="32">
        <f>SUM(F105,F107:F111,F113:F120,F122:F125,F127:F131,F133:F136,F138:F143,F145:F149,F151:F156,F158:F162,F164:F168)</f>
        <v>1176096130</v>
      </c>
      <c r="G170" s="37">
        <f t="shared" si="32"/>
        <v>0.41011239994958459</v>
      </c>
      <c r="H170" s="32">
        <f>SUM(H105,H107:H111,H113:H120,H122:H125,H127:H131,H133:H136,H138:H143,H145:H149,H151:H156,H158:H162,H164:H168)</f>
        <v>840511481</v>
      </c>
      <c r="I170" s="37">
        <f t="shared" si="33"/>
        <v>0.29309184161509794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2016607611</v>
      </c>
      <c r="O170" s="37">
        <f t="shared" si="37"/>
        <v>0.70320424156468253</v>
      </c>
      <c r="P170" s="32">
        <f>SUM(P105,P107:P111,P113:P120,P122:P125,P127:P131,P133:P136,P138:P143,P145:P149,P151:P156,P158:P162,P164:P168)</f>
        <v>825297046</v>
      </c>
      <c r="Q170" s="32">
        <f>SUM(Q105,Q107:Q111,Q113:Q120,Q122:Q125,Q127:Q131,Q133:Q136,Q138:Q143,Q145:Q149,Q151:Q156,Q158:Q162,Q164:Q168)</f>
        <v>2667675213</v>
      </c>
      <c r="R170" s="32">
        <f>SUM(R105,R107:R111,R113:R120,R122:R125,R127:R131,R133:R136,R138:R143,R145:R149,R151:R156,R158:R162,R164:R168)</f>
        <v>2659235760</v>
      </c>
      <c r="S170" s="32">
        <f>SUM(S105,S107:S111,S113:S120,S122:S125,S127:S131,S133:S136,S138:S143,S145:S149,S151:S156,S158:S162,S164:S168)</f>
        <v>1930190866</v>
      </c>
      <c r="T170" s="37">
        <f t="shared" si="38"/>
        <v>0.7235479253973186</v>
      </c>
      <c r="U170" s="37">
        <f t="shared" si="39"/>
        <v>1.84351017294202E-2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7000</v>
      </c>
      <c r="E175" s="31">
        <v>7000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1100</v>
      </c>
      <c r="R175" s="31">
        <v>1100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10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10</v>
      </c>
      <c r="O178" s="36">
        <f t="shared" si="45"/>
        <v>0</v>
      </c>
      <c r="P178" s="31">
        <v>28090</v>
      </c>
      <c r="Q178" s="31">
        <v>0</v>
      </c>
      <c r="R178" s="31">
        <v>0</v>
      </c>
      <c r="S178" s="31">
        <v>28090</v>
      </c>
      <c r="T178" s="36">
        <f t="shared" si="46"/>
        <v>0</v>
      </c>
      <c r="U178" s="36">
        <f t="shared" si="47"/>
        <v>-1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7000</v>
      </c>
      <c r="E179" s="32">
        <f>SUM(E173:E178)</f>
        <v>7000</v>
      </c>
      <c r="F179" s="32">
        <f>SUM(F173:F178)</f>
        <v>10</v>
      </c>
      <c r="G179" s="37">
        <f t="shared" si="40"/>
        <v>1.4285714285714286E-3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10</v>
      </c>
      <c r="O179" s="37">
        <f t="shared" si="45"/>
        <v>1.4285714285714286E-3</v>
      </c>
      <c r="P179" s="32">
        <f>SUM(P173:P178)</f>
        <v>28090</v>
      </c>
      <c r="Q179" s="32">
        <f>SUM(Q173:Q178)</f>
        <v>1100</v>
      </c>
      <c r="R179" s="32">
        <f>SUM(R173:R178)</f>
        <v>1100</v>
      </c>
      <c r="S179" s="32">
        <f>SUM(S173:S178)</f>
        <v>28090</v>
      </c>
      <c r="T179" s="37">
        <f t="shared" si="46"/>
        <v>25.536363636363635</v>
      </c>
      <c r="U179" s="37">
        <f t="shared" si="47"/>
        <v>-1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39093744</v>
      </c>
      <c r="E180" s="31">
        <v>39093744</v>
      </c>
      <c r="F180" s="31">
        <v>13190559</v>
      </c>
      <c r="G180" s="36">
        <f t="shared" si="40"/>
        <v>0.33740843547755367</v>
      </c>
      <c r="H180" s="31">
        <v>7800428</v>
      </c>
      <c r="I180" s="36">
        <f t="shared" si="41"/>
        <v>0.19953136235813076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20990987</v>
      </c>
      <c r="O180" s="36">
        <f t="shared" si="45"/>
        <v>0.53693979783568435</v>
      </c>
      <c r="P180" s="31">
        <v>6871298</v>
      </c>
      <c r="Q180" s="31">
        <v>26991489</v>
      </c>
      <c r="R180" s="31">
        <v>26991489</v>
      </c>
      <c r="S180" s="31">
        <v>15768070</v>
      </c>
      <c r="T180" s="36">
        <f t="shared" si="46"/>
        <v>0.58418674123535752</v>
      </c>
      <c r="U180" s="36">
        <f t="shared" si="47"/>
        <v>0.13521899355842226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637274000</v>
      </c>
      <c r="E181" s="31">
        <v>637274000</v>
      </c>
      <c r="F181" s="31">
        <v>259440000</v>
      </c>
      <c r="G181" s="36">
        <f t="shared" si="40"/>
        <v>0.40710903002476173</v>
      </c>
      <c r="H181" s="31">
        <v>210938266</v>
      </c>
      <c r="I181" s="36">
        <f t="shared" si="41"/>
        <v>0.33100089757310042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470378266</v>
      </c>
      <c r="O181" s="36">
        <f t="shared" si="45"/>
        <v>0.73810992759786209</v>
      </c>
      <c r="P181" s="31">
        <v>210507055</v>
      </c>
      <c r="Q181" s="31">
        <v>617800000</v>
      </c>
      <c r="R181" s="31">
        <v>617800000</v>
      </c>
      <c r="S181" s="31">
        <v>456174055</v>
      </c>
      <c r="T181" s="36">
        <f t="shared" si="46"/>
        <v>0.73838467950793141</v>
      </c>
      <c r="U181" s="36">
        <f t="shared" si="47"/>
        <v>2.0484396591837761E-3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509837004</v>
      </c>
      <c r="E182" s="31">
        <v>509837004</v>
      </c>
      <c r="F182" s="31">
        <v>212432000</v>
      </c>
      <c r="G182" s="36">
        <f t="shared" si="40"/>
        <v>0.41666649994671628</v>
      </c>
      <c r="H182" s="31">
        <v>169946000</v>
      </c>
      <c r="I182" s="36">
        <f t="shared" si="41"/>
        <v>0.33333398452184532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382378000</v>
      </c>
      <c r="O182" s="36">
        <f t="shared" si="45"/>
        <v>0.7500004844685616</v>
      </c>
      <c r="P182" s="31">
        <v>160648000</v>
      </c>
      <c r="Q182" s="31">
        <v>478663003</v>
      </c>
      <c r="R182" s="31">
        <v>481942998</v>
      </c>
      <c r="S182" s="31">
        <v>361458000</v>
      </c>
      <c r="T182" s="36">
        <f t="shared" si="46"/>
        <v>0.75514087726558632</v>
      </c>
      <c r="U182" s="36">
        <f t="shared" si="47"/>
        <v>5.7878093720432178E-2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145561555</v>
      </c>
      <c r="E184" s="31">
        <v>145561555</v>
      </c>
      <c r="F184" s="31">
        <v>60650623</v>
      </c>
      <c r="G184" s="36">
        <f t="shared" si="40"/>
        <v>0.41666649549051604</v>
      </c>
      <c r="H184" s="31">
        <v>48730975</v>
      </c>
      <c r="I184" s="36">
        <f t="shared" si="41"/>
        <v>0.33477915923610463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109381598</v>
      </c>
      <c r="O184" s="36">
        <f t="shared" si="45"/>
        <v>0.75144565472662062</v>
      </c>
      <c r="P184" s="31">
        <v>5632728</v>
      </c>
      <c r="Q184" s="31">
        <v>16417904</v>
      </c>
      <c r="R184" s="31">
        <v>16415899</v>
      </c>
      <c r="S184" s="31">
        <v>12642086</v>
      </c>
      <c r="T184" s="36">
        <f t="shared" si="46"/>
        <v>0.77001826786171979</v>
      </c>
      <c r="U184" s="36">
        <f t="shared" si="47"/>
        <v>7.6513985763203909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1331766303</v>
      </c>
      <c r="E185" s="32">
        <f>SUM(E180:E184)</f>
        <v>1331766303</v>
      </c>
      <c r="F185" s="32">
        <f>SUM(F180:F184)</f>
        <v>545713182</v>
      </c>
      <c r="G185" s="37">
        <f t="shared" si="40"/>
        <v>0.40976647387060372</v>
      </c>
      <c r="H185" s="32">
        <f>SUM(H180:H184)</f>
        <v>437415669</v>
      </c>
      <c r="I185" s="37">
        <f t="shared" si="41"/>
        <v>0.3284477674608951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983128851</v>
      </c>
      <c r="O185" s="37">
        <f t="shared" si="45"/>
        <v>0.73821424133149882</v>
      </c>
      <c r="P185" s="32">
        <f>SUM(P180:P184)</f>
        <v>383659081</v>
      </c>
      <c r="Q185" s="32">
        <f>SUM(Q180:Q184)</f>
        <v>1139872396</v>
      </c>
      <c r="R185" s="32">
        <f>SUM(R180:R184)</f>
        <v>1143150386</v>
      </c>
      <c r="S185" s="32">
        <f>SUM(S180:S184)</f>
        <v>846042211</v>
      </c>
      <c r="T185" s="37">
        <f t="shared" si="46"/>
        <v>0.74222537011063827</v>
      </c>
      <c r="U185" s="37">
        <f t="shared" si="47"/>
        <v>0.14011551052013282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2272</v>
      </c>
      <c r="E188" s="31">
        <v>2272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2164</v>
      </c>
      <c r="R188" s="31">
        <v>2164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68029000</v>
      </c>
      <c r="E190" s="31">
        <v>68029000</v>
      </c>
      <c r="F190" s="31">
        <v>28345459</v>
      </c>
      <c r="G190" s="36">
        <f t="shared" si="40"/>
        <v>0.41666728895030058</v>
      </c>
      <c r="H190" s="31">
        <v>22676335</v>
      </c>
      <c r="I190" s="36">
        <f t="shared" si="41"/>
        <v>0.33333335783268903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51021794</v>
      </c>
      <c r="O190" s="36">
        <f t="shared" si="45"/>
        <v>0.75000064678298961</v>
      </c>
      <c r="P190" s="31">
        <v>20863999</v>
      </c>
      <c r="Q190" s="31">
        <v>62592000</v>
      </c>
      <c r="R190" s="31">
        <v>60186000</v>
      </c>
      <c r="S190" s="31">
        <v>46943997</v>
      </c>
      <c r="T190" s="36">
        <f t="shared" si="46"/>
        <v>0.74999995207055214</v>
      </c>
      <c r="U190" s="36">
        <f t="shared" si="47"/>
        <v>8.6864267967037279E-2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68031272</v>
      </c>
      <c r="E191" s="32">
        <f>SUM(E186:E190)</f>
        <v>68031272</v>
      </c>
      <c r="F191" s="32">
        <f>SUM(F186:F190)</f>
        <v>28345459</v>
      </c>
      <c r="G191" s="37">
        <f t="shared" si="40"/>
        <v>0.41665337376023193</v>
      </c>
      <c r="H191" s="32">
        <f>SUM(H186:H190)</f>
        <v>22676335</v>
      </c>
      <c r="I191" s="37">
        <f t="shared" si="41"/>
        <v>0.33332222569644149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51021794</v>
      </c>
      <c r="O191" s="37">
        <f t="shared" si="45"/>
        <v>0.74997559945667336</v>
      </c>
      <c r="P191" s="32">
        <f>SUM(P186:P190)</f>
        <v>20863999</v>
      </c>
      <c r="Q191" s="32">
        <f>SUM(Q186:Q190)</f>
        <v>62594164</v>
      </c>
      <c r="R191" s="32">
        <f>SUM(R186:R190)</f>
        <v>60188164</v>
      </c>
      <c r="S191" s="32">
        <f>SUM(S186:S190)</f>
        <v>46943997</v>
      </c>
      <c r="T191" s="37">
        <f t="shared" si="46"/>
        <v>0.74997402313736472</v>
      </c>
      <c r="U191" s="37">
        <f t="shared" si="47"/>
        <v>8.6864267967037279E-2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150059244</v>
      </c>
      <c r="E192" s="31">
        <v>150059244</v>
      </c>
      <c r="F192" s="31">
        <v>0</v>
      </c>
      <c r="G192" s="36">
        <f t="shared" si="40"/>
        <v>0</v>
      </c>
      <c r="H192" s="31">
        <v>40718333</v>
      </c>
      <c r="I192" s="36">
        <f t="shared" si="41"/>
        <v>0.27134838157654584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40718333</v>
      </c>
      <c r="O192" s="36">
        <f t="shared" si="45"/>
        <v>0.27134838157654584</v>
      </c>
      <c r="P192" s="31">
        <v>44201211</v>
      </c>
      <c r="Q192" s="31">
        <v>140409530</v>
      </c>
      <c r="R192" s="31">
        <v>140409530</v>
      </c>
      <c r="S192" s="31">
        <v>44325849</v>
      </c>
      <c r="T192" s="36">
        <f t="shared" si="46"/>
        <v>0.31568974698512275</v>
      </c>
      <c r="U192" s="36">
        <f t="shared" si="47"/>
        <v>-7.8795985928982848E-2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9290567</v>
      </c>
      <c r="E193" s="31">
        <v>9290567</v>
      </c>
      <c r="F193" s="31">
        <v>3427715</v>
      </c>
      <c r="G193" s="36">
        <f t="shared" si="40"/>
        <v>0.36894572742438647</v>
      </c>
      <c r="H193" s="31">
        <v>1705809</v>
      </c>
      <c r="I193" s="36">
        <f t="shared" si="41"/>
        <v>0.18360655490671343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5133524</v>
      </c>
      <c r="O193" s="36">
        <f t="shared" si="45"/>
        <v>0.55255228233109988</v>
      </c>
      <c r="P193" s="31">
        <v>5269430</v>
      </c>
      <c r="Q193" s="31">
        <v>7028995</v>
      </c>
      <c r="R193" s="31">
        <v>11428995</v>
      </c>
      <c r="S193" s="31">
        <v>49833064</v>
      </c>
      <c r="T193" s="36">
        <f t="shared" si="46"/>
        <v>7.0896428294514369</v>
      </c>
      <c r="U193" s="36">
        <f t="shared" si="47"/>
        <v>-0.67628206466354046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619565491</v>
      </c>
      <c r="E195" s="31">
        <v>619565491</v>
      </c>
      <c r="F195" s="31">
        <v>2928398</v>
      </c>
      <c r="G195" s="36">
        <f t="shared" si="40"/>
        <v>4.7265350355028086E-3</v>
      </c>
      <c r="H195" s="31">
        <v>659269</v>
      </c>
      <c r="I195" s="36">
        <f t="shared" si="41"/>
        <v>1.0640828283317025E-3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3587667</v>
      </c>
      <c r="O195" s="36">
        <f t="shared" si="45"/>
        <v>5.7906178638345114E-3</v>
      </c>
      <c r="P195" s="31">
        <v>192674140</v>
      </c>
      <c r="Q195" s="31">
        <v>579335575</v>
      </c>
      <c r="R195" s="31">
        <v>583652891</v>
      </c>
      <c r="S195" s="31">
        <v>435410317</v>
      </c>
      <c r="T195" s="36">
        <f t="shared" si="46"/>
        <v>0.75156841007045005</v>
      </c>
      <c r="U195" s="36">
        <f t="shared" si="47"/>
        <v>-0.99657832130456114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778915302</v>
      </c>
      <c r="E198" s="32">
        <f>SUM(E192:E197)</f>
        <v>778915302</v>
      </c>
      <c r="F198" s="32">
        <f>SUM(F192:F197)</f>
        <v>6356113</v>
      </c>
      <c r="G198" s="37">
        <f t="shared" si="40"/>
        <v>8.1602107233990379E-3</v>
      </c>
      <c r="H198" s="32">
        <f>SUM(H192:H197)</f>
        <v>43083411</v>
      </c>
      <c r="I198" s="37">
        <f t="shared" si="41"/>
        <v>5.5312061387644947E-2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49439524</v>
      </c>
      <c r="O198" s="37">
        <f t="shared" si="45"/>
        <v>6.3472272111043976E-2</v>
      </c>
      <c r="P198" s="32">
        <f>SUM(P192:P197)</f>
        <v>242144781</v>
      </c>
      <c r="Q198" s="32">
        <f>SUM(Q192:Q197)</f>
        <v>726774100</v>
      </c>
      <c r="R198" s="32">
        <f>SUM(R192:R197)</f>
        <v>735491416</v>
      </c>
      <c r="S198" s="32">
        <f>SUM(S192:S197)</f>
        <v>529569230</v>
      </c>
      <c r="T198" s="37">
        <f t="shared" si="46"/>
        <v>0.72865726778100648</v>
      </c>
      <c r="U198" s="37">
        <f t="shared" si="47"/>
        <v>-0.82207582248076616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2099939</v>
      </c>
      <c r="E199" s="31">
        <v>2099939</v>
      </c>
      <c r="F199" s="31">
        <v>426908</v>
      </c>
      <c r="G199" s="36">
        <f t="shared" si="40"/>
        <v>0.2032954290577012</v>
      </c>
      <c r="H199" s="31">
        <v>1049397</v>
      </c>
      <c r="I199" s="36">
        <f t="shared" si="41"/>
        <v>0.49972737303321668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1476305</v>
      </c>
      <c r="O199" s="36">
        <f t="shared" si="45"/>
        <v>0.70302280209091783</v>
      </c>
      <c r="P199" s="31">
        <v>755820</v>
      </c>
      <c r="Q199" s="31">
        <v>3030162</v>
      </c>
      <c r="R199" s="31">
        <v>3085205</v>
      </c>
      <c r="S199" s="31">
        <v>796747</v>
      </c>
      <c r="T199" s="36">
        <f t="shared" si="46"/>
        <v>0.26293874716929327</v>
      </c>
      <c r="U199" s="36">
        <f t="shared" si="47"/>
        <v>0.388421846471382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55443837</v>
      </c>
      <c r="E200" s="31">
        <v>55443837</v>
      </c>
      <c r="F200" s="31">
        <v>19197173</v>
      </c>
      <c r="G200" s="36">
        <f t="shared" si="40"/>
        <v>0.34624539062835785</v>
      </c>
      <c r="H200" s="31">
        <v>15083523</v>
      </c>
      <c r="I200" s="36">
        <f t="shared" si="41"/>
        <v>0.27205048957921146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34280696</v>
      </c>
      <c r="O200" s="36">
        <f t="shared" si="45"/>
        <v>0.61829588020756931</v>
      </c>
      <c r="P200" s="31">
        <v>13303242</v>
      </c>
      <c r="Q200" s="31">
        <v>55443840</v>
      </c>
      <c r="R200" s="31">
        <v>55443840</v>
      </c>
      <c r="S200" s="31">
        <v>25476466</v>
      </c>
      <c r="T200" s="36">
        <f t="shared" si="46"/>
        <v>0.45950038814050398</v>
      </c>
      <c r="U200" s="36">
        <f t="shared" si="47"/>
        <v>0.13382309364890155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57543776</v>
      </c>
      <c r="E204" s="32">
        <f>SUM(E199:E203)</f>
        <v>57543776</v>
      </c>
      <c r="F204" s="32">
        <f>SUM(F199:F203)</f>
        <v>19624081</v>
      </c>
      <c r="G204" s="37">
        <f t="shared" si="40"/>
        <v>0.34102873262957228</v>
      </c>
      <c r="H204" s="32">
        <f>SUM(H199:H203)</f>
        <v>16132920</v>
      </c>
      <c r="I204" s="37">
        <f t="shared" si="41"/>
        <v>0.28035907827807477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35757001</v>
      </c>
      <c r="O204" s="37">
        <f t="shared" si="45"/>
        <v>0.62138781090764705</v>
      </c>
      <c r="P204" s="32">
        <f>SUM(P199:P203)</f>
        <v>14059062</v>
      </c>
      <c r="Q204" s="32">
        <f>SUM(Q199:Q203)</f>
        <v>58474002</v>
      </c>
      <c r="R204" s="32">
        <f>SUM(R199:R203)</f>
        <v>58529045</v>
      </c>
      <c r="S204" s="32">
        <f>SUM(S199:S203)</f>
        <v>26273213</v>
      </c>
      <c r="T204" s="37">
        <f t="shared" si="46"/>
        <v>0.44931443207872107</v>
      </c>
      <c r="U204" s="37">
        <f t="shared" si="47"/>
        <v>0.14751041001170639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2236263653</v>
      </c>
      <c r="E205" s="32">
        <f>SUM(E173:E178,E180:E184,E186:E190,E192:E197,E199:E203)</f>
        <v>2236263653</v>
      </c>
      <c r="F205" s="32">
        <f>SUM(F173:F178,F180:F184,F186:F190,F192:F197,F199:F203)</f>
        <v>600038845</v>
      </c>
      <c r="G205" s="37">
        <f t="shared" si="40"/>
        <v>0.26832204878661503</v>
      </c>
      <c r="H205" s="32">
        <f>SUM(H173:H178,H180:H184,H186:H190,H192:H197,H199:H203)</f>
        <v>519308335</v>
      </c>
      <c r="I205" s="37">
        <f t="shared" si="41"/>
        <v>0.23222142626310441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1119347180</v>
      </c>
      <c r="O205" s="37">
        <f t="shared" si="45"/>
        <v>0.50054347504971941</v>
      </c>
      <c r="P205" s="32">
        <f>SUM(P173:P178,P180:P184,P186:P190,P192:P197,P199:P203)</f>
        <v>660755013</v>
      </c>
      <c r="Q205" s="32">
        <f>SUM(Q173:Q178,Q180:Q184,Q186:Q190,Q192:Q197,Q199:Q203)</f>
        <v>1987715762</v>
      </c>
      <c r="R205" s="32">
        <f>SUM(R173:R178,R180:R184,R186:R190,R192:R197,R199:R203)</f>
        <v>1997360111</v>
      </c>
      <c r="S205" s="32">
        <f>SUM(S173:S178,S180:S184,S186:S190,S192:S197,S199:S203)</f>
        <v>1448856741</v>
      </c>
      <c r="T205" s="37">
        <f t="shared" si="46"/>
        <v>0.72890539417073863</v>
      </c>
      <c r="U205" s="37">
        <f t="shared" si="47"/>
        <v>-0.21406826314914396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1188</v>
      </c>
      <c r="E208" s="31">
        <v>1188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750</v>
      </c>
      <c r="Q208" s="31">
        <v>0</v>
      </c>
      <c r="R208" s="31">
        <v>0</v>
      </c>
      <c r="S208" s="31">
        <v>750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-1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271637600</v>
      </c>
      <c r="E209" s="31">
        <v>271637600</v>
      </c>
      <c r="F209" s="31">
        <v>112642000</v>
      </c>
      <c r="G209" s="36">
        <f t="shared" si="48"/>
        <v>0.41467749678247784</v>
      </c>
      <c r="H209" s="31">
        <v>89910028</v>
      </c>
      <c r="I209" s="36">
        <f t="shared" si="49"/>
        <v>0.33099257245683217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202552028</v>
      </c>
      <c r="O209" s="36">
        <f t="shared" si="53"/>
        <v>0.74567006923931001</v>
      </c>
      <c r="P209" s="31">
        <v>84293023</v>
      </c>
      <c r="Q209" s="31">
        <v>225220491</v>
      </c>
      <c r="R209" s="31">
        <v>225220539</v>
      </c>
      <c r="S209" s="31">
        <v>189658049</v>
      </c>
      <c r="T209" s="36">
        <f t="shared" si="54"/>
        <v>0.84209943845651236</v>
      </c>
      <c r="U209" s="36">
        <f t="shared" si="55"/>
        <v>6.6636653901948728E-2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345875507</v>
      </c>
      <c r="E210" s="31">
        <v>345875507</v>
      </c>
      <c r="F210" s="31">
        <v>144248160</v>
      </c>
      <c r="G210" s="36">
        <f t="shared" si="48"/>
        <v>0.41705225458476886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144248160</v>
      </c>
      <c r="O210" s="36">
        <f t="shared" si="53"/>
        <v>0.41705225458476886</v>
      </c>
      <c r="P210" s="31">
        <v>108596740</v>
      </c>
      <c r="Q210" s="31">
        <v>325396589</v>
      </c>
      <c r="R210" s="31">
        <v>325396589</v>
      </c>
      <c r="S210" s="31">
        <v>108596740</v>
      </c>
      <c r="T210" s="36">
        <f t="shared" si="54"/>
        <v>0.33373656538237406</v>
      </c>
      <c r="U210" s="36">
        <f t="shared" si="55"/>
        <v>-1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23592868</v>
      </c>
      <c r="E211" s="31">
        <v>23592868</v>
      </c>
      <c r="F211" s="31">
        <v>71714946</v>
      </c>
      <c r="G211" s="36">
        <f t="shared" si="48"/>
        <v>3.0396875021722667</v>
      </c>
      <c r="H211" s="31">
        <v>56311006</v>
      </c>
      <c r="I211" s="36">
        <f t="shared" si="49"/>
        <v>2.3867808695407442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128025952</v>
      </c>
      <c r="O211" s="36">
        <f t="shared" si="53"/>
        <v>5.4264683717130113</v>
      </c>
      <c r="P211" s="31">
        <v>53022123</v>
      </c>
      <c r="Q211" s="31">
        <v>21476736</v>
      </c>
      <c r="R211" s="31">
        <v>22314902</v>
      </c>
      <c r="S211" s="31">
        <v>103257823</v>
      </c>
      <c r="T211" s="36">
        <f t="shared" si="54"/>
        <v>4.8078918044157177</v>
      </c>
      <c r="U211" s="36">
        <f t="shared" si="55"/>
        <v>6.2028504592319011E-2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108768924</v>
      </c>
      <c r="E213" s="31">
        <v>108768924</v>
      </c>
      <c r="F213" s="31">
        <v>39477539</v>
      </c>
      <c r="G213" s="36">
        <f t="shared" si="48"/>
        <v>0.36294869479448011</v>
      </c>
      <c r="H213" s="31">
        <v>157759</v>
      </c>
      <c r="I213" s="36">
        <f t="shared" si="49"/>
        <v>1.4504050807747258E-3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39635298</v>
      </c>
      <c r="O213" s="36">
        <f t="shared" si="53"/>
        <v>0.36439909987525482</v>
      </c>
      <c r="P213" s="31">
        <v>31916786</v>
      </c>
      <c r="Q213" s="31">
        <v>103067716</v>
      </c>
      <c r="R213" s="31">
        <v>103067716</v>
      </c>
      <c r="S213" s="31">
        <v>72182429</v>
      </c>
      <c r="T213" s="36">
        <f t="shared" si="54"/>
        <v>0.70033985229671725</v>
      </c>
      <c r="U213" s="36">
        <f t="shared" si="55"/>
        <v>-0.9950571777496644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80000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80000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4910</v>
      </c>
      <c r="E215" s="31">
        <v>4910</v>
      </c>
      <c r="F215" s="31">
        <v>4765</v>
      </c>
      <c r="G215" s="36">
        <f t="shared" si="48"/>
        <v>0.97046843177189412</v>
      </c>
      <c r="H215" s="31">
        <v>-1765</v>
      </c>
      <c r="I215" s="36">
        <f t="shared" si="49"/>
        <v>-0.35947046843177188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3000</v>
      </c>
      <c r="O215" s="36">
        <f t="shared" si="53"/>
        <v>0.61099796334012224</v>
      </c>
      <c r="P215" s="31">
        <v>0</v>
      </c>
      <c r="Q215" s="31">
        <v>4670</v>
      </c>
      <c r="R215" s="31">
        <v>4670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749880997</v>
      </c>
      <c r="E216" s="32">
        <f>SUM(E208:E215)</f>
        <v>749880997</v>
      </c>
      <c r="F216" s="32">
        <f>SUM(F208:F215)</f>
        <v>368087410</v>
      </c>
      <c r="G216" s="37">
        <f t="shared" si="48"/>
        <v>0.49086109859108751</v>
      </c>
      <c r="H216" s="32">
        <f>SUM(H208:H215)</f>
        <v>146457028</v>
      </c>
      <c r="I216" s="37">
        <f t="shared" si="49"/>
        <v>0.19530702682948506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514544438</v>
      </c>
      <c r="O216" s="37">
        <f t="shared" si="53"/>
        <v>0.68616812542057259</v>
      </c>
      <c r="P216" s="32">
        <f>SUM(P208:P215)</f>
        <v>277829422</v>
      </c>
      <c r="Q216" s="32">
        <f>SUM(Q208:Q215)</f>
        <v>675166202</v>
      </c>
      <c r="R216" s="32">
        <f>SUM(R208:R215)</f>
        <v>676004416</v>
      </c>
      <c r="S216" s="32">
        <f>SUM(S208:S215)</f>
        <v>473695791</v>
      </c>
      <c r="T216" s="37">
        <f t="shared" si="54"/>
        <v>0.70159879092999977</v>
      </c>
      <c r="U216" s="37">
        <f t="shared" si="55"/>
        <v>-0.47285270600318208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139858084</v>
      </c>
      <c r="E218" s="31">
        <v>139858084</v>
      </c>
      <c r="F218" s="31">
        <v>11348548</v>
      </c>
      <c r="G218" s="36">
        <f t="shared" si="48"/>
        <v>8.114331095798509E-2</v>
      </c>
      <c r="H218" s="31">
        <v>647741</v>
      </c>
      <c r="I218" s="36">
        <f t="shared" si="49"/>
        <v>4.6314162290397171E-3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11996289</v>
      </c>
      <c r="O218" s="36">
        <f t="shared" si="53"/>
        <v>8.5774727187024807E-2</v>
      </c>
      <c r="P218" s="31">
        <v>42999320</v>
      </c>
      <c r="Q218" s="31">
        <v>105155970</v>
      </c>
      <c r="R218" s="31">
        <v>105138869</v>
      </c>
      <c r="S218" s="31">
        <v>54481311</v>
      </c>
      <c r="T218" s="36">
        <f t="shared" si="54"/>
        <v>0.51810002798699872</v>
      </c>
      <c r="U218" s="36">
        <f t="shared" si="55"/>
        <v>-0.98493601759283633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159516037</v>
      </c>
      <c r="E219" s="31">
        <v>159516037</v>
      </c>
      <c r="F219" s="31">
        <v>60999674</v>
      </c>
      <c r="G219" s="36">
        <f t="shared" si="48"/>
        <v>0.38240464812951691</v>
      </c>
      <c r="H219" s="31">
        <v>48868161</v>
      </c>
      <c r="I219" s="36">
        <f t="shared" si="49"/>
        <v>0.30635265217879004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109867835</v>
      </c>
      <c r="O219" s="36">
        <f t="shared" si="53"/>
        <v>0.68875730030830695</v>
      </c>
      <c r="P219" s="31">
        <v>54399210</v>
      </c>
      <c r="Q219" s="31">
        <v>173610579</v>
      </c>
      <c r="R219" s="31">
        <v>173610579</v>
      </c>
      <c r="S219" s="31">
        <v>122314275</v>
      </c>
      <c r="T219" s="36">
        <f t="shared" si="54"/>
        <v>0.70453238336357371</v>
      </c>
      <c r="U219" s="36">
        <f t="shared" si="55"/>
        <v>-0.10167517138576099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22694</v>
      </c>
      <c r="G220" s="36">
        <f t="shared" si="48"/>
        <v>0</v>
      </c>
      <c r="H220" s="31">
        <v>2203042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2225736</v>
      </c>
      <c r="O220" s="36">
        <f t="shared" si="53"/>
        <v>0</v>
      </c>
      <c r="P220" s="31">
        <v>30187922</v>
      </c>
      <c r="Q220" s="31">
        <v>88476050</v>
      </c>
      <c r="R220" s="31">
        <v>88459553</v>
      </c>
      <c r="S220" s="31">
        <v>66038114</v>
      </c>
      <c r="T220" s="36">
        <f t="shared" si="54"/>
        <v>0.74639536914227067</v>
      </c>
      <c r="U220" s="36">
        <f t="shared" si="55"/>
        <v>-0.92702240319820617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658352</v>
      </c>
      <c r="E222" s="31">
        <v>658352</v>
      </c>
      <c r="F222" s="31">
        <v>2152313</v>
      </c>
      <c r="G222" s="36">
        <f t="shared" si="48"/>
        <v>3.269243504994289</v>
      </c>
      <c r="H222" s="31">
        <v>1492077</v>
      </c>
      <c r="I222" s="36">
        <f t="shared" si="49"/>
        <v>2.2663818139840086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3644390</v>
      </c>
      <c r="O222" s="36">
        <f t="shared" si="53"/>
        <v>5.5356253189782976</v>
      </c>
      <c r="P222" s="31">
        <v>0</v>
      </c>
      <c r="Q222" s="31">
        <v>627600</v>
      </c>
      <c r="R222" s="31">
        <v>1827600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48</v>
      </c>
      <c r="G223" s="36">
        <f t="shared" si="48"/>
        <v>0</v>
      </c>
      <c r="H223" s="31">
        <v>260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308</v>
      </c>
      <c r="O223" s="36">
        <f t="shared" si="53"/>
        <v>0</v>
      </c>
      <c r="P223" s="31">
        <v>335</v>
      </c>
      <c r="Q223" s="31">
        <v>0</v>
      </c>
      <c r="R223" s="31">
        <v>0</v>
      </c>
      <c r="S223" s="31">
        <v>479</v>
      </c>
      <c r="T223" s="36">
        <f t="shared" si="54"/>
        <v>0</v>
      </c>
      <c r="U223" s="36">
        <f t="shared" si="55"/>
        <v>-0.22388059701492535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300032473</v>
      </c>
      <c r="E224" s="32">
        <f>SUM(E217:E223)</f>
        <v>300032473</v>
      </c>
      <c r="F224" s="32">
        <f>SUM(F217:F223)</f>
        <v>74523277</v>
      </c>
      <c r="G224" s="37">
        <f t="shared" si="48"/>
        <v>0.24838403741717652</v>
      </c>
      <c r="H224" s="32">
        <f>SUM(H217:H223)</f>
        <v>53211281</v>
      </c>
      <c r="I224" s="37">
        <f t="shared" si="49"/>
        <v>0.17735173952320821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127734558</v>
      </c>
      <c r="O224" s="37">
        <f t="shared" si="53"/>
        <v>0.42573577694038472</v>
      </c>
      <c r="P224" s="32">
        <f>SUM(P217:P223)</f>
        <v>127586787</v>
      </c>
      <c r="Q224" s="32">
        <f>SUM(Q217:Q223)</f>
        <v>367870199</v>
      </c>
      <c r="R224" s="32">
        <f>SUM(R217:R223)</f>
        <v>369036601</v>
      </c>
      <c r="S224" s="32">
        <f>SUM(S217:S223)</f>
        <v>242834179</v>
      </c>
      <c r="T224" s="37">
        <f t="shared" si="54"/>
        <v>0.66010831989138652</v>
      </c>
      <c r="U224" s="37">
        <f t="shared" si="55"/>
        <v>-0.58294050464645686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223500000</v>
      </c>
      <c r="E225" s="31">
        <v>223500000</v>
      </c>
      <c r="F225" s="31">
        <v>93231958</v>
      </c>
      <c r="G225" s="36">
        <f t="shared" si="48"/>
        <v>0.41714522595078302</v>
      </c>
      <c r="H225" s="31">
        <v>74795043</v>
      </c>
      <c r="I225" s="36">
        <f t="shared" si="49"/>
        <v>0.33465343624161076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168027001</v>
      </c>
      <c r="O225" s="36">
        <f t="shared" si="53"/>
        <v>0.75179866219239377</v>
      </c>
      <c r="P225" s="31">
        <v>40906338</v>
      </c>
      <c r="Q225" s="31">
        <v>209710000</v>
      </c>
      <c r="R225" s="31">
        <v>209710000</v>
      </c>
      <c r="S225" s="31">
        <v>117119304</v>
      </c>
      <c r="T225" s="36">
        <f t="shared" si="54"/>
        <v>0.55848220876448429</v>
      </c>
      <c r="U225" s="36">
        <f t="shared" si="55"/>
        <v>0.82844631558072979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2034463</v>
      </c>
      <c r="Q226" s="31">
        <v>0</v>
      </c>
      <c r="R226" s="31">
        <v>0</v>
      </c>
      <c r="S226" s="31">
        <v>2522414</v>
      </c>
      <c r="T226" s="36">
        <f t="shared" si="54"/>
        <v>0</v>
      </c>
      <c r="U226" s="36">
        <f t="shared" si="55"/>
        <v>-1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17753</v>
      </c>
      <c r="G228" s="36">
        <f t="shared" si="48"/>
        <v>0</v>
      </c>
      <c r="H228" s="31">
        <v>38708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56461</v>
      </c>
      <c r="O228" s="36">
        <f t="shared" si="53"/>
        <v>0</v>
      </c>
      <c r="P228" s="31">
        <v>219833</v>
      </c>
      <c r="Q228" s="31">
        <v>1273011</v>
      </c>
      <c r="R228" s="31">
        <v>1070212</v>
      </c>
      <c r="S228" s="31">
        <v>526756</v>
      </c>
      <c r="T228" s="36">
        <f t="shared" si="54"/>
        <v>0.41378746923632237</v>
      </c>
      <c r="U228" s="36">
        <f t="shared" si="55"/>
        <v>-0.82392088539937136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223500000</v>
      </c>
      <c r="E230" s="32">
        <f>SUM(E225:E229)</f>
        <v>223500000</v>
      </c>
      <c r="F230" s="32">
        <f>SUM(F225:F229)</f>
        <v>93249711</v>
      </c>
      <c r="G230" s="37">
        <f t="shared" si="48"/>
        <v>0.41722465771812078</v>
      </c>
      <c r="H230" s="32">
        <f>SUM(H225:H229)</f>
        <v>74833751</v>
      </c>
      <c r="I230" s="37">
        <f t="shared" si="49"/>
        <v>0.33482662639821031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168083462</v>
      </c>
      <c r="O230" s="37">
        <f t="shared" si="53"/>
        <v>0.75205128411633104</v>
      </c>
      <c r="P230" s="32">
        <f>SUM(P225:P229)</f>
        <v>43160634</v>
      </c>
      <c r="Q230" s="32">
        <f>SUM(Q225:Q229)</f>
        <v>210983011</v>
      </c>
      <c r="R230" s="32">
        <f>SUM(R225:R229)</f>
        <v>210780212</v>
      </c>
      <c r="S230" s="32">
        <f>SUM(S225:S229)</f>
        <v>120168474</v>
      </c>
      <c r="T230" s="37">
        <f t="shared" si="54"/>
        <v>0.56956469352880745</v>
      </c>
      <c r="U230" s="37">
        <f t="shared" si="55"/>
        <v>0.73384271880714258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1273413470</v>
      </c>
      <c r="E231" s="32">
        <f>SUM(E208:E215,E217:E223,E225:E229)</f>
        <v>1273413470</v>
      </c>
      <c r="F231" s="32">
        <f>SUM(F208:F215,F217:F223,F225:F229)</f>
        <v>535860398</v>
      </c>
      <c r="G231" s="37">
        <f t="shared" si="48"/>
        <v>0.42080629004183534</v>
      </c>
      <c r="H231" s="32">
        <f>SUM(H208:H215,H217:H223,H225:H229)</f>
        <v>274502060</v>
      </c>
      <c r="I231" s="37">
        <f t="shared" si="49"/>
        <v>0.21556396760904376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810362458</v>
      </c>
      <c r="O231" s="37">
        <f t="shared" si="53"/>
        <v>0.63637025765087907</v>
      </c>
      <c r="P231" s="32">
        <f>SUM(P208:P215,P217:P223,P225:P229)</f>
        <v>448576843</v>
      </c>
      <c r="Q231" s="32">
        <f>SUM(Q208:Q215,Q217:Q223,Q225:Q229)</f>
        <v>1254019412</v>
      </c>
      <c r="R231" s="32">
        <f>SUM(R208:R215,R217:R223,R225:R229)</f>
        <v>1255821229</v>
      </c>
      <c r="S231" s="32">
        <f>SUM(S208:S215,S217:S223,S225:S229)</f>
        <v>836698444</v>
      </c>
      <c r="T231" s="37">
        <f t="shared" si="54"/>
        <v>0.66721331104880854</v>
      </c>
      <c r="U231" s="37">
        <f t="shared" si="55"/>
        <v>-0.38806011883230451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36980278</v>
      </c>
      <c r="E236" s="31">
        <v>36980278</v>
      </c>
      <c r="F236" s="31">
        <v>5077048</v>
      </c>
      <c r="G236" s="36">
        <f t="shared" si="56"/>
        <v>0.13729069316352896</v>
      </c>
      <c r="H236" s="31">
        <v>4914626</v>
      </c>
      <c r="I236" s="36">
        <f t="shared" si="57"/>
        <v>0.13289856825846469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9991674</v>
      </c>
      <c r="O236" s="36">
        <f t="shared" si="61"/>
        <v>0.27018926142199362</v>
      </c>
      <c r="P236" s="31">
        <v>10284423</v>
      </c>
      <c r="Q236" s="31">
        <v>22921934</v>
      </c>
      <c r="R236" s="31">
        <v>32921934</v>
      </c>
      <c r="S236" s="31">
        <v>13348497</v>
      </c>
      <c r="T236" s="36">
        <f t="shared" si="62"/>
        <v>0.58234601844678546</v>
      </c>
      <c r="U236" s="36">
        <f t="shared" si="63"/>
        <v>-0.52212914618544959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138118000</v>
      </c>
      <c r="E237" s="31">
        <v>138118000</v>
      </c>
      <c r="F237" s="31">
        <v>57549000</v>
      </c>
      <c r="G237" s="36">
        <f t="shared" si="56"/>
        <v>0.416665459969012</v>
      </c>
      <c r="H237" s="31">
        <v>42275000</v>
      </c>
      <c r="I237" s="36">
        <f t="shared" si="57"/>
        <v>0.30607886010512753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99824000</v>
      </c>
      <c r="O237" s="36">
        <f t="shared" si="61"/>
        <v>0.72274432007413947</v>
      </c>
      <c r="P237" s="31">
        <v>42976000</v>
      </c>
      <c r="Q237" s="31">
        <v>129725000</v>
      </c>
      <c r="R237" s="31">
        <v>129725000</v>
      </c>
      <c r="S237" s="31">
        <v>97028000</v>
      </c>
      <c r="T237" s="36">
        <f t="shared" si="62"/>
        <v>0.74795143572942768</v>
      </c>
      <c r="U237" s="36">
        <f t="shared" si="63"/>
        <v>-1.6311429635145203E-2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23855525</v>
      </c>
      <c r="E238" s="31">
        <v>23855525</v>
      </c>
      <c r="F238" s="31">
        <v>342950</v>
      </c>
      <c r="G238" s="36">
        <f t="shared" si="56"/>
        <v>1.4376124608450244E-2</v>
      </c>
      <c r="H238" s="31">
        <v>307045</v>
      </c>
      <c r="I238" s="36">
        <f t="shared" si="57"/>
        <v>1.2871022540899854E-2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649995</v>
      </c>
      <c r="O238" s="36">
        <f t="shared" si="61"/>
        <v>2.7247147149350098E-2</v>
      </c>
      <c r="P238" s="31">
        <v>609857</v>
      </c>
      <c r="Q238" s="31">
        <v>22851508</v>
      </c>
      <c r="R238" s="31">
        <v>22851508</v>
      </c>
      <c r="S238" s="31">
        <v>-1717620</v>
      </c>
      <c r="T238" s="36">
        <f t="shared" si="62"/>
        <v>-7.5164404904919185E-2</v>
      </c>
      <c r="U238" s="36">
        <f t="shared" si="63"/>
        <v>-0.49652951429597425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198953803</v>
      </c>
      <c r="E240" s="32">
        <f>SUM(E234:E239)</f>
        <v>198953803</v>
      </c>
      <c r="F240" s="32">
        <f>SUM(F234:F239)</f>
        <v>62968998</v>
      </c>
      <c r="G240" s="37">
        <f t="shared" si="56"/>
        <v>0.31650059989051832</v>
      </c>
      <c r="H240" s="32">
        <f>SUM(H234:H239)</f>
        <v>47496671</v>
      </c>
      <c r="I240" s="37">
        <f t="shared" si="57"/>
        <v>0.23873215934454894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110465669</v>
      </c>
      <c r="O240" s="37">
        <f t="shared" si="61"/>
        <v>0.55523275923506721</v>
      </c>
      <c r="P240" s="32">
        <f>SUM(P234:P239)</f>
        <v>53870280</v>
      </c>
      <c r="Q240" s="32">
        <f>SUM(Q234:Q239)</f>
        <v>175498442</v>
      </c>
      <c r="R240" s="32">
        <f>SUM(R234:R239)</f>
        <v>185498442</v>
      </c>
      <c r="S240" s="32">
        <f>SUM(S234:S239)</f>
        <v>108658877</v>
      </c>
      <c r="T240" s="37">
        <f t="shared" si="62"/>
        <v>0.61914439673487243</v>
      </c>
      <c r="U240" s="37">
        <f t="shared" si="63"/>
        <v>-0.11831401284715803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59004996</v>
      </c>
      <c r="E241" s="31">
        <v>59004996</v>
      </c>
      <c r="F241" s="31">
        <v>24452179</v>
      </c>
      <c r="G241" s="36">
        <f t="shared" si="56"/>
        <v>0.41440862058528061</v>
      </c>
      <c r="H241" s="31">
        <v>19561983</v>
      </c>
      <c r="I241" s="36">
        <f t="shared" si="57"/>
        <v>0.33153096053086761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44014162</v>
      </c>
      <c r="O241" s="36">
        <f t="shared" si="61"/>
        <v>0.74593958111614822</v>
      </c>
      <c r="P241" s="31">
        <v>0</v>
      </c>
      <c r="Q241" s="31">
        <v>57145764</v>
      </c>
      <c r="R241" s="31">
        <v>57145764</v>
      </c>
      <c r="S241" s="31">
        <v>23525614</v>
      </c>
      <c r="T241" s="36">
        <f t="shared" si="62"/>
        <v>0.41167730297559763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159987000</v>
      </c>
      <c r="E242" s="31">
        <v>159987000</v>
      </c>
      <c r="F242" s="31">
        <v>66661000</v>
      </c>
      <c r="G242" s="36">
        <f t="shared" si="56"/>
        <v>0.41666510403970325</v>
      </c>
      <c r="H242" s="31">
        <v>53329000</v>
      </c>
      <c r="I242" s="36">
        <f t="shared" si="57"/>
        <v>0.33333333333333331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119990000</v>
      </c>
      <c r="O242" s="36">
        <f t="shared" si="61"/>
        <v>0.74999843737303651</v>
      </c>
      <c r="P242" s="31">
        <v>50468000</v>
      </c>
      <c r="Q242" s="31">
        <v>151406000</v>
      </c>
      <c r="R242" s="31">
        <v>151406000</v>
      </c>
      <c r="S242" s="31">
        <v>113553000</v>
      </c>
      <c r="T242" s="36">
        <f t="shared" si="62"/>
        <v>0.74999009286289842</v>
      </c>
      <c r="U242" s="36">
        <f t="shared" si="63"/>
        <v>5.6689387334548647E-2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1273200</v>
      </c>
      <c r="E243" s="31">
        <v>1273200</v>
      </c>
      <c r="F243" s="31">
        <v>427498</v>
      </c>
      <c r="G243" s="36">
        <f t="shared" si="56"/>
        <v>0.33576657241595981</v>
      </c>
      <c r="H243" s="31">
        <v>583916</v>
      </c>
      <c r="I243" s="36">
        <f t="shared" si="57"/>
        <v>0.45862079798931826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1011414</v>
      </c>
      <c r="O243" s="36">
        <f t="shared" si="61"/>
        <v>0.79438737040527807</v>
      </c>
      <c r="P243" s="31">
        <v>269960</v>
      </c>
      <c r="Q243" s="31">
        <v>393384</v>
      </c>
      <c r="R243" s="31">
        <v>393384</v>
      </c>
      <c r="S243" s="31">
        <v>728307</v>
      </c>
      <c r="T243" s="36">
        <f t="shared" si="62"/>
        <v>1.8513894820328229</v>
      </c>
      <c r="U243" s="36">
        <f t="shared" si="63"/>
        <v>1.1629722921914358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1213000</v>
      </c>
      <c r="E244" s="31">
        <v>1213000</v>
      </c>
      <c r="F244" s="31">
        <v>304000</v>
      </c>
      <c r="G244" s="36">
        <f t="shared" si="56"/>
        <v>0.25061830173124483</v>
      </c>
      <c r="H244" s="31">
        <v>545000</v>
      </c>
      <c r="I244" s="36">
        <f t="shared" si="57"/>
        <v>0.44929925803792253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849000</v>
      </c>
      <c r="O244" s="36">
        <f t="shared" si="61"/>
        <v>0.69991755976916736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48493921</v>
      </c>
      <c r="E245" s="31">
        <v>48493921</v>
      </c>
      <c r="F245" s="31">
        <v>0</v>
      </c>
      <c r="G245" s="36">
        <f t="shared" si="56"/>
        <v>0</v>
      </c>
      <c r="H245" s="31">
        <v>16114574</v>
      </c>
      <c r="I245" s="36">
        <f t="shared" si="57"/>
        <v>0.33230090839633281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16114574</v>
      </c>
      <c r="O245" s="36">
        <f t="shared" si="61"/>
        <v>0.33230090839633281</v>
      </c>
      <c r="P245" s="31">
        <v>10682582</v>
      </c>
      <c r="Q245" s="31">
        <v>44447952</v>
      </c>
      <c r="R245" s="31">
        <v>44467356</v>
      </c>
      <c r="S245" s="31">
        <v>24035878</v>
      </c>
      <c r="T245" s="36">
        <f t="shared" si="62"/>
        <v>0.54076457785951537</v>
      </c>
      <c r="U245" s="36">
        <f t="shared" si="63"/>
        <v>0.50849055031826573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50791706</v>
      </c>
      <c r="E246" s="31">
        <v>50791706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320763823</v>
      </c>
      <c r="E247" s="32">
        <f>SUM(E241:E246)</f>
        <v>320763823</v>
      </c>
      <c r="F247" s="32">
        <f>SUM(F241:F246)</f>
        <v>91844677</v>
      </c>
      <c r="G247" s="37">
        <f t="shared" si="56"/>
        <v>0.28633115836133427</v>
      </c>
      <c r="H247" s="32">
        <f>SUM(H241:H246)</f>
        <v>90134473</v>
      </c>
      <c r="I247" s="37">
        <f t="shared" si="57"/>
        <v>0.28099949725315498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181979150</v>
      </c>
      <c r="O247" s="37">
        <f t="shared" si="61"/>
        <v>0.56733065561448925</v>
      </c>
      <c r="P247" s="32">
        <f>SUM(P241:P246)</f>
        <v>61420542</v>
      </c>
      <c r="Q247" s="32">
        <f>SUM(Q241:Q246)</f>
        <v>253393100</v>
      </c>
      <c r="R247" s="32">
        <f>SUM(R241:R246)</f>
        <v>253412504</v>
      </c>
      <c r="S247" s="32">
        <f>SUM(S241:S246)</f>
        <v>161842799</v>
      </c>
      <c r="T247" s="37">
        <f t="shared" si="62"/>
        <v>0.63870247058818885</v>
      </c>
      <c r="U247" s="37">
        <f t="shared" si="63"/>
        <v>0.46749719336569839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257199000</v>
      </c>
      <c r="E250" s="31">
        <v>257199000</v>
      </c>
      <c r="F250" s="31">
        <v>107166000</v>
      </c>
      <c r="G250" s="36">
        <f t="shared" si="56"/>
        <v>0.41666569465666664</v>
      </c>
      <c r="H250" s="31">
        <v>85721000</v>
      </c>
      <c r="I250" s="36">
        <f t="shared" si="57"/>
        <v>0.33328667685333146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192887000</v>
      </c>
      <c r="O250" s="36">
        <f t="shared" si="61"/>
        <v>0.74995237150999805</v>
      </c>
      <c r="P250" s="31">
        <v>77402000</v>
      </c>
      <c r="Q250" s="31">
        <v>244271000</v>
      </c>
      <c r="R250" s="31">
        <v>244271000</v>
      </c>
      <c r="S250" s="31">
        <v>77402000</v>
      </c>
      <c r="T250" s="36">
        <f t="shared" si="62"/>
        <v>0.31686937868187381</v>
      </c>
      <c r="U250" s="36">
        <f t="shared" si="63"/>
        <v>0.10747784294979468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57786816</v>
      </c>
      <c r="E252" s="31">
        <v>57786816</v>
      </c>
      <c r="F252" s="31">
        <v>0</v>
      </c>
      <c r="G252" s="36">
        <f t="shared" si="56"/>
        <v>0</v>
      </c>
      <c r="H252" s="31">
        <v>14350857</v>
      </c>
      <c r="I252" s="36">
        <f t="shared" si="57"/>
        <v>0.24834136907629589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14350857</v>
      </c>
      <c r="O252" s="36">
        <f t="shared" si="61"/>
        <v>0.24834136907629589</v>
      </c>
      <c r="P252" s="31">
        <v>22603801</v>
      </c>
      <c r="Q252" s="31">
        <v>51720193</v>
      </c>
      <c r="R252" s="31">
        <v>53720629</v>
      </c>
      <c r="S252" s="31">
        <v>22603801</v>
      </c>
      <c r="T252" s="36">
        <f t="shared" si="62"/>
        <v>0.43704015180299116</v>
      </c>
      <c r="U252" s="36">
        <f t="shared" si="63"/>
        <v>-0.36511310641957961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48954339</v>
      </c>
      <c r="E253" s="31">
        <v>48954339</v>
      </c>
      <c r="F253" s="31">
        <v>20139344</v>
      </c>
      <c r="G253" s="36">
        <f t="shared" si="56"/>
        <v>0.41139037746991131</v>
      </c>
      <c r="H253" s="31">
        <v>16286810</v>
      </c>
      <c r="I253" s="36">
        <f t="shared" si="57"/>
        <v>0.33269390073880889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36426154</v>
      </c>
      <c r="O253" s="36">
        <f t="shared" si="61"/>
        <v>0.74408427820872014</v>
      </c>
      <c r="P253" s="31">
        <v>9758314</v>
      </c>
      <c r="Q253" s="31">
        <v>46102921</v>
      </c>
      <c r="R253" s="31">
        <v>46102921</v>
      </c>
      <c r="S253" s="31">
        <v>28934318</v>
      </c>
      <c r="T253" s="36">
        <f t="shared" si="62"/>
        <v>0.62760270656169481</v>
      </c>
      <c r="U253" s="36">
        <f t="shared" si="63"/>
        <v>0.66901884895280062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363940155</v>
      </c>
      <c r="E254" s="32">
        <f>SUM(E248:E253)</f>
        <v>363940155</v>
      </c>
      <c r="F254" s="32">
        <f>SUM(F248:F253)</f>
        <v>127305344</v>
      </c>
      <c r="G254" s="37">
        <f t="shared" si="56"/>
        <v>0.34979746601470785</v>
      </c>
      <c r="H254" s="32">
        <f>SUM(H248:H253)</f>
        <v>116358667</v>
      </c>
      <c r="I254" s="37">
        <f t="shared" si="57"/>
        <v>0.31971923241061434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243664011</v>
      </c>
      <c r="O254" s="37">
        <f t="shared" si="61"/>
        <v>0.66951669842532213</v>
      </c>
      <c r="P254" s="32">
        <f>SUM(P248:P253)</f>
        <v>109764115</v>
      </c>
      <c r="Q254" s="32">
        <f>SUM(Q248:Q253)</f>
        <v>342094114</v>
      </c>
      <c r="R254" s="32">
        <f>SUM(R248:R253)</f>
        <v>344094550</v>
      </c>
      <c r="S254" s="32">
        <f>SUM(S248:S253)</f>
        <v>128940119</v>
      </c>
      <c r="T254" s="37">
        <f t="shared" si="62"/>
        <v>0.37691416988250198</v>
      </c>
      <c r="U254" s="37">
        <f t="shared" si="63"/>
        <v>6.0079307340108468E-2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1430341</v>
      </c>
      <c r="E255" s="31">
        <v>1430341</v>
      </c>
      <c r="F255" s="31">
        <v>910365</v>
      </c>
      <c r="G255" s="36">
        <f t="shared" si="56"/>
        <v>0.63646710819308128</v>
      </c>
      <c r="H255" s="31">
        <v>391476</v>
      </c>
      <c r="I255" s="36">
        <f t="shared" si="57"/>
        <v>0.27369417502539606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1301841</v>
      </c>
      <c r="O255" s="36">
        <f t="shared" si="61"/>
        <v>0.91016128321847722</v>
      </c>
      <c r="P255" s="31">
        <v>485323</v>
      </c>
      <c r="Q255" s="31">
        <v>2660781</v>
      </c>
      <c r="R255" s="31">
        <v>2660781</v>
      </c>
      <c r="S255" s="31">
        <v>1056185</v>
      </c>
      <c r="T255" s="36">
        <f t="shared" si="62"/>
        <v>0.39694548329982815</v>
      </c>
      <c r="U255" s="36">
        <f t="shared" si="63"/>
        <v>-0.19337018851362908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182628000</v>
      </c>
      <c r="E256" s="31">
        <v>182628000</v>
      </c>
      <c r="F256" s="31">
        <v>76108913</v>
      </c>
      <c r="G256" s="36">
        <f t="shared" si="56"/>
        <v>0.41674284885121671</v>
      </c>
      <c r="H256" s="31">
        <v>59194043</v>
      </c>
      <c r="I256" s="36">
        <f t="shared" si="57"/>
        <v>0.32412359003000635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135302956</v>
      </c>
      <c r="O256" s="36">
        <f t="shared" si="61"/>
        <v>0.74086643888122306</v>
      </c>
      <c r="P256" s="31">
        <v>57335695</v>
      </c>
      <c r="Q256" s="31">
        <v>173679000</v>
      </c>
      <c r="R256" s="31">
        <v>174044050</v>
      </c>
      <c r="S256" s="31">
        <v>129034499</v>
      </c>
      <c r="T256" s="36">
        <f t="shared" si="62"/>
        <v>0.74294819177908666</v>
      </c>
      <c r="U256" s="36">
        <f t="shared" si="63"/>
        <v>3.2411711412933863E-2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184058341</v>
      </c>
      <c r="E259" s="32">
        <f>SUM(E255:E258)</f>
        <v>184058341</v>
      </c>
      <c r="F259" s="32">
        <f>SUM(F255:F258)</f>
        <v>77019278</v>
      </c>
      <c r="G259" s="37">
        <f t="shared" si="56"/>
        <v>0.41845035428196109</v>
      </c>
      <c r="H259" s="32">
        <f>SUM(H255:H258)</f>
        <v>59585519</v>
      </c>
      <c r="I259" s="37">
        <f t="shared" si="57"/>
        <v>0.32373169657114315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136604797</v>
      </c>
      <c r="O259" s="37">
        <f t="shared" si="61"/>
        <v>0.74218205085310418</v>
      </c>
      <c r="P259" s="32">
        <f>SUM(P255:P258)</f>
        <v>57821018</v>
      </c>
      <c r="Q259" s="32">
        <f>SUM(Q255:Q258)</f>
        <v>176339781</v>
      </c>
      <c r="R259" s="32">
        <f>SUM(R255:R258)</f>
        <v>176704831</v>
      </c>
      <c r="S259" s="32">
        <f>SUM(S255:S258)</f>
        <v>130090684</v>
      </c>
      <c r="T259" s="37">
        <f t="shared" si="62"/>
        <v>0.73772737644491004</v>
      </c>
      <c r="U259" s="37">
        <f t="shared" si="63"/>
        <v>3.051660211170959E-2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1067716122</v>
      </c>
      <c r="E260" s="32">
        <f>SUM(E234:E239,E241:E246,E248:E253,E255:E258)</f>
        <v>1067716122</v>
      </c>
      <c r="F260" s="32">
        <f>SUM(F234:F239,F241:F246,F248:F253,F255:F258)</f>
        <v>359138297</v>
      </c>
      <c r="G260" s="37">
        <f t="shared" si="56"/>
        <v>0.33636121961638787</v>
      </c>
      <c r="H260" s="32">
        <f>SUM(H234:H239,H241:H246,H248:H253,H255:H258)</f>
        <v>313575330</v>
      </c>
      <c r="I260" s="37">
        <f t="shared" si="57"/>
        <v>0.29368792279039879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672713627</v>
      </c>
      <c r="O260" s="37">
        <f t="shared" si="61"/>
        <v>0.63004914240678667</v>
      </c>
      <c r="P260" s="32">
        <f>SUM(P234:P239,P241:P246,P248:P253,P255:P258)</f>
        <v>282875955</v>
      </c>
      <c r="Q260" s="32">
        <f>SUM(Q234:Q239,Q241:Q246,Q248:Q253,Q255:Q258)</f>
        <v>947325437</v>
      </c>
      <c r="R260" s="32">
        <f>SUM(R234:R239,R241:R246,R248:R253,R255:R258)</f>
        <v>959710327</v>
      </c>
      <c r="S260" s="32">
        <f>SUM(S234:S239,S241:S246,S248:S253,S255:S258)</f>
        <v>529532479</v>
      </c>
      <c r="T260" s="37">
        <f t="shared" si="62"/>
        <v>0.55897631195983599</v>
      </c>
      <c r="U260" s="37">
        <f t="shared" si="63"/>
        <v>0.10852592614313927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8343400</v>
      </c>
      <c r="E264" s="31">
        <v>8343400</v>
      </c>
      <c r="F264" s="31">
        <v>3476402</v>
      </c>
      <c r="G264" s="36">
        <f t="shared" si="64"/>
        <v>0.41666490879018148</v>
      </c>
      <c r="H264" s="31">
        <v>2778396</v>
      </c>
      <c r="I264" s="36">
        <f t="shared" si="65"/>
        <v>0.33300524965841266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6254798</v>
      </c>
      <c r="O264" s="36">
        <f t="shared" si="69"/>
        <v>0.74967015844859408</v>
      </c>
      <c r="P264" s="31">
        <v>2674032</v>
      </c>
      <c r="Q264" s="31">
        <v>8073000</v>
      </c>
      <c r="R264" s="31">
        <v>8073000</v>
      </c>
      <c r="S264" s="31">
        <v>6037785</v>
      </c>
      <c r="T264" s="36">
        <f t="shared" si="70"/>
        <v>0.74789855072463773</v>
      </c>
      <c r="U264" s="36">
        <f t="shared" si="71"/>
        <v>3.9028702723078901E-2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66808763</v>
      </c>
      <c r="E265" s="31">
        <v>66808763</v>
      </c>
      <c r="F265" s="31">
        <v>27769983</v>
      </c>
      <c r="G265" s="36">
        <f t="shared" si="64"/>
        <v>0.41566378051334374</v>
      </c>
      <c r="H265" s="31">
        <v>294387</v>
      </c>
      <c r="I265" s="36">
        <f t="shared" si="65"/>
        <v>4.40641297310055E-3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28064370</v>
      </c>
      <c r="O265" s="36">
        <f t="shared" si="69"/>
        <v>0.42007019348644431</v>
      </c>
      <c r="P265" s="31">
        <v>161142</v>
      </c>
      <c r="Q265" s="31">
        <v>62388256</v>
      </c>
      <c r="R265" s="31">
        <v>62388256</v>
      </c>
      <c r="S265" s="31">
        <v>26104212</v>
      </c>
      <c r="T265" s="36">
        <f t="shared" si="70"/>
        <v>0.41841547870804402</v>
      </c>
      <c r="U265" s="36">
        <f t="shared" si="71"/>
        <v>0.82687939829467183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20078661</v>
      </c>
      <c r="E266" s="31">
        <v>20078661</v>
      </c>
      <c r="F266" s="31">
        <v>8366047</v>
      </c>
      <c r="G266" s="36">
        <f t="shared" si="64"/>
        <v>0.4166635912623855</v>
      </c>
      <c r="H266" s="31">
        <v>6709474</v>
      </c>
      <c r="I266" s="36">
        <f t="shared" si="65"/>
        <v>0.33415943423717348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15075521</v>
      </c>
      <c r="O266" s="36">
        <f t="shared" si="69"/>
        <v>0.75082302549955893</v>
      </c>
      <c r="P266" s="31">
        <v>6007052</v>
      </c>
      <c r="Q266" s="31">
        <v>17737626</v>
      </c>
      <c r="R266" s="31">
        <v>18237626</v>
      </c>
      <c r="S266" s="31">
        <v>13470434</v>
      </c>
      <c r="T266" s="36">
        <f t="shared" si="70"/>
        <v>0.75942710709990169</v>
      </c>
      <c r="U266" s="36">
        <f t="shared" si="71"/>
        <v>0.11693289820031527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95230824</v>
      </c>
      <c r="E267" s="32">
        <f>SUM(E263:E266)</f>
        <v>95230824</v>
      </c>
      <c r="F267" s="32">
        <f>SUM(F263:F266)</f>
        <v>39612432</v>
      </c>
      <c r="G267" s="37">
        <f t="shared" si="64"/>
        <v>0.41596229388921385</v>
      </c>
      <c r="H267" s="32">
        <f>SUM(H263:H266)</f>
        <v>9782257</v>
      </c>
      <c r="I267" s="37">
        <f t="shared" si="65"/>
        <v>0.1027215410842187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49394689</v>
      </c>
      <c r="O267" s="37">
        <f t="shared" si="69"/>
        <v>0.51868383497343251</v>
      </c>
      <c r="P267" s="32">
        <f>SUM(P263:P266)</f>
        <v>8842226</v>
      </c>
      <c r="Q267" s="32">
        <f>SUM(Q263:Q266)</f>
        <v>88198882</v>
      </c>
      <c r="R267" s="32">
        <f>SUM(R263:R266)</f>
        <v>88698882</v>
      </c>
      <c r="S267" s="32">
        <f>SUM(S263:S266)</f>
        <v>45612431</v>
      </c>
      <c r="T267" s="37">
        <f t="shared" si="70"/>
        <v>0.51715429907603594</v>
      </c>
      <c r="U267" s="37">
        <f t="shared" si="71"/>
        <v>0.10631157810261804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2083755</v>
      </c>
      <c r="E269" s="31">
        <v>2083755</v>
      </c>
      <c r="F269" s="31">
        <v>92239</v>
      </c>
      <c r="G269" s="36">
        <f t="shared" si="64"/>
        <v>4.4265760610052524E-2</v>
      </c>
      <c r="H269" s="31">
        <v>1057944</v>
      </c>
      <c r="I269" s="36">
        <f t="shared" si="65"/>
        <v>0.50771035942325271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1150183</v>
      </c>
      <c r="O269" s="36">
        <f t="shared" si="69"/>
        <v>0.55197612003330521</v>
      </c>
      <c r="P269" s="31">
        <v>644424</v>
      </c>
      <c r="Q269" s="31">
        <v>1805944</v>
      </c>
      <c r="R269" s="31">
        <v>1916878</v>
      </c>
      <c r="S269" s="31">
        <v>1146120</v>
      </c>
      <c r="T269" s="36">
        <f t="shared" si="70"/>
        <v>0.63463761888519243</v>
      </c>
      <c r="U269" s="36">
        <f t="shared" si="71"/>
        <v>0.64168932255781908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4007936</v>
      </c>
      <c r="E271" s="31">
        <v>4007936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3782846</v>
      </c>
      <c r="R271" s="31">
        <v>3782846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3795526</v>
      </c>
      <c r="E272" s="31">
        <v>3795526</v>
      </c>
      <c r="F272" s="31">
        <v>2677567</v>
      </c>
      <c r="G272" s="36">
        <f t="shared" si="64"/>
        <v>0.70545347337892039</v>
      </c>
      <c r="H272" s="31">
        <v>-105900</v>
      </c>
      <c r="I272" s="36">
        <f t="shared" si="65"/>
        <v>-2.7901271128165109E-2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2571667</v>
      </c>
      <c r="O272" s="36">
        <f t="shared" si="69"/>
        <v>0.67755220225075519</v>
      </c>
      <c r="P272" s="31">
        <v>24594</v>
      </c>
      <c r="Q272" s="31">
        <v>3251407</v>
      </c>
      <c r="R272" s="31">
        <v>3716633</v>
      </c>
      <c r="S272" s="31">
        <v>-29416</v>
      </c>
      <c r="T272" s="36">
        <f t="shared" si="70"/>
        <v>-9.0471601986463097E-3</v>
      </c>
      <c r="U272" s="36">
        <f t="shared" si="71"/>
        <v>-5.3059282751890704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16100464</v>
      </c>
      <c r="E273" s="31">
        <v>16100464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9166546</v>
      </c>
      <c r="Q273" s="31">
        <v>15178208</v>
      </c>
      <c r="R273" s="31">
        <v>15178208</v>
      </c>
      <c r="S273" s="31">
        <v>9166546</v>
      </c>
      <c r="T273" s="36">
        <f t="shared" si="70"/>
        <v>0.6039280789932514</v>
      </c>
      <c r="U273" s="36">
        <f t="shared" si="71"/>
        <v>-1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4983000</v>
      </c>
      <c r="E274" s="31">
        <v>4983000</v>
      </c>
      <c r="F274" s="31">
        <v>18835690</v>
      </c>
      <c r="G274" s="36">
        <f t="shared" si="64"/>
        <v>3.7799899658840057</v>
      </c>
      <c r="H274" s="31">
        <v>1367840</v>
      </c>
      <c r="I274" s="36">
        <f t="shared" si="65"/>
        <v>0.27450130443507925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20203530</v>
      </c>
      <c r="O274" s="36">
        <f t="shared" si="69"/>
        <v>4.054491270319085</v>
      </c>
      <c r="P274" s="31">
        <v>2027300</v>
      </c>
      <c r="Q274" s="31">
        <v>5501000</v>
      </c>
      <c r="R274" s="31">
        <v>6318024</v>
      </c>
      <c r="S274" s="31">
        <v>3718765</v>
      </c>
      <c r="T274" s="36">
        <f t="shared" si="70"/>
        <v>0.67601617887656784</v>
      </c>
      <c r="U274" s="36">
        <f t="shared" si="71"/>
        <v>-0.32528979430769989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30970681</v>
      </c>
      <c r="E275" s="32">
        <f>SUM(E268:E274)</f>
        <v>30970681</v>
      </c>
      <c r="F275" s="32">
        <f>SUM(F268:F274)</f>
        <v>21605496</v>
      </c>
      <c r="G275" s="37">
        <f t="shared" si="64"/>
        <v>0.69761126660405048</v>
      </c>
      <c r="H275" s="32">
        <f>SUM(H268:H274)</f>
        <v>2319884</v>
      </c>
      <c r="I275" s="37">
        <f t="shared" si="65"/>
        <v>7.4905811725612365E-2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23925380</v>
      </c>
      <c r="O275" s="37">
        <f t="shared" si="69"/>
        <v>0.77251707832966277</v>
      </c>
      <c r="P275" s="32">
        <f>SUM(P268:P274)</f>
        <v>11862864</v>
      </c>
      <c r="Q275" s="32">
        <f>SUM(Q268:Q274)</f>
        <v>29519405</v>
      </c>
      <c r="R275" s="32">
        <f>SUM(R268:R274)</f>
        <v>30912589</v>
      </c>
      <c r="S275" s="32">
        <f>SUM(S268:S274)</f>
        <v>14002015</v>
      </c>
      <c r="T275" s="37">
        <f t="shared" si="70"/>
        <v>0.47433256191986256</v>
      </c>
      <c r="U275" s="37">
        <f t="shared" si="71"/>
        <v>-0.80444149068892634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1200000</v>
      </c>
      <c r="E276" s="31">
        <v>1200000</v>
      </c>
      <c r="F276" s="31">
        <v>0</v>
      </c>
      <c r="G276" s="36">
        <f t="shared" si="64"/>
        <v>0</v>
      </c>
      <c r="H276" s="31">
        <v>4010</v>
      </c>
      <c r="I276" s="36">
        <f t="shared" si="65"/>
        <v>3.3416666666666668E-3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4010</v>
      </c>
      <c r="O276" s="36">
        <f t="shared" si="69"/>
        <v>3.3416666666666668E-3</v>
      </c>
      <c r="P276" s="31">
        <v>0</v>
      </c>
      <c r="Q276" s="31">
        <v>978000</v>
      </c>
      <c r="R276" s="31">
        <v>978000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73872900</v>
      </c>
      <c r="E277" s="31">
        <v>73872900</v>
      </c>
      <c r="F277" s="31">
        <v>32624914</v>
      </c>
      <c r="G277" s="36">
        <f t="shared" si="64"/>
        <v>0.44163575546648365</v>
      </c>
      <c r="H277" s="31">
        <v>25244578</v>
      </c>
      <c r="I277" s="36">
        <f t="shared" si="65"/>
        <v>0.3417298901220881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57869492</v>
      </c>
      <c r="O277" s="36">
        <f t="shared" si="69"/>
        <v>0.78336564558857169</v>
      </c>
      <c r="P277" s="31">
        <v>22544177</v>
      </c>
      <c r="Q277" s="31">
        <v>70164800</v>
      </c>
      <c r="R277" s="31">
        <v>69782900</v>
      </c>
      <c r="S277" s="31">
        <v>51549299</v>
      </c>
      <c r="T277" s="36">
        <f t="shared" si="70"/>
        <v>0.73468888958566114</v>
      </c>
      <c r="U277" s="36">
        <f t="shared" si="71"/>
        <v>0.11978263832829206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579749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19954</v>
      </c>
      <c r="Q278" s="31">
        <v>665959</v>
      </c>
      <c r="R278" s="31">
        <v>665959</v>
      </c>
      <c r="S278" s="31">
        <v>34014</v>
      </c>
      <c r="T278" s="36">
        <f t="shared" si="70"/>
        <v>5.1075216342147192E-2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2701100</v>
      </c>
      <c r="E279" s="31">
        <v>2701100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2674700</v>
      </c>
      <c r="R279" s="31">
        <v>2674700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4139000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37698744</v>
      </c>
      <c r="E281" s="31">
        <v>37698744</v>
      </c>
      <c r="F281" s="31">
        <v>15651706</v>
      </c>
      <c r="G281" s="36">
        <f t="shared" si="64"/>
        <v>0.4151784473243989</v>
      </c>
      <c r="H281" s="31">
        <v>10807756</v>
      </c>
      <c r="I281" s="36">
        <f t="shared" si="65"/>
        <v>0.28668742916209622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26459462</v>
      </c>
      <c r="O281" s="36">
        <f t="shared" si="69"/>
        <v>0.70186587648649512</v>
      </c>
      <c r="P281" s="31">
        <v>8918000</v>
      </c>
      <c r="Q281" s="31">
        <v>35765358</v>
      </c>
      <c r="R281" s="31">
        <v>36145754</v>
      </c>
      <c r="S281" s="31">
        <v>8918000</v>
      </c>
      <c r="T281" s="36">
        <f t="shared" si="70"/>
        <v>0.24934742719477321</v>
      </c>
      <c r="U281" s="36">
        <f t="shared" si="71"/>
        <v>0.21190356582193326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3505263</v>
      </c>
      <c r="E282" s="31">
        <v>3505263</v>
      </c>
      <c r="F282" s="31">
        <v>40878</v>
      </c>
      <c r="G282" s="36">
        <f t="shared" si="64"/>
        <v>1.1661892417202361E-2</v>
      </c>
      <c r="H282" s="31">
        <v>57973</v>
      </c>
      <c r="I282" s="36">
        <f t="shared" si="65"/>
        <v>1.6538844588836844E-2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98851</v>
      </c>
      <c r="O282" s="36">
        <f t="shared" si="69"/>
        <v>2.8200737006039204E-2</v>
      </c>
      <c r="P282" s="31">
        <v>50352</v>
      </c>
      <c r="Q282" s="31">
        <v>3318695</v>
      </c>
      <c r="R282" s="31">
        <v>3318695</v>
      </c>
      <c r="S282" s="31">
        <v>91290</v>
      </c>
      <c r="T282" s="36">
        <f t="shared" si="70"/>
        <v>2.7507800505921755E-2</v>
      </c>
      <c r="U282" s="36">
        <f t="shared" si="71"/>
        <v>0.15135446456943114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3185000</v>
      </c>
      <c r="E283" s="31">
        <v>3185000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3153000</v>
      </c>
      <c r="R283" s="31">
        <v>3153000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25000</v>
      </c>
      <c r="Q284" s="31">
        <v>0</v>
      </c>
      <c r="R284" s="31">
        <v>775000</v>
      </c>
      <c r="S284" s="31">
        <v>775000</v>
      </c>
      <c r="T284" s="36">
        <f t="shared" si="70"/>
        <v>0</v>
      </c>
      <c r="U284" s="36">
        <f t="shared" si="71"/>
        <v>-1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122163007</v>
      </c>
      <c r="E285" s="32">
        <f>SUM(E276:E284)</f>
        <v>122742756</v>
      </c>
      <c r="F285" s="32">
        <f>SUM(F276:F284)</f>
        <v>48317498</v>
      </c>
      <c r="G285" s="37">
        <f t="shared" si="64"/>
        <v>0.39551660675805073</v>
      </c>
      <c r="H285" s="32">
        <f>SUM(H276:H284)</f>
        <v>36114317</v>
      </c>
      <c r="I285" s="37">
        <f t="shared" si="65"/>
        <v>0.29562400178967435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84431815</v>
      </c>
      <c r="O285" s="37">
        <f t="shared" si="69"/>
        <v>0.69114060854772508</v>
      </c>
      <c r="P285" s="32">
        <f>SUM(P276:P284)</f>
        <v>31557483</v>
      </c>
      <c r="Q285" s="32">
        <f>SUM(Q276:Q284)</f>
        <v>120859512</v>
      </c>
      <c r="R285" s="32">
        <f>SUM(R276:R284)</f>
        <v>117494008</v>
      </c>
      <c r="S285" s="32">
        <f>SUM(S276:S284)</f>
        <v>61367603</v>
      </c>
      <c r="T285" s="37">
        <f t="shared" si="70"/>
        <v>0.50775981124266001</v>
      </c>
      <c r="U285" s="37">
        <f t="shared" si="71"/>
        <v>0.14439789130204073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4777000</v>
      </c>
      <c r="E286" s="31">
        <v>4777000</v>
      </c>
      <c r="F286" s="31">
        <v>52987000</v>
      </c>
      <c r="G286" s="36">
        <f t="shared" si="64"/>
        <v>11.092108017584257</v>
      </c>
      <c r="H286" s="31">
        <v>38389000</v>
      </c>
      <c r="I286" s="36">
        <f t="shared" si="65"/>
        <v>8.0362151978229015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91376000</v>
      </c>
      <c r="O286" s="36">
        <f t="shared" si="69"/>
        <v>19.128323215407161</v>
      </c>
      <c r="P286" s="31">
        <v>35156000</v>
      </c>
      <c r="Q286" s="31">
        <v>4594000</v>
      </c>
      <c r="R286" s="31">
        <v>4594000</v>
      </c>
      <c r="S286" s="31">
        <v>35156000</v>
      </c>
      <c r="T286" s="36">
        <f t="shared" si="70"/>
        <v>7.6525903352198519</v>
      </c>
      <c r="U286" s="36">
        <f t="shared" si="71"/>
        <v>9.1961542837637911E-2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3185000</v>
      </c>
      <c r="E288" s="31">
        <v>3185000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3187000</v>
      </c>
      <c r="R288" s="31">
        <v>3187000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31800</v>
      </c>
      <c r="E289" s="31">
        <v>31800</v>
      </c>
      <c r="F289" s="31">
        <v>31353</v>
      </c>
      <c r="G289" s="36">
        <f t="shared" si="64"/>
        <v>0.98594339622641514</v>
      </c>
      <c r="H289" s="31">
        <v>11803936</v>
      </c>
      <c r="I289" s="36">
        <f t="shared" si="65"/>
        <v>371.19295597484279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11835289</v>
      </c>
      <c r="O289" s="36">
        <f t="shared" si="69"/>
        <v>372.17889937106918</v>
      </c>
      <c r="P289" s="31">
        <v>48486</v>
      </c>
      <c r="Q289" s="31">
        <v>69600</v>
      </c>
      <c r="R289" s="31">
        <v>109600</v>
      </c>
      <c r="S289" s="31">
        <v>89343</v>
      </c>
      <c r="T289" s="36">
        <f t="shared" si="70"/>
        <v>1.2836637931034482</v>
      </c>
      <c r="U289" s="36">
        <f t="shared" si="71"/>
        <v>242.45039805304623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24500000</v>
      </c>
      <c r="E290" s="31">
        <v>24500000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24035000</v>
      </c>
      <c r="R290" s="31">
        <v>24035000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500000</v>
      </c>
      <c r="E291" s="31">
        <v>500000</v>
      </c>
      <c r="F291" s="31">
        <v>0</v>
      </c>
      <c r="G291" s="36">
        <f t="shared" si="64"/>
        <v>0</v>
      </c>
      <c r="H291" s="31">
        <v>170045</v>
      </c>
      <c r="I291" s="36">
        <f t="shared" si="65"/>
        <v>0.34009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170045</v>
      </c>
      <c r="O291" s="36">
        <f t="shared" si="69"/>
        <v>0.34009</v>
      </c>
      <c r="P291" s="31">
        <v>79005</v>
      </c>
      <c r="Q291" s="31">
        <v>500000</v>
      </c>
      <c r="R291" s="31">
        <v>500000</v>
      </c>
      <c r="S291" s="31">
        <v>122513</v>
      </c>
      <c r="T291" s="36">
        <f t="shared" si="70"/>
        <v>0.24502599999999999</v>
      </c>
      <c r="U291" s="36">
        <f t="shared" si="71"/>
        <v>1.1523321308777925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32993800</v>
      </c>
      <c r="E292" s="32">
        <f>SUM(E286:E291)</f>
        <v>32993800</v>
      </c>
      <c r="F292" s="32">
        <f>SUM(F286:F291)</f>
        <v>53018353</v>
      </c>
      <c r="G292" s="37">
        <f t="shared" si="64"/>
        <v>1.6069186635064769</v>
      </c>
      <c r="H292" s="32">
        <f>SUM(H286:H291)</f>
        <v>50362981</v>
      </c>
      <c r="I292" s="37">
        <f t="shared" si="65"/>
        <v>1.5264377246634215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103381334</v>
      </c>
      <c r="O292" s="37">
        <f t="shared" si="69"/>
        <v>3.1333563881698985</v>
      </c>
      <c r="P292" s="32">
        <f>SUM(P286:P291)</f>
        <v>35283491</v>
      </c>
      <c r="Q292" s="32">
        <f>SUM(Q286:Q291)</f>
        <v>32385600</v>
      </c>
      <c r="R292" s="32">
        <f>SUM(R286:R291)</f>
        <v>32425600</v>
      </c>
      <c r="S292" s="32">
        <f>SUM(S286:S291)</f>
        <v>35367856</v>
      </c>
      <c r="T292" s="37">
        <f t="shared" si="70"/>
        <v>1.0920858653228596</v>
      </c>
      <c r="U292" s="37">
        <f t="shared" si="71"/>
        <v>0.42738089606836249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400172000</v>
      </c>
      <c r="E293" s="31">
        <v>400172000</v>
      </c>
      <c r="F293" s="31">
        <v>149051898</v>
      </c>
      <c r="G293" s="36">
        <f t="shared" si="64"/>
        <v>0.37246958307927591</v>
      </c>
      <c r="H293" s="31">
        <v>133641445</v>
      </c>
      <c r="I293" s="36">
        <f t="shared" si="65"/>
        <v>0.33396000969583078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282693343</v>
      </c>
      <c r="O293" s="36">
        <f t="shared" si="69"/>
        <v>0.70642959277510675</v>
      </c>
      <c r="P293" s="31">
        <v>114227036</v>
      </c>
      <c r="Q293" s="31">
        <v>366222000</v>
      </c>
      <c r="R293" s="31">
        <v>395978000</v>
      </c>
      <c r="S293" s="31">
        <v>257746792</v>
      </c>
      <c r="T293" s="36">
        <f t="shared" si="70"/>
        <v>0.70379931298501996</v>
      </c>
      <c r="U293" s="36">
        <f t="shared" si="71"/>
        <v>0.16996334387946477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66243000</v>
      </c>
      <c r="E295" s="31">
        <v>66243000</v>
      </c>
      <c r="F295" s="31">
        <v>27084000</v>
      </c>
      <c r="G295" s="36">
        <f t="shared" si="64"/>
        <v>0.40885829446130156</v>
      </c>
      <c r="H295" s="31">
        <v>21667000</v>
      </c>
      <c r="I295" s="36">
        <f t="shared" si="65"/>
        <v>0.32708361638210831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48751000</v>
      </c>
      <c r="O295" s="36">
        <f t="shared" si="69"/>
        <v>0.73594191084340987</v>
      </c>
      <c r="P295" s="31">
        <v>18877000</v>
      </c>
      <c r="Q295" s="31">
        <v>62541000</v>
      </c>
      <c r="R295" s="31">
        <v>62541000</v>
      </c>
      <c r="S295" s="31">
        <v>44540000</v>
      </c>
      <c r="T295" s="36">
        <f t="shared" si="70"/>
        <v>0.71217281463360038</v>
      </c>
      <c r="U295" s="36">
        <f t="shared" si="71"/>
        <v>0.14779890872490342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142291000</v>
      </c>
      <c r="E296" s="31">
        <v>142291000</v>
      </c>
      <c r="F296" s="31">
        <v>0</v>
      </c>
      <c r="G296" s="36">
        <f t="shared" si="64"/>
        <v>0</v>
      </c>
      <c r="H296" s="31">
        <v>81741739</v>
      </c>
      <c r="I296" s="36">
        <f t="shared" si="65"/>
        <v>0.5744687928259693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81741739</v>
      </c>
      <c r="O296" s="36">
        <f t="shared" si="69"/>
        <v>0.5744687928259693</v>
      </c>
      <c r="P296" s="31">
        <v>0</v>
      </c>
      <c r="Q296" s="31">
        <v>134246000</v>
      </c>
      <c r="R296" s="31">
        <v>134246000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394674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608706000</v>
      </c>
      <c r="E298" s="32">
        <f>SUM(E293:E297)</f>
        <v>608706000</v>
      </c>
      <c r="F298" s="32">
        <f>SUM(F293:F297)</f>
        <v>176135898</v>
      </c>
      <c r="G298" s="37">
        <f t="shared" si="64"/>
        <v>0.28936119900247409</v>
      </c>
      <c r="H298" s="32">
        <f>SUM(H293:H297)</f>
        <v>237050184</v>
      </c>
      <c r="I298" s="37">
        <f t="shared" si="65"/>
        <v>0.38943296763955015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413186082</v>
      </c>
      <c r="O298" s="37">
        <f t="shared" si="69"/>
        <v>0.67879416664202419</v>
      </c>
      <c r="P298" s="32">
        <f>SUM(P293:P297)</f>
        <v>133104036</v>
      </c>
      <c r="Q298" s="32">
        <f>SUM(Q293:Q297)</f>
        <v>563009000</v>
      </c>
      <c r="R298" s="32">
        <f>SUM(R293:R297)</f>
        <v>593159674</v>
      </c>
      <c r="S298" s="32">
        <f>SUM(S293:S297)</f>
        <v>302286792</v>
      </c>
      <c r="T298" s="37">
        <f t="shared" si="70"/>
        <v>0.53691289482050908</v>
      </c>
      <c r="U298" s="37">
        <f t="shared" si="71"/>
        <v>0.78093911442324715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890064312</v>
      </c>
      <c r="E299" s="32">
        <f>SUM(E263:E266,E268:E274,E276:E284,E286:E291,E293:E297)</f>
        <v>890644061</v>
      </c>
      <c r="F299" s="32">
        <f>SUM(F263:F266,F268:F274,F276:F284,F286:F291,F293:F297)</f>
        <v>338689677</v>
      </c>
      <c r="G299" s="37">
        <f t="shared" si="64"/>
        <v>0.38052270204942223</v>
      </c>
      <c r="H299" s="32">
        <f>SUM(H263:H266,H268:H274,H276:H284,H286:H291,H293:H297)</f>
        <v>335629623</v>
      </c>
      <c r="I299" s="37">
        <f t="shared" si="65"/>
        <v>0.37708468756131858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674319300</v>
      </c>
      <c r="O299" s="37">
        <f t="shared" si="69"/>
        <v>0.75760738961074081</v>
      </c>
      <c r="P299" s="32">
        <f>SUM(P263:P266,P268:P274,P276:P284,P286:P291,P293:P297)</f>
        <v>220650100</v>
      </c>
      <c r="Q299" s="32">
        <f>SUM(Q263:Q266,Q268:Q274,Q276:Q284,Q286:Q291,Q293:Q297)</f>
        <v>833972399</v>
      </c>
      <c r="R299" s="32">
        <f>SUM(R263:R266,R268:R274,R276:R284,R286:R291,R293:R297)</f>
        <v>862690753</v>
      </c>
      <c r="S299" s="32">
        <f>SUM(S263:S266,S268:S274,S276:S284,S286:S291,S293:S297)</f>
        <v>458636697</v>
      </c>
      <c r="T299" s="37">
        <f t="shared" si="70"/>
        <v>0.54994229731096889</v>
      </c>
      <c r="U299" s="37">
        <f t="shared" si="71"/>
        <v>0.52109436161597023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375944</v>
      </c>
      <c r="E302" s="31">
        <v>375944</v>
      </c>
      <c r="F302" s="31">
        <v>337349</v>
      </c>
      <c r="G302" s="36">
        <f t="shared" ref="G302:G339" si="72">IF(($D302     =0),0,($F302     /$D302     ))</f>
        <v>0.89733843338369546</v>
      </c>
      <c r="H302" s="31">
        <v>582419</v>
      </c>
      <c r="I302" s="36">
        <f t="shared" ref="I302:I339" si="73">IF(($D302     =0),0,($H302     /$D302     ))</f>
        <v>1.5492174366394995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919768</v>
      </c>
      <c r="O302" s="36">
        <f t="shared" ref="O302:O339" si="77">IF(($D302     =0),0,($N302     /$D302     ))</f>
        <v>2.4465558700231949</v>
      </c>
      <c r="P302" s="31">
        <v>1188501</v>
      </c>
      <c r="Q302" s="31">
        <v>354998</v>
      </c>
      <c r="R302" s="31">
        <v>354998</v>
      </c>
      <c r="S302" s="31">
        <v>1239279</v>
      </c>
      <c r="T302" s="36">
        <f t="shared" ref="T302:T339" si="78">IF(($Q302     =0),0,($S302     /$Q302     ))</f>
        <v>3.4909464278671991</v>
      </c>
      <c r="U302" s="36">
        <f t="shared" ref="U302:U339" si="79">IF(($P302     =0),0,(($H302     /$P302     )-1))</f>
        <v>-0.50995497689947256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375944</v>
      </c>
      <c r="E303" s="32">
        <f>E302</f>
        <v>375944</v>
      </c>
      <c r="F303" s="32">
        <f>F302</f>
        <v>337349</v>
      </c>
      <c r="G303" s="37">
        <f t="shared" si="72"/>
        <v>0.89733843338369546</v>
      </c>
      <c r="H303" s="32">
        <f>H302</f>
        <v>582419</v>
      </c>
      <c r="I303" s="37">
        <f t="shared" si="73"/>
        <v>1.5492174366394995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919768</v>
      </c>
      <c r="O303" s="37">
        <f t="shared" si="77"/>
        <v>2.4465558700231949</v>
      </c>
      <c r="P303" s="32">
        <f>P302</f>
        <v>1188501</v>
      </c>
      <c r="Q303" s="32">
        <f>Q302</f>
        <v>354998</v>
      </c>
      <c r="R303" s="32">
        <f>R302</f>
        <v>354998</v>
      </c>
      <c r="S303" s="32">
        <f>S302</f>
        <v>1239279</v>
      </c>
      <c r="T303" s="37">
        <f t="shared" si="78"/>
        <v>3.4909464278671991</v>
      </c>
      <c r="U303" s="37">
        <f t="shared" si="79"/>
        <v>-0.50995497689947256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8800000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56582000</v>
      </c>
      <c r="E305" s="31">
        <v>56582000</v>
      </c>
      <c r="F305" s="31">
        <v>14847000</v>
      </c>
      <c r="G305" s="36">
        <f t="shared" si="72"/>
        <v>0.26239793573928105</v>
      </c>
      <c r="H305" s="31">
        <v>23848000</v>
      </c>
      <c r="I305" s="36">
        <f t="shared" si="73"/>
        <v>0.4214767947403768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38695000</v>
      </c>
      <c r="O305" s="36">
        <f t="shared" si="77"/>
        <v>0.68387473047965786</v>
      </c>
      <c r="P305" s="31">
        <v>21279000</v>
      </c>
      <c r="Q305" s="31">
        <v>53413000</v>
      </c>
      <c r="R305" s="31">
        <v>53738000</v>
      </c>
      <c r="S305" s="31">
        <v>49220000</v>
      </c>
      <c r="T305" s="36">
        <f t="shared" si="78"/>
        <v>0.92149851159829999</v>
      </c>
      <c r="U305" s="36">
        <f t="shared" si="79"/>
        <v>0.12072935758259318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68150000</v>
      </c>
      <c r="E306" s="31">
        <v>68150000</v>
      </c>
      <c r="F306" s="31">
        <v>28369348</v>
      </c>
      <c r="G306" s="36">
        <f t="shared" si="72"/>
        <v>0.4162780337490829</v>
      </c>
      <c r="H306" s="31">
        <v>22695348</v>
      </c>
      <c r="I306" s="36">
        <f t="shared" si="73"/>
        <v>0.33302051357300072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51064696</v>
      </c>
      <c r="O306" s="36">
        <f t="shared" si="77"/>
        <v>0.74929854732208367</v>
      </c>
      <c r="P306" s="31">
        <v>21181000</v>
      </c>
      <c r="Q306" s="31">
        <v>63604000</v>
      </c>
      <c r="R306" s="31">
        <v>47162706</v>
      </c>
      <c r="S306" s="31">
        <v>47658390</v>
      </c>
      <c r="T306" s="36">
        <f t="shared" si="78"/>
        <v>0.74929862901704292</v>
      </c>
      <c r="U306" s="36">
        <f t="shared" si="79"/>
        <v>7.1495585666399242E-2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6207000</v>
      </c>
      <c r="E307" s="31">
        <v>6207000</v>
      </c>
      <c r="F307" s="31">
        <v>2586261</v>
      </c>
      <c r="G307" s="36">
        <f t="shared" si="72"/>
        <v>0.41666843885935234</v>
      </c>
      <c r="H307" s="31">
        <v>2069000</v>
      </c>
      <c r="I307" s="36">
        <f t="shared" si="73"/>
        <v>0.33333333333333331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4655261</v>
      </c>
      <c r="O307" s="36">
        <f t="shared" si="77"/>
        <v>0.75000177219268571</v>
      </c>
      <c r="P307" s="31">
        <v>2009667</v>
      </c>
      <c r="Q307" s="31">
        <v>6029000</v>
      </c>
      <c r="R307" s="31">
        <v>6029000</v>
      </c>
      <c r="S307" s="31">
        <v>4521774</v>
      </c>
      <c r="T307" s="36">
        <f t="shared" si="78"/>
        <v>0.75000398075966168</v>
      </c>
      <c r="U307" s="36">
        <f t="shared" si="79"/>
        <v>2.9523796728512686E-2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351690</v>
      </c>
      <c r="E308" s="31">
        <v>402690</v>
      </c>
      <c r="F308" s="31">
        <v>21706</v>
      </c>
      <c r="G308" s="36">
        <f t="shared" si="72"/>
        <v>6.1719127640820041E-2</v>
      </c>
      <c r="H308" s="31">
        <v>8055</v>
      </c>
      <c r="I308" s="36">
        <f t="shared" si="73"/>
        <v>2.2903693593789985E-2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29761</v>
      </c>
      <c r="O308" s="36">
        <f t="shared" si="77"/>
        <v>8.4622821234610027E-2</v>
      </c>
      <c r="P308" s="31">
        <v>18557</v>
      </c>
      <c r="Q308" s="31">
        <v>305379</v>
      </c>
      <c r="R308" s="31">
        <v>335379</v>
      </c>
      <c r="S308" s="31">
        <v>20943</v>
      </c>
      <c r="T308" s="36">
        <f t="shared" si="78"/>
        <v>6.8580354248327494E-2</v>
      </c>
      <c r="U308" s="36">
        <f t="shared" si="79"/>
        <v>-0.56593199331788546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1622000</v>
      </c>
      <c r="E309" s="31">
        <v>1622000</v>
      </c>
      <c r="F309" s="31">
        <v>161305</v>
      </c>
      <c r="G309" s="36">
        <f t="shared" si="72"/>
        <v>9.9448212083847104E-2</v>
      </c>
      <c r="H309" s="31">
        <v>428899</v>
      </c>
      <c r="I309" s="36">
        <f t="shared" si="73"/>
        <v>0.2644260172626387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590204</v>
      </c>
      <c r="O309" s="36">
        <f t="shared" si="77"/>
        <v>0.36387422934648583</v>
      </c>
      <c r="P309" s="31">
        <v>0</v>
      </c>
      <c r="Q309" s="31">
        <v>1560000</v>
      </c>
      <c r="R309" s="31">
        <v>2160000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132912690</v>
      </c>
      <c r="E310" s="32">
        <f>SUM(E304:E309)</f>
        <v>132963690</v>
      </c>
      <c r="F310" s="32">
        <f>SUM(F304:F309)</f>
        <v>45985620</v>
      </c>
      <c r="G310" s="37">
        <f t="shared" si="72"/>
        <v>0.345983667925162</v>
      </c>
      <c r="H310" s="32">
        <f>SUM(H304:H309)</f>
        <v>49049302</v>
      </c>
      <c r="I310" s="37">
        <f t="shared" si="73"/>
        <v>0.36903400269756031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95034922</v>
      </c>
      <c r="O310" s="37">
        <f t="shared" si="77"/>
        <v>0.71501767062272237</v>
      </c>
      <c r="P310" s="32">
        <f>SUM(P304:P309)</f>
        <v>44488224</v>
      </c>
      <c r="Q310" s="32">
        <f>SUM(Q304:Q309)</f>
        <v>124911379</v>
      </c>
      <c r="R310" s="32">
        <f>SUM(R304:R309)</f>
        <v>118225085</v>
      </c>
      <c r="S310" s="32">
        <f>SUM(S304:S309)</f>
        <v>101421107</v>
      </c>
      <c r="T310" s="37">
        <f t="shared" si="78"/>
        <v>0.8119444986673312</v>
      </c>
      <c r="U310" s="37">
        <f t="shared" si="79"/>
        <v>0.10252326548256896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31000</v>
      </c>
      <c r="E311" s="31">
        <v>31000</v>
      </c>
      <c r="F311" s="31">
        <v>8100</v>
      </c>
      <c r="G311" s="36">
        <f t="shared" si="72"/>
        <v>0.26129032258064516</v>
      </c>
      <c r="H311" s="31">
        <v>8100</v>
      </c>
      <c r="I311" s="36">
        <f t="shared" si="73"/>
        <v>0.26129032258064516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16200</v>
      </c>
      <c r="O311" s="36">
        <f t="shared" si="77"/>
        <v>0.52258064516129032</v>
      </c>
      <c r="P311" s="31">
        <v>5600</v>
      </c>
      <c r="Q311" s="31">
        <v>31000</v>
      </c>
      <c r="R311" s="31">
        <v>31000</v>
      </c>
      <c r="S311" s="31">
        <v>13700</v>
      </c>
      <c r="T311" s="36">
        <f t="shared" si="78"/>
        <v>0.44193548387096776</v>
      </c>
      <c r="U311" s="36">
        <f t="shared" si="79"/>
        <v>0.4464285714285714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15954994</v>
      </c>
      <c r="E312" s="31">
        <v>15954994</v>
      </c>
      <c r="F312" s="31">
        <v>449480</v>
      </c>
      <c r="G312" s="36">
        <f t="shared" si="72"/>
        <v>2.8171743593259892E-2</v>
      </c>
      <c r="H312" s="31">
        <v>794366</v>
      </c>
      <c r="I312" s="36">
        <f t="shared" si="73"/>
        <v>4.9787922201663004E-2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1243846</v>
      </c>
      <c r="O312" s="36">
        <f t="shared" si="77"/>
        <v>7.7959665794922889E-2</v>
      </c>
      <c r="P312" s="31">
        <v>450220</v>
      </c>
      <c r="Q312" s="31">
        <v>1984198</v>
      </c>
      <c r="R312" s="31">
        <v>15880673</v>
      </c>
      <c r="S312" s="31">
        <v>931707</v>
      </c>
      <c r="T312" s="36">
        <f t="shared" si="78"/>
        <v>0.46956352138244267</v>
      </c>
      <c r="U312" s="36">
        <f t="shared" si="79"/>
        <v>0.76439518457642941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986616</v>
      </c>
      <c r="E313" s="31">
        <v>986616</v>
      </c>
      <c r="F313" s="31">
        <v>86585</v>
      </c>
      <c r="G313" s="36">
        <f t="shared" si="72"/>
        <v>8.7759574140293686E-2</v>
      </c>
      <c r="H313" s="31">
        <v>256771</v>
      </c>
      <c r="I313" s="36">
        <f t="shared" si="73"/>
        <v>0.26025424278544035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343356</v>
      </c>
      <c r="O313" s="36">
        <f t="shared" si="77"/>
        <v>0.34801381692573402</v>
      </c>
      <c r="P313" s="31">
        <v>185085</v>
      </c>
      <c r="Q313" s="31">
        <v>1204546</v>
      </c>
      <c r="R313" s="31">
        <v>976077</v>
      </c>
      <c r="S313" s="31">
        <v>372127</v>
      </c>
      <c r="T313" s="36">
        <f t="shared" si="78"/>
        <v>0.30893548274619648</v>
      </c>
      <c r="U313" s="36">
        <f t="shared" si="79"/>
        <v>0.3873139368398304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1209600</v>
      </c>
      <c r="E314" s="31">
        <v>1209600</v>
      </c>
      <c r="F314" s="31">
        <v>311620</v>
      </c>
      <c r="G314" s="36">
        <f t="shared" si="72"/>
        <v>0.25762235449735449</v>
      </c>
      <c r="H314" s="31">
        <v>350195</v>
      </c>
      <c r="I314" s="36">
        <f t="shared" si="73"/>
        <v>0.28951306216931216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661815</v>
      </c>
      <c r="O314" s="36">
        <f t="shared" si="77"/>
        <v>0.54713541666666665</v>
      </c>
      <c r="P314" s="31">
        <v>359986</v>
      </c>
      <c r="Q314" s="31">
        <v>104900</v>
      </c>
      <c r="R314" s="31">
        <v>1106100</v>
      </c>
      <c r="S314" s="31">
        <v>602191</v>
      </c>
      <c r="T314" s="36">
        <f t="shared" si="78"/>
        <v>5.7406196377502381</v>
      </c>
      <c r="U314" s="36">
        <f t="shared" si="79"/>
        <v>-2.7198279933108527E-2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7483107</v>
      </c>
      <c r="E315" s="31">
        <v>7483107</v>
      </c>
      <c r="F315" s="31">
        <v>2442304</v>
      </c>
      <c r="G315" s="36">
        <f t="shared" si="72"/>
        <v>0.32637566187413863</v>
      </c>
      <c r="H315" s="31">
        <v>2015374</v>
      </c>
      <c r="I315" s="36">
        <f t="shared" si="73"/>
        <v>0.26932315681173608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4457678</v>
      </c>
      <c r="O315" s="36">
        <f t="shared" si="77"/>
        <v>0.59569881868587471</v>
      </c>
      <c r="P315" s="31">
        <v>4099164</v>
      </c>
      <c r="Q315" s="31">
        <v>15363814</v>
      </c>
      <c r="R315" s="31">
        <v>15342118</v>
      </c>
      <c r="S315" s="31">
        <v>9857034</v>
      </c>
      <c r="T315" s="36">
        <f t="shared" si="78"/>
        <v>0.64157467670462553</v>
      </c>
      <c r="U315" s="36">
        <f t="shared" si="79"/>
        <v>-0.50834511622369827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109085348</v>
      </c>
      <c r="E316" s="31">
        <v>101885348</v>
      </c>
      <c r="F316" s="31">
        <v>14200052</v>
      </c>
      <c r="G316" s="36">
        <f t="shared" si="72"/>
        <v>0.13017377915868225</v>
      </c>
      <c r="H316" s="31">
        <v>36449250</v>
      </c>
      <c r="I316" s="36">
        <f t="shared" si="73"/>
        <v>0.3341351580965759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50649302</v>
      </c>
      <c r="O316" s="36">
        <f t="shared" si="77"/>
        <v>0.46430893725525813</v>
      </c>
      <c r="P316" s="31">
        <v>9031428</v>
      </c>
      <c r="Q316" s="31">
        <v>78225053</v>
      </c>
      <c r="R316" s="31">
        <v>100883534</v>
      </c>
      <c r="S316" s="31">
        <v>15279478</v>
      </c>
      <c r="T316" s="36">
        <f t="shared" si="78"/>
        <v>0.19532716711614118</v>
      </c>
      <c r="U316" s="36">
        <f t="shared" si="79"/>
        <v>3.0358235707575814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134750665</v>
      </c>
      <c r="E317" s="32">
        <f>SUM(E311:E316)</f>
        <v>127550665</v>
      </c>
      <c r="F317" s="32">
        <f>SUM(F311:F316)</f>
        <v>17498141</v>
      </c>
      <c r="G317" s="37">
        <f t="shared" si="72"/>
        <v>0.12985569310548487</v>
      </c>
      <c r="H317" s="32">
        <f>SUM(H311:H316)</f>
        <v>39874056</v>
      </c>
      <c r="I317" s="37">
        <f t="shared" si="73"/>
        <v>0.29590990144649748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57372197</v>
      </c>
      <c r="O317" s="37">
        <f t="shared" si="77"/>
        <v>0.42576559455198237</v>
      </c>
      <c r="P317" s="32">
        <f>SUM(P311:P316)</f>
        <v>14131483</v>
      </c>
      <c r="Q317" s="32">
        <f>SUM(Q311:Q316)</f>
        <v>96913511</v>
      </c>
      <c r="R317" s="32">
        <f>SUM(R311:R316)</f>
        <v>134219502</v>
      </c>
      <c r="S317" s="32">
        <f>SUM(S311:S316)</f>
        <v>27056237</v>
      </c>
      <c r="T317" s="37">
        <f t="shared" si="78"/>
        <v>0.27917920546702718</v>
      </c>
      <c r="U317" s="37">
        <f t="shared" si="79"/>
        <v>1.8216469566569908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559845</v>
      </c>
      <c r="E318" s="31">
        <v>603928</v>
      </c>
      <c r="F318" s="31">
        <v>0</v>
      </c>
      <c r="G318" s="36">
        <f t="shared" si="72"/>
        <v>0</v>
      </c>
      <c r="H318" s="31">
        <v>32010</v>
      </c>
      <c r="I318" s="36">
        <f t="shared" si="73"/>
        <v>5.7176539935160628E-2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32010</v>
      </c>
      <c r="O318" s="36">
        <f t="shared" si="77"/>
        <v>5.7176539935160628E-2</v>
      </c>
      <c r="P318" s="31">
        <v>410058</v>
      </c>
      <c r="Q318" s="31">
        <v>1093000</v>
      </c>
      <c r="R318" s="31">
        <v>588659</v>
      </c>
      <c r="S318" s="31">
        <v>410058</v>
      </c>
      <c r="T318" s="36">
        <f t="shared" si="78"/>
        <v>0.37516742909423606</v>
      </c>
      <c r="U318" s="36">
        <f t="shared" si="79"/>
        <v>-0.92193787220344436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91904901</v>
      </c>
      <c r="E319" s="31">
        <v>91864901</v>
      </c>
      <c r="F319" s="31">
        <v>38254938</v>
      </c>
      <c r="G319" s="36">
        <f t="shared" si="72"/>
        <v>0.41624480940358122</v>
      </c>
      <c r="H319" s="31">
        <v>30592874</v>
      </c>
      <c r="I319" s="36">
        <f t="shared" si="73"/>
        <v>0.33287532729076114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68847812</v>
      </c>
      <c r="O319" s="36">
        <f t="shared" si="77"/>
        <v>0.7491201366943423</v>
      </c>
      <c r="P319" s="31">
        <v>17594002</v>
      </c>
      <c r="Q319" s="31">
        <v>52832346</v>
      </c>
      <c r="R319" s="31">
        <v>85529418</v>
      </c>
      <c r="S319" s="31">
        <v>39538455</v>
      </c>
      <c r="T319" s="36">
        <f t="shared" si="78"/>
        <v>0.74837590971258405</v>
      </c>
      <c r="U319" s="36">
        <f t="shared" si="79"/>
        <v>0.73882406060883699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43073000</v>
      </c>
      <c r="E320" s="31">
        <v>43073000</v>
      </c>
      <c r="F320" s="31">
        <v>17947000</v>
      </c>
      <c r="G320" s="36">
        <f t="shared" si="72"/>
        <v>0.41666473196666126</v>
      </c>
      <c r="H320" s="31">
        <v>14165000</v>
      </c>
      <c r="I320" s="36">
        <f t="shared" si="73"/>
        <v>0.32886030692080886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32112000</v>
      </c>
      <c r="O320" s="36">
        <f t="shared" si="77"/>
        <v>0.74552503888747013</v>
      </c>
      <c r="P320" s="31">
        <v>13090000</v>
      </c>
      <c r="Q320" s="31">
        <v>40380000</v>
      </c>
      <c r="R320" s="31">
        <v>40380000</v>
      </c>
      <c r="S320" s="31">
        <v>29915000</v>
      </c>
      <c r="T320" s="36">
        <f t="shared" si="78"/>
        <v>0.74083704804358597</v>
      </c>
      <c r="U320" s="36">
        <f t="shared" si="79"/>
        <v>8.2123758594346841E-2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23354216</v>
      </c>
      <c r="E321" s="31">
        <v>23354216</v>
      </c>
      <c r="F321" s="31">
        <v>14504444</v>
      </c>
      <c r="G321" s="36">
        <f t="shared" si="72"/>
        <v>0.62106319475678395</v>
      </c>
      <c r="H321" s="31">
        <v>9220194</v>
      </c>
      <c r="I321" s="36">
        <f t="shared" si="73"/>
        <v>0.39479783864292428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23724638</v>
      </c>
      <c r="O321" s="36">
        <f t="shared" si="77"/>
        <v>1.0158610333997082</v>
      </c>
      <c r="P321" s="31">
        <v>9921920</v>
      </c>
      <c r="Q321" s="31">
        <v>27330803</v>
      </c>
      <c r="R321" s="31">
        <v>25158366</v>
      </c>
      <c r="S321" s="31">
        <v>25304352</v>
      </c>
      <c r="T321" s="36">
        <f t="shared" si="78"/>
        <v>0.92585468491357537</v>
      </c>
      <c r="U321" s="36">
        <f t="shared" si="79"/>
        <v>-7.0724819389795468E-2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41548117</v>
      </c>
      <c r="E322" s="31">
        <v>42938094</v>
      </c>
      <c r="F322" s="31">
        <v>11464457</v>
      </c>
      <c r="G322" s="36">
        <f t="shared" si="72"/>
        <v>0.27593204765453028</v>
      </c>
      <c r="H322" s="31">
        <v>3458967</v>
      </c>
      <c r="I322" s="36">
        <f t="shared" si="73"/>
        <v>8.3252076141019815E-2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14923424</v>
      </c>
      <c r="O322" s="36">
        <f t="shared" si="77"/>
        <v>0.35918412379555009</v>
      </c>
      <c r="P322" s="31">
        <v>3211985</v>
      </c>
      <c r="Q322" s="31">
        <v>15269565</v>
      </c>
      <c r="R322" s="31">
        <v>13495149</v>
      </c>
      <c r="S322" s="31">
        <v>6512102</v>
      </c>
      <c r="T322" s="36">
        <f t="shared" si="78"/>
        <v>0.42647593431770975</v>
      </c>
      <c r="U322" s="36">
        <f t="shared" si="79"/>
        <v>7.6893883377413097E-2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200440079</v>
      </c>
      <c r="E323" s="32">
        <f>SUM(E318:E322)</f>
        <v>201834139</v>
      </c>
      <c r="F323" s="32">
        <f>SUM(F318:F322)</f>
        <v>82170839</v>
      </c>
      <c r="G323" s="37">
        <f t="shared" si="72"/>
        <v>0.40995213836450345</v>
      </c>
      <c r="H323" s="32">
        <f>SUM(H318:H322)</f>
        <v>57469045</v>
      </c>
      <c r="I323" s="37">
        <f t="shared" si="73"/>
        <v>0.28671434019939696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139639884</v>
      </c>
      <c r="O323" s="37">
        <f t="shared" si="77"/>
        <v>0.6966664785639004</v>
      </c>
      <c r="P323" s="32">
        <f>SUM(P318:P322)</f>
        <v>44227965</v>
      </c>
      <c r="Q323" s="32">
        <f>SUM(Q318:Q322)</f>
        <v>136905714</v>
      </c>
      <c r="R323" s="32">
        <f>SUM(R318:R322)</f>
        <v>165151592</v>
      </c>
      <c r="S323" s="32">
        <f>SUM(S318:S322)</f>
        <v>101679967</v>
      </c>
      <c r="T323" s="37">
        <f t="shared" si="78"/>
        <v>0.74270068084959551</v>
      </c>
      <c r="U323" s="37">
        <f t="shared" si="79"/>
        <v>0.29938252867840509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13602730</v>
      </c>
      <c r="E324" s="31">
        <v>13602730</v>
      </c>
      <c r="F324" s="31">
        <v>0</v>
      </c>
      <c r="G324" s="36">
        <f t="shared" si="72"/>
        <v>0</v>
      </c>
      <c r="H324" s="31">
        <v>12054606</v>
      </c>
      <c r="I324" s="36">
        <f t="shared" si="73"/>
        <v>0.88619019858513692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12054606</v>
      </c>
      <c r="O324" s="36">
        <f t="shared" si="77"/>
        <v>0.88619019858513692</v>
      </c>
      <c r="P324" s="31">
        <v>11823811</v>
      </c>
      <c r="Q324" s="31">
        <v>12961190</v>
      </c>
      <c r="R324" s="31">
        <v>12961190</v>
      </c>
      <c r="S324" s="31">
        <v>26551811</v>
      </c>
      <c r="T324" s="36">
        <f t="shared" si="78"/>
        <v>2.0485627477106654</v>
      </c>
      <c r="U324" s="36">
        <f t="shared" si="79"/>
        <v>1.9519510249275784E-2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21008588</v>
      </c>
      <c r="E325" s="31">
        <v>21008588</v>
      </c>
      <c r="F325" s="31">
        <v>19780682</v>
      </c>
      <c r="G325" s="36">
        <f t="shared" si="72"/>
        <v>0.94155218808612939</v>
      </c>
      <c r="H325" s="31">
        <v>104402</v>
      </c>
      <c r="I325" s="36">
        <f t="shared" si="73"/>
        <v>4.9694915241328928E-3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19885084</v>
      </c>
      <c r="O325" s="36">
        <f t="shared" si="77"/>
        <v>0.94652167961026223</v>
      </c>
      <c r="P325" s="31">
        <v>129014</v>
      </c>
      <c r="Q325" s="31">
        <v>17642054</v>
      </c>
      <c r="R325" s="31">
        <v>17576054</v>
      </c>
      <c r="S325" s="31">
        <v>16739508</v>
      </c>
      <c r="T325" s="36">
        <f t="shared" si="78"/>
        <v>0.94884121769494645</v>
      </c>
      <c r="U325" s="36">
        <f t="shared" si="79"/>
        <v>-0.19076999395414451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41916645</v>
      </c>
      <c r="E326" s="31">
        <v>41916645</v>
      </c>
      <c r="F326" s="31">
        <v>-62450517</v>
      </c>
      <c r="G326" s="36">
        <f t="shared" si="72"/>
        <v>-1.4898739390998492</v>
      </c>
      <c r="H326" s="31">
        <v>51549229</v>
      </c>
      <c r="I326" s="36">
        <f t="shared" si="73"/>
        <v>1.2298033156040995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-10901288</v>
      </c>
      <c r="O326" s="36">
        <f t="shared" si="77"/>
        <v>-0.26007062349574972</v>
      </c>
      <c r="P326" s="31">
        <v>53944626</v>
      </c>
      <c r="Q326" s="31">
        <v>34514873</v>
      </c>
      <c r="R326" s="31">
        <v>36957406</v>
      </c>
      <c r="S326" s="31">
        <v>116793333</v>
      </c>
      <c r="T326" s="36">
        <f t="shared" si="78"/>
        <v>3.3838552151126269</v>
      </c>
      <c r="U326" s="36">
        <f t="shared" si="79"/>
        <v>-4.4404738295896196E-2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4450</v>
      </c>
      <c r="E327" s="31">
        <v>4450</v>
      </c>
      <c r="F327" s="31">
        <v>0</v>
      </c>
      <c r="G327" s="36">
        <f t="shared" si="72"/>
        <v>0</v>
      </c>
      <c r="H327" s="31">
        <v>0</v>
      </c>
      <c r="I327" s="36">
        <f t="shared" si="73"/>
        <v>0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0</v>
      </c>
      <c r="O327" s="36">
        <f t="shared" si="77"/>
        <v>0</v>
      </c>
      <c r="P327" s="31">
        <v>0</v>
      </c>
      <c r="Q327" s="31">
        <v>4240</v>
      </c>
      <c r="R327" s="31">
        <v>4240</v>
      </c>
      <c r="S327" s="31">
        <v>4690</v>
      </c>
      <c r="T327" s="36">
        <f t="shared" si="78"/>
        <v>1.1061320754716981</v>
      </c>
      <c r="U327" s="36">
        <f t="shared" si="79"/>
        <v>0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115935400</v>
      </c>
      <c r="E328" s="31">
        <v>115935400</v>
      </c>
      <c r="F328" s="31">
        <v>54012048</v>
      </c>
      <c r="G328" s="36">
        <f t="shared" si="72"/>
        <v>0.46588055072048745</v>
      </c>
      <c r="H328" s="31">
        <v>49950916</v>
      </c>
      <c r="I328" s="36">
        <f t="shared" si="73"/>
        <v>0.43085128442218684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103962964</v>
      </c>
      <c r="O328" s="36">
        <f t="shared" si="77"/>
        <v>0.89673183514267429</v>
      </c>
      <c r="P328" s="31">
        <v>44459035</v>
      </c>
      <c r="Q328" s="31">
        <v>100172400</v>
      </c>
      <c r="R328" s="31">
        <v>108309200</v>
      </c>
      <c r="S328" s="31">
        <v>93494216</v>
      </c>
      <c r="T328" s="36">
        <f t="shared" si="78"/>
        <v>0.93333309374638129</v>
      </c>
      <c r="U328" s="36">
        <f t="shared" si="79"/>
        <v>0.12352677020542613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69659839</v>
      </c>
      <c r="E329" s="31">
        <v>69659839</v>
      </c>
      <c r="F329" s="31">
        <v>13321814</v>
      </c>
      <c r="G329" s="36">
        <f t="shared" si="72"/>
        <v>0.19124095305474365</v>
      </c>
      <c r="H329" s="31">
        <v>412467</v>
      </c>
      <c r="I329" s="36">
        <f t="shared" si="73"/>
        <v>5.9211592493057588E-3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13734281</v>
      </c>
      <c r="O329" s="36">
        <f t="shared" si="77"/>
        <v>0.1971621123040494</v>
      </c>
      <c r="P329" s="31">
        <v>48584783</v>
      </c>
      <c r="Q329" s="31">
        <v>64999328</v>
      </c>
      <c r="R329" s="31">
        <v>65066718</v>
      </c>
      <c r="S329" s="31">
        <v>64171948</v>
      </c>
      <c r="T329" s="36">
        <f t="shared" si="78"/>
        <v>0.98727094532423476</v>
      </c>
      <c r="U329" s="36">
        <f t="shared" si="79"/>
        <v>-0.9915103665277254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5835000</v>
      </c>
      <c r="E330" s="31">
        <v>5835000</v>
      </c>
      <c r="F330" s="31">
        <v>2014574</v>
      </c>
      <c r="G330" s="36">
        <f t="shared" si="72"/>
        <v>0.34525689802913451</v>
      </c>
      <c r="H330" s="31">
        <v>1611667</v>
      </c>
      <c r="I330" s="36">
        <f t="shared" si="73"/>
        <v>0.2762068551842331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3626241</v>
      </c>
      <c r="O330" s="36">
        <f t="shared" si="77"/>
        <v>0.62146375321336766</v>
      </c>
      <c r="P330" s="31">
        <v>1497912</v>
      </c>
      <c r="Q330" s="31">
        <v>5280240</v>
      </c>
      <c r="R330" s="31">
        <v>5280240</v>
      </c>
      <c r="S330" s="31">
        <v>3454598</v>
      </c>
      <c r="T330" s="36">
        <f t="shared" si="78"/>
        <v>0.65425018559762438</v>
      </c>
      <c r="U330" s="36">
        <f t="shared" si="79"/>
        <v>7.5942378457479531E-2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249117202</v>
      </c>
      <c r="E331" s="31">
        <v>249158253</v>
      </c>
      <c r="F331" s="31">
        <v>83522150</v>
      </c>
      <c r="G331" s="36">
        <f t="shared" si="72"/>
        <v>0.33527251161082006</v>
      </c>
      <c r="H331" s="31">
        <v>73357979</v>
      </c>
      <c r="I331" s="36">
        <f t="shared" si="73"/>
        <v>0.29447175229593336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156880129</v>
      </c>
      <c r="O331" s="36">
        <f t="shared" si="77"/>
        <v>0.62974426390675342</v>
      </c>
      <c r="P331" s="31">
        <v>67071604</v>
      </c>
      <c r="Q331" s="31">
        <v>266479258</v>
      </c>
      <c r="R331" s="31">
        <v>243579234</v>
      </c>
      <c r="S331" s="31">
        <v>154079988</v>
      </c>
      <c r="T331" s="36">
        <f t="shared" si="78"/>
        <v>0.5782063082748452</v>
      </c>
      <c r="U331" s="36">
        <f t="shared" si="79"/>
        <v>9.3726325674274857E-2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517079854</v>
      </c>
      <c r="E332" s="32">
        <f>SUM(E324:E331)</f>
        <v>517120905</v>
      </c>
      <c r="F332" s="32">
        <f>SUM(F324:F331)</f>
        <v>110200751</v>
      </c>
      <c r="G332" s="37">
        <f t="shared" si="72"/>
        <v>0.21312133928157256</v>
      </c>
      <c r="H332" s="32">
        <f>SUM(H324:H331)</f>
        <v>189041266</v>
      </c>
      <c r="I332" s="37">
        <f t="shared" si="73"/>
        <v>0.36559394944054424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299242017</v>
      </c>
      <c r="O332" s="37">
        <f t="shared" si="77"/>
        <v>0.57871528872211675</v>
      </c>
      <c r="P332" s="32">
        <f>SUM(P324:P331)</f>
        <v>227510785</v>
      </c>
      <c r="Q332" s="32">
        <f>SUM(Q324:Q331)</f>
        <v>502053583</v>
      </c>
      <c r="R332" s="32">
        <f>SUM(R324:R331)</f>
        <v>489734282</v>
      </c>
      <c r="S332" s="32">
        <f>SUM(S324:S331)</f>
        <v>475290092</v>
      </c>
      <c r="T332" s="37">
        <f t="shared" si="78"/>
        <v>0.94669196295726865</v>
      </c>
      <c r="U332" s="37">
        <f t="shared" si="79"/>
        <v>-0.16908877089057561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31268500</v>
      </c>
      <c r="E334" s="31">
        <v>31268500</v>
      </c>
      <c r="F334" s="31">
        <v>12628161</v>
      </c>
      <c r="G334" s="36">
        <f t="shared" si="72"/>
        <v>0.40386206565713095</v>
      </c>
      <c r="H334" s="31">
        <v>10117601</v>
      </c>
      <c r="I334" s="36">
        <f t="shared" si="73"/>
        <v>0.32357167756688043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22745762</v>
      </c>
      <c r="O334" s="36">
        <f t="shared" si="77"/>
        <v>0.72743374322401133</v>
      </c>
      <c r="P334" s="31">
        <v>9574495</v>
      </c>
      <c r="Q334" s="31">
        <v>28688000</v>
      </c>
      <c r="R334" s="31">
        <v>28688000</v>
      </c>
      <c r="S334" s="31">
        <v>21517416</v>
      </c>
      <c r="T334" s="36">
        <f t="shared" si="78"/>
        <v>0.7500493586168433</v>
      </c>
      <c r="U334" s="36">
        <f t="shared" si="79"/>
        <v>5.672424498628903E-2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18169559</v>
      </c>
      <c r="E335" s="31">
        <v>18169559</v>
      </c>
      <c r="F335" s="31">
        <v>5085087</v>
      </c>
      <c r="G335" s="36">
        <f t="shared" si="72"/>
        <v>0.27986848772719247</v>
      </c>
      <c r="H335" s="31">
        <v>4096584</v>
      </c>
      <c r="I335" s="36">
        <f t="shared" si="73"/>
        <v>0.22546414032393411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9181671</v>
      </c>
      <c r="O335" s="36">
        <f t="shared" si="77"/>
        <v>0.50533262805112666</v>
      </c>
      <c r="P335" s="31">
        <v>3958780</v>
      </c>
      <c r="Q335" s="31">
        <v>11931791</v>
      </c>
      <c r="R335" s="31">
        <v>11953880</v>
      </c>
      <c r="S335" s="31">
        <v>8909525</v>
      </c>
      <c r="T335" s="36">
        <f t="shared" si="78"/>
        <v>0.74670474868357983</v>
      </c>
      <c r="U335" s="36">
        <f t="shared" si="79"/>
        <v>3.480971410384015E-2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49808380</v>
      </c>
      <c r="E336" s="31">
        <v>49808380</v>
      </c>
      <c r="F336" s="31">
        <v>17866757</v>
      </c>
      <c r="G336" s="36">
        <f t="shared" si="72"/>
        <v>0.35870985966618468</v>
      </c>
      <c r="H336" s="31">
        <v>2381861</v>
      </c>
      <c r="I336" s="36">
        <f t="shared" si="73"/>
        <v>4.7820487235280491E-2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20248618</v>
      </c>
      <c r="O336" s="36">
        <f t="shared" si="77"/>
        <v>0.40653034690146517</v>
      </c>
      <c r="P336" s="31">
        <v>13005331</v>
      </c>
      <c r="Q336" s="31">
        <v>49054080</v>
      </c>
      <c r="R336" s="31">
        <v>48917080</v>
      </c>
      <c r="S336" s="31">
        <v>14470663</v>
      </c>
      <c r="T336" s="36">
        <f t="shared" si="78"/>
        <v>0.29499407592599841</v>
      </c>
      <c r="U336" s="36">
        <f t="shared" si="79"/>
        <v>-0.81685502660409026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99246439</v>
      </c>
      <c r="E337" s="32">
        <f>SUM(E333:E336)</f>
        <v>99246439</v>
      </c>
      <c r="F337" s="32">
        <f>SUM(F333:F336)</f>
        <v>35580005</v>
      </c>
      <c r="G337" s="37">
        <f t="shared" si="72"/>
        <v>0.35850157807677108</v>
      </c>
      <c r="H337" s="32">
        <f>SUM(H333:H336)</f>
        <v>16596046</v>
      </c>
      <c r="I337" s="37">
        <f t="shared" si="73"/>
        <v>0.16722056899190105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52176051</v>
      </c>
      <c r="O337" s="37">
        <f t="shared" si="77"/>
        <v>0.52572214706867215</v>
      </c>
      <c r="P337" s="32">
        <f>SUM(P333:P336)</f>
        <v>26538606</v>
      </c>
      <c r="Q337" s="32">
        <f>SUM(Q333:Q336)</f>
        <v>89673871</v>
      </c>
      <c r="R337" s="32">
        <f>SUM(R333:R336)</f>
        <v>89558960</v>
      </c>
      <c r="S337" s="32">
        <f>SUM(S333:S336)</f>
        <v>44897604</v>
      </c>
      <c r="T337" s="37">
        <f t="shared" si="78"/>
        <v>0.50067654601416722</v>
      </c>
      <c r="U337" s="37">
        <f t="shared" si="79"/>
        <v>-0.37464514903307278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1084805671</v>
      </c>
      <c r="E338" s="32">
        <f>SUM(E302,E304:E309,E311:E316,E318:E322,E324:E331,E333:E336)</f>
        <v>1079091782</v>
      </c>
      <c r="F338" s="32">
        <f>SUM(F302,F304:F309,F311:F316,F318:F322,F324:F331,F333:F336)</f>
        <v>291772705</v>
      </c>
      <c r="G338" s="37">
        <f t="shared" si="72"/>
        <v>0.26896310813994628</v>
      </c>
      <c r="H338" s="32">
        <f>SUM(H302,H304:H309,H311:H316,H318:H322,H324:H331,H333:H336)</f>
        <v>352612134</v>
      </c>
      <c r="I338" s="37">
        <f t="shared" si="73"/>
        <v>0.3250463593861504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644384839</v>
      </c>
      <c r="O338" s="37">
        <f t="shared" si="77"/>
        <v>0.59400946752609662</v>
      </c>
      <c r="P338" s="32">
        <f>SUM(P302,P304:P309,P311:P316,P318:P322,P324:P331,P333:P336)</f>
        <v>358085564</v>
      </c>
      <c r="Q338" s="32">
        <f>SUM(Q302,Q304:Q309,Q311:Q316,Q318:Q322,Q324:Q331,Q333:Q336)</f>
        <v>950813056</v>
      </c>
      <c r="R338" s="32">
        <f>SUM(R302,R304:R309,R311:R316,R318:R322,R324:R331,R333:R336)</f>
        <v>997244419</v>
      </c>
      <c r="S338" s="32">
        <f>SUM(S302,S304:S309,S311:S316,S318:S322,S324:S331,S333:S336)</f>
        <v>751584286</v>
      </c>
      <c r="T338" s="37">
        <f t="shared" si="78"/>
        <v>0.79046483560276226</v>
      </c>
      <c r="U338" s="37">
        <f t="shared" si="79"/>
        <v>-1.5285257352625314E-2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11661209251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11658335911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4427551575</v>
      </c>
      <c r="G339" s="39">
        <f t="shared" si="72"/>
        <v>0.37968202779830212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3518575643</v>
      </c>
      <c r="I339" s="39">
        <f t="shared" si="73"/>
        <v>0.30173334233739668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7946127218</v>
      </c>
      <c r="O339" s="39">
        <f t="shared" si="77"/>
        <v>0.68141537013569875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3350114692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11243255871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11283050119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7277745356</v>
      </c>
      <c r="T339" s="39">
        <f t="shared" si="78"/>
        <v>0.64729873975132624</v>
      </c>
      <c r="U339" s="39">
        <f t="shared" si="79"/>
        <v>5.02851294620692E-2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0" max="16383" man="1"/>
    <brk id="232" max="16383" man="1"/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tabSelected="1" view="pageBreakPreview" topLeftCell="A283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5.42578125" bestFit="1" customWidth="1"/>
    <col min="5" max="5" width="11.7109375" hidden="1" customWidth="1"/>
    <col min="6" max="6" width="14.85546875" bestFit="1" customWidth="1"/>
    <col min="7" max="7" width="16.5703125" bestFit="1" customWidth="1"/>
    <col min="8" max="8" width="14.42578125" bestFit="1" customWidth="1"/>
    <col min="9" max="9" width="16.5703125" bestFit="1" customWidth="1"/>
    <col min="10" max="13" width="11.7109375" hidden="1" customWidth="1"/>
    <col min="14" max="14" width="14.85546875" bestFit="1" customWidth="1"/>
    <col min="15" max="15" width="23" bestFit="1" customWidth="1"/>
    <col min="16" max="16" width="14.85546875" bestFit="1" customWidth="1"/>
    <col min="17" max="18" width="11.7109375" hidden="1" customWidth="1"/>
    <col min="19" max="19" width="15.42578125" bestFit="1" customWidth="1"/>
    <col min="20" max="20" width="23" bestFit="1" customWidth="1"/>
    <col min="21" max="21" width="22.710937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60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4182375</v>
      </c>
      <c r="E8" s="31">
        <v>4182375</v>
      </c>
      <c r="F8" s="31">
        <v>2137902</v>
      </c>
      <c r="G8" s="36">
        <f>IF(($D8       =0),0,($F8       /$D8       ))</f>
        <v>0.51116937146955976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2137902</v>
      </c>
      <c r="O8" s="36">
        <f>IF(($D8       =0),0,($N8       /$D8       ))</f>
        <v>0.51116937146955976</v>
      </c>
      <c r="P8" s="31">
        <v>0</v>
      </c>
      <c r="Q8" s="31">
        <v>6864203</v>
      </c>
      <c r="R8" s="31">
        <v>5964203</v>
      </c>
      <c r="S8" s="31">
        <v>0</v>
      </c>
      <c r="T8" s="36">
        <f>IF(($Q8       =0),0,($S8       /$Q8       ))</f>
        <v>0</v>
      </c>
      <c r="U8" s="36">
        <f>IF(($P8       =0),0,(($H8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314212570</v>
      </c>
      <c r="E9" s="31">
        <v>314212570</v>
      </c>
      <c r="F9" s="31">
        <v>9487918</v>
      </c>
      <c r="G9" s="36">
        <f>IF(($D9       =0),0,($F9       /$D9       ))</f>
        <v>3.0195857536826104E-2</v>
      </c>
      <c r="H9" s="31">
        <v>17352346</v>
      </c>
      <c r="I9" s="36">
        <f>IF(($D9       =0),0,($H9       /$D9       ))</f>
        <v>5.5224862582677704E-2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26840264</v>
      </c>
      <c r="O9" s="36">
        <f>IF(($D9       =0),0,($N9       /$D9       ))</f>
        <v>8.5420720119503815E-2</v>
      </c>
      <c r="P9" s="31">
        <v>21839105</v>
      </c>
      <c r="Q9" s="31">
        <v>190220200</v>
      </c>
      <c r="R9" s="31">
        <v>138653920</v>
      </c>
      <c r="S9" s="31">
        <v>35723845</v>
      </c>
      <c r="T9" s="36">
        <f>IF(($Q9       =0),0,($S9       /$Q9       ))</f>
        <v>0.18780258353213802</v>
      </c>
      <c r="U9" s="36">
        <f>IF(($P9       =0),0,(($H9       /$P9       )-1))</f>
        <v>-0.20544610230135352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318394945</v>
      </c>
      <c r="E10" s="32">
        <f>SUM(E8:E9)</f>
        <v>318394945</v>
      </c>
      <c r="F10" s="32">
        <f>SUM(F8:F9)</f>
        <v>11625820</v>
      </c>
      <c r="G10" s="37">
        <f t="shared" ref="G10:G54" si="0">IF(($D10      =0),0,($F10      /$D10      ))</f>
        <v>3.6513833471822237E-2</v>
      </c>
      <c r="H10" s="32">
        <f>SUM(H8:H9)</f>
        <v>17352346</v>
      </c>
      <c r="I10" s="37">
        <f t="shared" ref="I10:I54" si="1">IF(($D10      =0),0,($H10      /$D10      ))</f>
        <v>5.4499439367669607E-2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28978166</v>
      </c>
      <c r="O10" s="37">
        <f t="shared" ref="O10:O54" si="5">IF(($D10      =0),0,($N10      /$D10      ))</f>
        <v>9.1013272839491843E-2</v>
      </c>
      <c r="P10" s="32">
        <f>SUM(P8:P9)</f>
        <v>21839105</v>
      </c>
      <c r="Q10" s="32">
        <f>SUM(Q8:Q9)</f>
        <v>197084403</v>
      </c>
      <c r="R10" s="32">
        <f>SUM(R8:R9)</f>
        <v>144618123</v>
      </c>
      <c r="S10" s="32">
        <f>SUM(S8:S9)</f>
        <v>35723845</v>
      </c>
      <c r="T10" s="37">
        <f t="shared" ref="T10:T54" si="6">IF(($Q10      =0),0,($S10      /$Q10      ))</f>
        <v>0.18126165468304462</v>
      </c>
      <c r="U10" s="37">
        <f t="shared" ref="U10:U54" si="7">IF(($P10      =0),0,(($H10      /$P10      )-1))</f>
        <v>-0.20544610230135352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6902796</v>
      </c>
      <c r="E11" s="31">
        <v>6902796</v>
      </c>
      <c r="F11" s="31">
        <v>2139699</v>
      </c>
      <c r="G11" s="36">
        <f t="shared" si="0"/>
        <v>0.30997569680459919</v>
      </c>
      <c r="H11" s="31">
        <v>2987603</v>
      </c>
      <c r="I11" s="36">
        <f t="shared" si="1"/>
        <v>0.43281055966306986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5127302</v>
      </c>
      <c r="O11" s="36">
        <f t="shared" si="5"/>
        <v>0.74278625646766905</v>
      </c>
      <c r="P11" s="31">
        <v>1939153</v>
      </c>
      <c r="Q11" s="31">
        <v>7976138</v>
      </c>
      <c r="R11" s="31">
        <v>6902796</v>
      </c>
      <c r="S11" s="31">
        <v>3361553</v>
      </c>
      <c r="T11" s="36">
        <f t="shared" si="6"/>
        <v>0.42145120859242907</v>
      </c>
      <c r="U11" s="36">
        <f t="shared" si="7"/>
        <v>0.54067420157151092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5961584</v>
      </c>
      <c r="E12" s="31">
        <v>5961584</v>
      </c>
      <c r="F12" s="31">
        <v>369959</v>
      </c>
      <c r="G12" s="36">
        <f t="shared" si="0"/>
        <v>6.2057164673013081E-2</v>
      </c>
      <c r="H12" s="31">
        <v>282235</v>
      </c>
      <c r="I12" s="36">
        <f t="shared" si="1"/>
        <v>4.734228352733099E-2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652194</v>
      </c>
      <c r="O12" s="36">
        <f t="shared" si="5"/>
        <v>0.10939944820034407</v>
      </c>
      <c r="P12" s="31">
        <v>80396</v>
      </c>
      <c r="Q12" s="31">
        <v>2637000</v>
      </c>
      <c r="R12" s="31">
        <v>3429400</v>
      </c>
      <c r="S12" s="31">
        <v>938306</v>
      </c>
      <c r="T12" s="36">
        <f t="shared" si="6"/>
        <v>0.35582328403488811</v>
      </c>
      <c r="U12" s="36">
        <f t="shared" si="7"/>
        <v>2.5105602268769589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20000000</v>
      </c>
      <c r="E13" s="31">
        <v>20000000</v>
      </c>
      <c r="F13" s="31">
        <v>0</v>
      </c>
      <c r="G13" s="36">
        <f t="shared" si="0"/>
        <v>0</v>
      </c>
      <c r="H13" s="31">
        <v>4323888</v>
      </c>
      <c r="I13" s="36">
        <f t="shared" si="1"/>
        <v>0.21619440000000001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4323888</v>
      </c>
      <c r="O13" s="36">
        <f t="shared" si="5"/>
        <v>0.21619440000000001</v>
      </c>
      <c r="P13" s="31">
        <v>336176</v>
      </c>
      <c r="Q13" s="31">
        <v>3700000</v>
      </c>
      <c r="R13" s="31">
        <v>3700000</v>
      </c>
      <c r="S13" s="31">
        <v>336176</v>
      </c>
      <c r="T13" s="36">
        <f t="shared" si="6"/>
        <v>9.0858378378378374E-2</v>
      </c>
      <c r="U13" s="36">
        <f t="shared" si="7"/>
        <v>11.861977059635429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211956</v>
      </c>
      <c r="E14" s="31">
        <v>211956</v>
      </c>
      <c r="F14" s="31">
        <v>-85951</v>
      </c>
      <c r="G14" s="36">
        <f t="shared" si="0"/>
        <v>-0.40551340844326184</v>
      </c>
      <c r="H14" s="31">
        <v>90423</v>
      </c>
      <c r="I14" s="36">
        <f t="shared" si="1"/>
        <v>0.42661212704523582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4472</v>
      </c>
      <c r="O14" s="36">
        <f t="shared" si="5"/>
        <v>2.1098718601973994E-2</v>
      </c>
      <c r="P14" s="31">
        <v>340991</v>
      </c>
      <c r="Q14" s="31">
        <v>924737</v>
      </c>
      <c r="R14" s="31">
        <v>924737</v>
      </c>
      <c r="S14" s="31">
        <v>972928</v>
      </c>
      <c r="T14" s="36">
        <f t="shared" si="6"/>
        <v>1.0521131954274567</v>
      </c>
      <c r="U14" s="36">
        <f t="shared" si="7"/>
        <v>-0.73482291321471827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11985843</v>
      </c>
      <c r="R15" s="31">
        <v>11985843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9598972</v>
      </c>
      <c r="E16" s="31">
        <v>9598972</v>
      </c>
      <c r="F16" s="31">
        <v>846128</v>
      </c>
      <c r="G16" s="36">
        <f t="shared" si="0"/>
        <v>8.8147772490637544E-2</v>
      </c>
      <c r="H16" s="31">
        <v>909960</v>
      </c>
      <c r="I16" s="36">
        <f t="shared" si="1"/>
        <v>9.4797651248487866E-2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1756088</v>
      </c>
      <c r="O16" s="36">
        <f t="shared" si="5"/>
        <v>0.1829454237391254</v>
      </c>
      <c r="P16" s="31">
        <v>2092656</v>
      </c>
      <c r="Q16" s="31">
        <v>6909633</v>
      </c>
      <c r="R16" s="31">
        <v>10003046</v>
      </c>
      <c r="S16" s="31">
        <v>4277207</v>
      </c>
      <c r="T16" s="36">
        <f t="shared" si="6"/>
        <v>0.61902086550761815</v>
      </c>
      <c r="U16" s="36">
        <f t="shared" si="7"/>
        <v>-0.56516503429135034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3258779</v>
      </c>
      <c r="E17" s="31">
        <v>3258779</v>
      </c>
      <c r="F17" s="31">
        <v>1321108</v>
      </c>
      <c r="G17" s="36">
        <f t="shared" si="0"/>
        <v>0.40539969111130275</v>
      </c>
      <c r="H17" s="31">
        <v>-550036</v>
      </c>
      <c r="I17" s="36">
        <f t="shared" si="1"/>
        <v>-0.16878591644293767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771072</v>
      </c>
      <c r="O17" s="36">
        <f t="shared" si="5"/>
        <v>0.23661377466836506</v>
      </c>
      <c r="P17" s="31">
        <v>-37940</v>
      </c>
      <c r="Q17" s="31">
        <v>2153268</v>
      </c>
      <c r="R17" s="31">
        <v>2153268</v>
      </c>
      <c r="S17" s="31">
        <v>452936</v>
      </c>
      <c r="T17" s="36">
        <f t="shared" si="6"/>
        <v>0.21034817774656939</v>
      </c>
      <c r="U17" s="36">
        <f t="shared" si="7"/>
        <v>13.497522403795466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2514000</v>
      </c>
      <c r="E18" s="31">
        <v>2514000</v>
      </c>
      <c r="F18" s="31">
        <v>396907</v>
      </c>
      <c r="G18" s="36">
        <f t="shared" si="0"/>
        <v>0.15787867939538583</v>
      </c>
      <c r="H18" s="31">
        <v>810051</v>
      </c>
      <c r="I18" s="36">
        <f t="shared" si="1"/>
        <v>0.32221599045346061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1206958</v>
      </c>
      <c r="O18" s="36">
        <f t="shared" si="5"/>
        <v>0.48009466984884647</v>
      </c>
      <c r="P18" s="31">
        <v>201478</v>
      </c>
      <c r="Q18" s="31">
        <v>2405000</v>
      </c>
      <c r="R18" s="31">
        <v>2405000</v>
      </c>
      <c r="S18" s="31">
        <v>201478</v>
      </c>
      <c r="T18" s="36">
        <f t="shared" si="6"/>
        <v>8.377463617463618E-2</v>
      </c>
      <c r="U18" s="36">
        <f t="shared" si="7"/>
        <v>3.0205431858565204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48448087</v>
      </c>
      <c r="E19" s="32">
        <f>SUM(E11:E18)</f>
        <v>48448087</v>
      </c>
      <c r="F19" s="32">
        <f>SUM(F11:F18)</f>
        <v>4987850</v>
      </c>
      <c r="G19" s="37">
        <f t="shared" si="0"/>
        <v>0.10295246538836508</v>
      </c>
      <c r="H19" s="32">
        <f>SUM(H11:H18)</f>
        <v>8854124</v>
      </c>
      <c r="I19" s="37">
        <f t="shared" si="1"/>
        <v>0.18275487327291168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13841974</v>
      </c>
      <c r="O19" s="37">
        <f t="shared" si="5"/>
        <v>0.28570733866127673</v>
      </c>
      <c r="P19" s="32">
        <f>SUM(P11:P18)</f>
        <v>4952910</v>
      </c>
      <c r="Q19" s="32">
        <f>SUM(Q11:Q18)</f>
        <v>38691619</v>
      </c>
      <c r="R19" s="32">
        <f>SUM(R11:R18)</f>
        <v>41504090</v>
      </c>
      <c r="S19" s="32">
        <f>SUM(S11:S18)</f>
        <v>10540584</v>
      </c>
      <c r="T19" s="37">
        <f t="shared" si="6"/>
        <v>0.27242550899718104</v>
      </c>
      <c r="U19" s="37">
        <f t="shared" si="7"/>
        <v>0.78766099121526545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49782450</v>
      </c>
      <c r="E20" s="31">
        <v>49782450</v>
      </c>
      <c r="F20" s="31">
        <v>8630507</v>
      </c>
      <c r="G20" s="36">
        <f t="shared" si="0"/>
        <v>0.17336444871636492</v>
      </c>
      <c r="H20" s="31">
        <v>11755928</v>
      </c>
      <c r="I20" s="36">
        <f t="shared" si="1"/>
        <v>0.23614603138254545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20386435</v>
      </c>
      <c r="O20" s="36">
        <f t="shared" si="5"/>
        <v>0.40951048009891033</v>
      </c>
      <c r="P20" s="31">
        <v>8648775</v>
      </c>
      <c r="Q20" s="31">
        <v>4674350</v>
      </c>
      <c r="R20" s="31">
        <v>13947492</v>
      </c>
      <c r="S20" s="31">
        <v>31249694</v>
      </c>
      <c r="T20" s="36">
        <f t="shared" si="6"/>
        <v>6.6853560388075346</v>
      </c>
      <c r="U20" s="36">
        <f t="shared" si="7"/>
        <v>0.35925931707091463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15081063</v>
      </c>
      <c r="E21" s="31">
        <v>15081063</v>
      </c>
      <c r="F21" s="31">
        <v>1375171</v>
      </c>
      <c r="G21" s="36">
        <f t="shared" si="0"/>
        <v>9.1185283159416541E-2</v>
      </c>
      <c r="H21" s="31">
        <v>4721853</v>
      </c>
      <c r="I21" s="36">
        <f t="shared" si="1"/>
        <v>0.31309815495101373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6097024</v>
      </c>
      <c r="O21" s="36">
        <f t="shared" si="5"/>
        <v>0.40428343811043027</v>
      </c>
      <c r="P21" s="31">
        <v>1418207</v>
      </c>
      <c r="Q21" s="31">
        <v>15735184</v>
      </c>
      <c r="R21" s="31">
        <v>15458787</v>
      </c>
      <c r="S21" s="31">
        <v>2677677</v>
      </c>
      <c r="T21" s="36">
        <f t="shared" si="6"/>
        <v>0.17017131798395241</v>
      </c>
      <c r="U21" s="36">
        <f t="shared" si="7"/>
        <v>2.3294526116427292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1207003</v>
      </c>
      <c r="E22" s="31">
        <v>1207003</v>
      </c>
      <c r="F22" s="31">
        <v>415153</v>
      </c>
      <c r="G22" s="36">
        <f t="shared" si="0"/>
        <v>0.3439535775801717</v>
      </c>
      <c r="H22" s="31">
        <v>323797</v>
      </c>
      <c r="I22" s="36">
        <f t="shared" si="1"/>
        <v>0.26826528185928289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738950</v>
      </c>
      <c r="O22" s="36">
        <f t="shared" si="5"/>
        <v>0.61221885943945453</v>
      </c>
      <c r="P22" s="31">
        <v>232955</v>
      </c>
      <c r="Q22" s="31">
        <v>1601000</v>
      </c>
      <c r="R22" s="31">
        <v>1601000</v>
      </c>
      <c r="S22" s="31">
        <v>497862</v>
      </c>
      <c r="T22" s="36">
        <f t="shared" si="6"/>
        <v>0.31096939412866959</v>
      </c>
      <c r="U22" s="36">
        <f t="shared" si="7"/>
        <v>0.38995514155094324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6323016</v>
      </c>
      <c r="E23" s="31">
        <v>6323016</v>
      </c>
      <c r="F23" s="31">
        <v>1285500</v>
      </c>
      <c r="G23" s="36">
        <f t="shared" si="0"/>
        <v>0.20330487855795398</v>
      </c>
      <c r="H23" s="31">
        <v>13508</v>
      </c>
      <c r="I23" s="36">
        <f t="shared" si="1"/>
        <v>2.1363222867062173E-3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1299008</v>
      </c>
      <c r="O23" s="36">
        <f t="shared" si="5"/>
        <v>0.20544120084466019</v>
      </c>
      <c r="P23" s="31">
        <v>2118239</v>
      </c>
      <c r="Q23" s="31">
        <v>5511556</v>
      </c>
      <c r="R23" s="31">
        <v>6182234</v>
      </c>
      <c r="S23" s="31">
        <v>3209048</v>
      </c>
      <c r="T23" s="36">
        <f t="shared" si="6"/>
        <v>0.58223993369567506</v>
      </c>
      <c r="U23" s="36">
        <f t="shared" si="7"/>
        <v>-0.99362300476952792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3790671</v>
      </c>
      <c r="E24" s="31">
        <v>3790671</v>
      </c>
      <c r="F24" s="31">
        <v>658327</v>
      </c>
      <c r="G24" s="36">
        <f t="shared" si="0"/>
        <v>0.17367030797449845</v>
      </c>
      <c r="H24" s="31">
        <v>747433</v>
      </c>
      <c r="I24" s="36">
        <f t="shared" si="1"/>
        <v>0.19717696418391362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1405760</v>
      </c>
      <c r="O24" s="36">
        <f t="shared" si="5"/>
        <v>0.37084727215841207</v>
      </c>
      <c r="P24" s="31">
        <v>4046446</v>
      </c>
      <c r="Q24" s="31">
        <v>3613605</v>
      </c>
      <c r="R24" s="31">
        <v>30143605</v>
      </c>
      <c r="S24" s="31">
        <v>6810624</v>
      </c>
      <c r="T24" s="36">
        <f t="shared" si="6"/>
        <v>1.8847173390561502</v>
      </c>
      <c r="U24" s="36">
        <f t="shared" si="7"/>
        <v>-0.81528655022209606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84877112</v>
      </c>
      <c r="E25" s="31">
        <v>84877112</v>
      </c>
      <c r="F25" s="31">
        <v>4454561</v>
      </c>
      <c r="G25" s="36">
        <f t="shared" si="0"/>
        <v>5.2482476076707231E-2</v>
      </c>
      <c r="H25" s="31">
        <v>2983964</v>
      </c>
      <c r="I25" s="36">
        <f t="shared" si="1"/>
        <v>3.5156285713397031E-2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7438525</v>
      </c>
      <c r="O25" s="36">
        <f t="shared" si="5"/>
        <v>8.7638761790104269E-2</v>
      </c>
      <c r="P25" s="31">
        <v>5375678</v>
      </c>
      <c r="Q25" s="31">
        <v>60319301</v>
      </c>
      <c r="R25" s="31">
        <v>124264407</v>
      </c>
      <c r="S25" s="31">
        <v>10987733</v>
      </c>
      <c r="T25" s="36">
        <f t="shared" si="6"/>
        <v>0.18215948822085987</v>
      </c>
      <c r="U25" s="36">
        <f t="shared" si="7"/>
        <v>-0.44491392527603035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3297996</v>
      </c>
      <c r="E26" s="31">
        <v>3297996</v>
      </c>
      <c r="F26" s="31">
        <v>0</v>
      </c>
      <c r="G26" s="36">
        <f t="shared" si="0"/>
        <v>0</v>
      </c>
      <c r="H26" s="31">
        <v>1371947</v>
      </c>
      <c r="I26" s="36">
        <f t="shared" si="1"/>
        <v>0.4159941370456483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1371947</v>
      </c>
      <c r="O26" s="36">
        <f t="shared" si="5"/>
        <v>0.4159941370456483</v>
      </c>
      <c r="P26" s="31">
        <v>1069287</v>
      </c>
      <c r="Q26" s="31">
        <v>3116000</v>
      </c>
      <c r="R26" s="31">
        <v>3116004</v>
      </c>
      <c r="S26" s="31">
        <v>1389542</v>
      </c>
      <c r="T26" s="36">
        <f t="shared" si="6"/>
        <v>0.44593774069319642</v>
      </c>
      <c r="U26" s="36">
        <f t="shared" si="7"/>
        <v>0.28304842385627049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164359311</v>
      </c>
      <c r="E27" s="32">
        <f>SUM(E20:E26)</f>
        <v>164359311</v>
      </c>
      <c r="F27" s="32">
        <f>SUM(F20:F26)</f>
        <v>16819219</v>
      </c>
      <c r="G27" s="37">
        <f t="shared" si="0"/>
        <v>0.10233201208783359</v>
      </c>
      <c r="H27" s="32">
        <f>SUM(H20:H26)</f>
        <v>21918430</v>
      </c>
      <c r="I27" s="37">
        <f t="shared" si="1"/>
        <v>0.13335678926032976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38737649</v>
      </c>
      <c r="O27" s="37">
        <f t="shared" si="5"/>
        <v>0.23568880134816336</v>
      </c>
      <c r="P27" s="32">
        <f>SUM(P20:P26)</f>
        <v>22909587</v>
      </c>
      <c r="Q27" s="32">
        <f>SUM(Q20:Q26)</f>
        <v>94570996</v>
      </c>
      <c r="R27" s="32">
        <f>SUM(R20:R26)</f>
        <v>194713529</v>
      </c>
      <c r="S27" s="32">
        <f>SUM(S20:S26)</f>
        <v>56822180</v>
      </c>
      <c r="T27" s="37">
        <f t="shared" si="6"/>
        <v>0.60084150958926141</v>
      </c>
      <c r="U27" s="37">
        <f t="shared" si="7"/>
        <v>-4.3263852814107939E-2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1073598</v>
      </c>
      <c r="E28" s="31">
        <v>1073598</v>
      </c>
      <c r="F28" s="31">
        <v>164271</v>
      </c>
      <c r="G28" s="36">
        <f t="shared" si="0"/>
        <v>0.15300978578574104</v>
      </c>
      <c r="H28" s="31">
        <v>-32970</v>
      </c>
      <c r="I28" s="36">
        <f t="shared" si="1"/>
        <v>-3.0709818758976822E-2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131301</v>
      </c>
      <c r="O28" s="36">
        <f t="shared" si="5"/>
        <v>0.12229996702676421</v>
      </c>
      <c r="P28" s="31">
        <v>12324</v>
      </c>
      <c r="Q28" s="31">
        <v>1691999</v>
      </c>
      <c r="R28" s="31">
        <v>1366330</v>
      </c>
      <c r="S28" s="31">
        <v>1441</v>
      </c>
      <c r="T28" s="36">
        <f t="shared" si="6"/>
        <v>8.5165534967810265E-4</v>
      </c>
      <c r="U28" s="36">
        <f t="shared" si="7"/>
        <v>-3.6752677702044791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3158300</v>
      </c>
      <c r="E29" s="31">
        <v>3158300</v>
      </c>
      <c r="F29" s="31">
        <v>435554</v>
      </c>
      <c r="G29" s="36">
        <f t="shared" si="0"/>
        <v>0.137907735173986</v>
      </c>
      <c r="H29" s="31">
        <v>734932</v>
      </c>
      <c r="I29" s="36">
        <f t="shared" si="1"/>
        <v>0.23269860367919451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1170486</v>
      </c>
      <c r="O29" s="36">
        <f t="shared" si="5"/>
        <v>0.37060633885318051</v>
      </c>
      <c r="P29" s="31">
        <v>1112235</v>
      </c>
      <c r="Q29" s="31">
        <v>2548400</v>
      </c>
      <c r="R29" s="31">
        <v>2656775</v>
      </c>
      <c r="S29" s="31">
        <v>1874753</v>
      </c>
      <c r="T29" s="36">
        <f t="shared" si="6"/>
        <v>0.73565884476534293</v>
      </c>
      <c r="U29" s="36">
        <f t="shared" si="7"/>
        <v>-0.3392295692906625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1</v>
      </c>
      <c r="R30" s="31">
        <v>1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32558622</v>
      </c>
      <c r="E31" s="31">
        <v>32558622</v>
      </c>
      <c r="F31" s="31">
        <v>2663258</v>
      </c>
      <c r="G31" s="36">
        <f t="shared" si="0"/>
        <v>8.1798855000681542E-2</v>
      </c>
      <c r="H31" s="31">
        <v>7320795</v>
      </c>
      <c r="I31" s="36">
        <f t="shared" si="1"/>
        <v>0.22484965733500636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9984053</v>
      </c>
      <c r="O31" s="36">
        <f t="shared" si="5"/>
        <v>0.30664851233568791</v>
      </c>
      <c r="P31" s="31">
        <v>8089871</v>
      </c>
      <c r="Q31" s="31">
        <v>33072243</v>
      </c>
      <c r="R31" s="31">
        <v>33143992</v>
      </c>
      <c r="S31" s="31">
        <v>9374092</v>
      </c>
      <c r="T31" s="36">
        <f t="shared" si="6"/>
        <v>0.28344288592702949</v>
      </c>
      <c r="U31" s="36">
        <f t="shared" si="7"/>
        <v>-9.5066534435468752E-2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27956</v>
      </c>
      <c r="R32" s="31">
        <v>27956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300000</v>
      </c>
      <c r="E33" s="31">
        <v>300000</v>
      </c>
      <c r="F33" s="31">
        <v>62337</v>
      </c>
      <c r="G33" s="36">
        <f t="shared" si="0"/>
        <v>0.20779</v>
      </c>
      <c r="H33" s="31">
        <v>6757472</v>
      </c>
      <c r="I33" s="36">
        <f t="shared" si="1"/>
        <v>22.524906666666666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6819809</v>
      </c>
      <c r="O33" s="36">
        <f t="shared" si="5"/>
        <v>22.732696666666666</v>
      </c>
      <c r="P33" s="31">
        <v>48164</v>
      </c>
      <c r="Q33" s="31">
        <v>180000</v>
      </c>
      <c r="R33" s="31">
        <v>180000</v>
      </c>
      <c r="S33" s="31">
        <v>10048194</v>
      </c>
      <c r="T33" s="36">
        <f t="shared" si="6"/>
        <v>55.823300000000003</v>
      </c>
      <c r="U33" s="36">
        <f t="shared" si="7"/>
        <v>139.30130387841541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37090520</v>
      </c>
      <c r="E35" s="32">
        <f>SUM(E28:E34)</f>
        <v>37090520</v>
      </c>
      <c r="F35" s="32">
        <f>SUM(F28:F34)</f>
        <v>3325420</v>
      </c>
      <c r="G35" s="37">
        <f t="shared" si="0"/>
        <v>8.9656871890714931E-2</v>
      </c>
      <c r="H35" s="32">
        <f>SUM(H28:H34)</f>
        <v>14780229</v>
      </c>
      <c r="I35" s="37">
        <f t="shared" si="1"/>
        <v>0.39849074642253601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18105649</v>
      </c>
      <c r="O35" s="37">
        <f t="shared" si="5"/>
        <v>0.48814761831325093</v>
      </c>
      <c r="P35" s="32">
        <f>SUM(P28:P34)</f>
        <v>9262594</v>
      </c>
      <c r="Q35" s="32">
        <f>SUM(Q28:Q34)</f>
        <v>37520599</v>
      </c>
      <c r="R35" s="32">
        <f>SUM(R28:R34)</f>
        <v>37375054</v>
      </c>
      <c r="S35" s="32">
        <f>SUM(S28:S34)</f>
        <v>21298480</v>
      </c>
      <c r="T35" s="37">
        <f t="shared" si="6"/>
        <v>0.56764765402599249</v>
      </c>
      <c r="U35" s="37">
        <f t="shared" si="7"/>
        <v>0.59569004104033918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148040959</v>
      </c>
      <c r="E36" s="31">
        <v>148040959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26182224</v>
      </c>
      <c r="R36" s="31">
        <v>54574978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2934746</v>
      </c>
      <c r="E37" s="31">
        <v>2934746</v>
      </c>
      <c r="F37" s="31">
        <v>405000</v>
      </c>
      <c r="G37" s="36">
        <f t="shared" si="0"/>
        <v>0.13800172144369563</v>
      </c>
      <c r="H37" s="31">
        <v>2189311</v>
      </c>
      <c r="I37" s="36">
        <f t="shared" si="1"/>
        <v>0.74599675747066352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2594311</v>
      </c>
      <c r="O37" s="36">
        <f t="shared" si="5"/>
        <v>0.88399847891435923</v>
      </c>
      <c r="P37" s="31">
        <v>0</v>
      </c>
      <c r="Q37" s="31">
        <v>1205634</v>
      </c>
      <c r="R37" s="31">
        <v>2598668</v>
      </c>
      <c r="S37" s="31">
        <v>571447</v>
      </c>
      <c r="T37" s="36">
        <f t="shared" si="6"/>
        <v>0.47398049490973215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2385000</v>
      </c>
      <c r="E38" s="31">
        <v>2385000</v>
      </c>
      <c r="F38" s="31">
        <v>738745</v>
      </c>
      <c r="G38" s="36">
        <f t="shared" si="0"/>
        <v>0.30974633123689727</v>
      </c>
      <c r="H38" s="31">
        <v>805763</v>
      </c>
      <c r="I38" s="36">
        <f t="shared" si="1"/>
        <v>0.33784612159329142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1544508</v>
      </c>
      <c r="O38" s="36">
        <f t="shared" si="5"/>
        <v>0.64759245283018863</v>
      </c>
      <c r="P38" s="31">
        <v>318014</v>
      </c>
      <c r="Q38" s="31">
        <v>2289600</v>
      </c>
      <c r="R38" s="31">
        <v>2216800</v>
      </c>
      <c r="S38" s="31">
        <v>443291</v>
      </c>
      <c r="T38" s="36">
        <f t="shared" si="6"/>
        <v>0.19361067435359888</v>
      </c>
      <c r="U38" s="36">
        <f t="shared" si="7"/>
        <v>1.5337343638959293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29097000</v>
      </c>
      <c r="E39" s="31">
        <v>29097000</v>
      </c>
      <c r="F39" s="31">
        <v>4744364</v>
      </c>
      <c r="G39" s="36">
        <f t="shared" si="0"/>
        <v>0.16305337319998625</v>
      </c>
      <c r="H39" s="31">
        <v>5336667</v>
      </c>
      <c r="I39" s="36">
        <f t="shared" si="1"/>
        <v>0.18340952675533559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10081031</v>
      </c>
      <c r="O39" s="36">
        <f t="shared" si="5"/>
        <v>0.34646289995532187</v>
      </c>
      <c r="P39" s="31">
        <v>937623</v>
      </c>
      <c r="Q39" s="31">
        <v>27133000</v>
      </c>
      <c r="R39" s="31">
        <v>25500000</v>
      </c>
      <c r="S39" s="31">
        <v>5814582</v>
      </c>
      <c r="T39" s="36">
        <f t="shared" si="6"/>
        <v>0.21429926657575646</v>
      </c>
      <c r="U39" s="36">
        <f t="shared" si="7"/>
        <v>4.691698049215943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182457705</v>
      </c>
      <c r="E40" s="32">
        <f>SUM(E36:E39)</f>
        <v>182457705</v>
      </c>
      <c r="F40" s="32">
        <f>SUM(F36:F39)</f>
        <v>5888109</v>
      </c>
      <c r="G40" s="37">
        <f t="shared" si="0"/>
        <v>3.2271089894504591E-2</v>
      </c>
      <c r="H40" s="32">
        <f>SUM(H36:H39)</f>
        <v>8331741</v>
      </c>
      <c r="I40" s="37">
        <f t="shared" si="1"/>
        <v>4.5663958121143745E-2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14219850</v>
      </c>
      <c r="O40" s="37">
        <f t="shared" si="5"/>
        <v>7.7935048015648337E-2</v>
      </c>
      <c r="P40" s="32">
        <f>SUM(P36:P39)</f>
        <v>1255637</v>
      </c>
      <c r="Q40" s="32">
        <f>SUM(Q36:Q39)</f>
        <v>56810458</v>
      </c>
      <c r="R40" s="32">
        <f>SUM(R36:R39)</f>
        <v>84890446</v>
      </c>
      <c r="S40" s="32">
        <f>SUM(S36:S39)</f>
        <v>6829320</v>
      </c>
      <c r="T40" s="37">
        <f t="shared" si="6"/>
        <v>0.12021237357389374</v>
      </c>
      <c r="U40" s="37">
        <f t="shared" si="7"/>
        <v>5.6354694868023163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8113000</v>
      </c>
      <c r="E41" s="31">
        <v>12913000</v>
      </c>
      <c r="F41" s="31">
        <v>3465096</v>
      </c>
      <c r="G41" s="36">
        <f t="shared" si="0"/>
        <v>0.42710415382719091</v>
      </c>
      <c r="H41" s="31">
        <v>2141686</v>
      </c>
      <c r="I41" s="36">
        <f t="shared" si="1"/>
        <v>0.26398200419080486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5606782</v>
      </c>
      <c r="O41" s="36">
        <f t="shared" si="5"/>
        <v>0.69108615801799578</v>
      </c>
      <c r="P41" s="31">
        <v>1621760</v>
      </c>
      <c r="Q41" s="31">
        <v>0</v>
      </c>
      <c r="R41" s="31">
        <v>15912382</v>
      </c>
      <c r="S41" s="31">
        <v>2199100</v>
      </c>
      <c r="T41" s="36">
        <f t="shared" si="6"/>
        <v>0</v>
      </c>
      <c r="U41" s="36">
        <f t="shared" si="7"/>
        <v>0.32059367600631417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33335120</v>
      </c>
      <c r="E42" s="31">
        <v>65764036</v>
      </c>
      <c r="F42" s="31">
        <v>26691945</v>
      </c>
      <c r="G42" s="36">
        <f t="shared" si="0"/>
        <v>0.80071543165286341</v>
      </c>
      <c r="H42" s="31">
        <v>6968179</v>
      </c>
      <c r="I42" s="36">
        <f t="shared" si="1"/>
        <v>0.20903416576871481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33660124</v>
      </c>
      <c r="O42" s="36">
        <f t="shared" si="5"/>
        <v>1.0097495974215782</v>
      </c>
      <c r="P42" s="31">
        <v>6904209</v>
      </c>
      <c r="Q42" s="31">
        <v>67985349</v>
      </c>
      <c r="R42" s="31">
        <v>68071549</v>
      </c>
      <c r="S42" s="31">
        <v>15969188</v>
      </c>
      <c r="T42" s="36">
        <f t="shared" si="6"/>
        <v>0.23489160877882675</v>
      </c>
      <c r="U42" s="36">
        <f t="shared" si="7"/>
        <v>9.2653626215544183E-3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5227950</v>
      </c>
      <c r="E43" s="31">
        <v>5227950</v>
      </c>
      <c r="F43" s="31">
        <v>33386096</v>
      </c>
      <c r="G43" s="36">
        <f t="shared" si="0"/>
        <v>6.3860779081666807</v>
      </c>
      <c r="H43" s="31">
        <v>48955583</v>
      </c>
      <c r="I43" s="36">
        <f t="shared" si="1"/>
        <v>9.3642026033148742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82341679</v>
      </c>
      <c r="O43" s="36">
        <f t="shared" si="5"/>
        <v>15.750280511481556</v>
      </c>
      <c r="P43" s="31">
        <v>33690695</v>
      </c>
      <c r="Q43" s="31">
        <v>5332850</v>
      </c>
      <c r="R43" s="31">
        <v>9690350</v>
      </c>
      <c r="S43" s="31">
        <v>45894316</v>
      </c>
      <c r="T43" s="36">
        <f t="shared" si="6"/>
        <v>8.605964165502499</v>
      </c>
      <c r="U43" s="36">
        <f t="shared" si="7"/>
        <v>0.45308913930092576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26140400</v>
      </c>
      <c r="E44" s="31">
        <v>26140400</v>
      </c>
      <c r="F44" s="31">
        <v>380440</v>
      </c>
      <c r="G44" s="36">
        <f t="shared" si="0"/>
        <v>1.4553717617174947E-2</v>
      </c>
      <c r="H44" s="31">
        <v>573480</v>
      </c>
      <c r="I44" s="36">
        <f t="shared" si="1"/>
        <v>2.193845541766767E-2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953920</v>
      </c>
      <c r="O44" s="36">
        <f t="shared" si="5"/>
        <v>3.6492173034842618E-2</v>
      </c>
      <c r="P44" s="31">
        <v>643591</v>
      </c>
      <c r="Q44" s="31">
        <v>24673500</v>
      </c>
      <c r="R44" s="31">
        <v>24673500</v>
      </c>
      <c r="S44" s="31">
        <v>1294561</v>
      </c>
      <c r="T44" s="36">
        <f t="shared" si="6"/>
        <v>5.2467667740693454E-2</v>
      </c>
      <c r="U44" s="36">
        <f t="shared" si="7"/>
        <v>-0.10893719769232324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22382265</v>
      </c>
      <c r="E45" s="31">
        <v>22382265</v>
      </c>
      <c r="F45" s="31">
        <v>4034586</v>
      </c>
      <c r="G45" s="36">
        <f t="shared" si="0"/>
        <v>0.18025816422064522</v>
      </c>
      <c r="H45" s="31">
        <v>5010022</v>
      </c>
      <c r="I45" s="36">
        <f t="shared" si="1"/>
        <v>0.223838918894044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9044608</v>
      </c>
      <c r="O45" s="36">
        <f t="shared" si="5"/>
        <v>0.40409708311468923</v>
      </c>
      <c r="P45" s="31">
        <v>4954222</v>
      </c>
      <c r="Q45" s="31">
        <v>37244763</v>
      </c>
      <c r="R45" s="31">
        <v>37097443</v>
      </c>
      <c r="S45" s="31">
        <v>9008591</v>
      </c>
      <c r="T45" s="36">
        <f t="shared" si="6"/>
        <v>0.24187537453252153</v>
      </c>
      <c r="U45" s="36">
        <f t="shared" si="7"/>
        <v>1.1263120627214462E-2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22944044</v>
      </c>
      <c r="E46" s="31">
        <v>22944044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22629481</v>
      </c>
      <c r="R46" s="31">
        <v>22629481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118142779</v>
      </c>
      <c r="E47" s="32">
        <f>SUM(E41:E46)</f>
        <v>155371695</v>
      </c>
      <c r="F47" s="32">
        <f>SUM(F41:F46)</f>
        <v>67958163</v>
      </c>
      <c r="G47" s="37">
        <f t="shared" si="0"/>
        <v>0.57522062351351999</v>
      </c>
      <c r="H47" s="32">
        <f>SUM(H41:H46)</f>
        <v>63648950</v>
      </c>
      <c r="I47" s="37">
        <f t="shared" si="1"/>
        <v>0.53874600325763455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131607113</v>
      </c>
      <c r="O47" s="37">
        <f t="shared" si="5"/>
        <v>1.1139666267711545</v>
      </c>
      <c r="P47" s="32">
        <f>SUM(P41:P46)</f>
        <v>47814477</v>
      </c>
      <c r="Q47" s="32">
        <f>SUM(Q41:Q46)</f>
        <v>157865943</v>
      </c>
      <c r="R47" s="32">
        <f>SUM(R41:R46)</f>
        <v>178074705</v>
      </c>
      <c r="S47" s="32">
        <f>SUM(S41:S46)</f>
        <v>74365756</v>
      </c>
      <c r="T47" s="37">
        <f t="shared" si="6"/>
        <v>0.47106902595197497</v>
      </c>
      <c r="U47" s="37">
        <f t="shared" si="7"/>
        <v>0.33116482692051608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2889192</v>
      </c>
      <c r="E48" s="31">
        <v>2889192</v>
      </c>
      <c r="F48" s="31">
        <v>15000</v>
      </c>
      <c r="G48" s="36">
        <f t="shared" si="0"/>
        <v>5.1917629565636347E-3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15000</v>
      </c>
      <c r="O48" s="36">
        <f t="shared" si="5"/>
        <v>5.1917629565636347E-3</v>
      </c>
      <c r="P48" s="31">
        <v>1108452</v>
      </c>
      <c r="Q48" s="31">
        <v>2935296</v>
      </c>
      <c r="R48" s="31">
        <v>2739648</v>
      </c>
      <c r="S48" s="31">
        <v>1124076</v>
      </c>
      <c r="T48" s="36">
        <f t="shared" si="6"/>
        <v>0.38295149790685507</v>
      </c>
      <c r="U48" s="36">
        <f t="shared" si="7"/>
        <v>-1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35777000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1236000</v>
      </c>
      <c r="E50" s="31">
        <v>1236000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2060000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360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360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4125192</v>
      </c>
      <c r="E53" s="32">
        <f>SUM(E48:E52)</f>
        <v>4125192</v>
      </c>
      <c r="F53" s="32">
        <f>SUM(F48:F52)</f>
        <v>15000</v>
      </c>
      <c r="G53" s="37">
        <f t="shared" si="0"/>
        <v>3.6361943880430293E-3</v>
      </c>
      <c r="H53" s="32">
        <f>SUM(H48:H52)</f>
        <v>360</v>
      </c>
      <c r="I53" s="37">
        <f t="shared" si="1"/>
        <v>8.7268665313032699E-5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15360</v>
      </c>
      <c r="O53" s="37">
        <f t="shared" si="5"/>
        <v>3.723463053356062E-3</v>
      </c>
      <c r="P53" s="32">
        <f>SUM(P48:P52)</f>
        <v>1108452</v>
      </c>
      <c r="Q53" s="32">
        <f>SUM(Q48:Q52)</f>
        <v>2935296</v>
      </c>
      <c r="R53" s="32">
        <f>SUM(R48:R52)</f>
        <v>40576648</v>
      </c>
      <c r="S53" s="32">
        <f>SUM(S48:S52)</f>
        <v>1124076</v>
      </c>
      <c r="T53" s="37">
        <f t="shared" si="6"/>
        <v>0.38295149790685507</v>
      </c>
      <c r="U53" s="37">
        <f t="shared" si="7"/>
        <v>-0.99967522274306875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873018539</v>
      </c>
      <c r="E54" s="32">
        <f>SUM(E8:E9,E11:E18,E20:E26,E28:E34,E36:E39,E41:E46,E48:E52)</f>
        <v>910247455</v>
      </c>
      <c r="F54" s="32">
        <f>SUM(F8:F9,F11:F18,F20:F26,F28:F34,F36:F39,F41:F46,F48:F52)</f>
        <v>110619581</v>
      </c>
      <c r="G54" s="37">
        <f t="shared" si="0"/>
        <v>0.12670931493242896</v>
      </c>
      <c r="H54" s="32">
        <f>SUM(H8:H9,H11:H18,H20:H26,H28:H34,H36:H39,H41:H46,H48:H52)</f>
        <v>134886180</v>
      </c>
      <c r="I54" s="37">
        <f t="shared" si="1"/>
        <v>0.15450551617667307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245505761</v>
      </c>
      <c r="O54" s="37">
        <f t="shared" si="5"/>
        <v>0.281214831109102</v>
      </c>
      <c r="P54" s="32">
        <f>SUM(P8:P9,P11:P18,P20:P26,P28:P34,P36:P39,P41:P46,P48:P52)</f>
        <v>109142762</v>
      </c>
      <c r="Q54" s="32">
        <f>SUM(Q8:Q9,Q11:Q18,Q20:Q26,Q28:Q34,Q36:Q39,Q41:Q46,Q48:Q52)</f>
        <v>585479314</v>
      </c>
      <c r="R54" s="32">
        <f>SUM(R8:R9,R11:R18,R20:R26,R28:R34,R36:R39,R41:R46,R48:R52)</f>
        <v>721752595</v>
      </c>
      <c r="S54" s="32">
        <f>SUM(S8:S9,S11:S18,S20:S26,S28:S34,S36:S39,S41:S46,S48:S52)</f>
        <v>206704241</v>
      </c>
      <c r="T54" s="37">
        <f t="shared" si="6"/>
        <v>0.35305131378219795</v>
      </c>
      <c r="U54" s="37">
        <f t="shared" si="7"/>
        <v>0.23586921870274824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19256880</v>
      </c>
      <c r="E57" s="31">
        <v>19256880</v>
      </c>
      <c r="F57" s="31">
        <v>3137743</v>
      </c>
      <c r="G57" s="36">
        <f t="shared" ref="G57:G85" si="8">IF(($D57      =0),0,($F57      /$D57      ))</f>
        <v>0.16294140068380755</v>
      </c>
      <c r="H57" s="31">
        <v>3245188</v>
      </c>
      <c r="I57" s="36">
        <f t="shared" ref="I57:I85" si="9">IF(($D57      =0),0,($H57      /$D57      ))</f>
        <v>0.16852096497459609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6382931</v>
      </c>
      <c r="O57" s="36">
        <f t="shared" ref="O57:O85" si="13">IF(($D57      =0),0,($N57      /$D57      ))</f>
        <v>0.33146236565840365</v>
      </c>
      <c r="P57" s="31">
        <v>0</v>
      </c>
      <c r="Q57" s="31">
        <v>18696000</v>
      </c>
      <c r="R57" s="31">
        <v>18696000</v>
      </c>
      <c r="S57" s="31">
        <v>0</v>
      </c>
      <c r="T57" s="36">
        <f t="shared" ref="T57:T85" si="14">IF(($Q57      =0),0,($S57      /$Q57      ))</f>
        <v>0</v>
      </c>
      <c r="U57" s="36">
        <f t="shared" ref="U57:U85" si="15">IF(($P57      =0),0,(($H57      /$P57      )-1))</f>
        <v>0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19256880</v>
      </c>
      <c r="E58" s="32">
        <f>E57</f>
        <v>19256880</v>
      </c>
      <c r="F58" s="32">
        <f>F57</f>
        <v>3137743</v>
      </c>
      <c r="G58" s="37">
        <f t="shared" si="8"/>
        <v>0.16294140068380755</v>
      </c>
      <c r="H58" s="32">
        <f>H57</f>
        <v>3245188</v>
      </c>
      <c r="I58" s="37">
        <f t="shared" si="9"/>
        <v>0.16852096497459609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6382931</v>
      </c>
      <c r="O58" s="37">
        <f t="shared" si="13"/>
        <v>0.33146236565840365</v>
      </c>
      <c r="P58" s="32">
        <f>P57</f>
        <v>0</v>
      </c>
      <c r="Q58" s="32">
        <f>Q57</f>
        <v>18696000</v>
      </c>
      <c r="R58" s="32">
        <f>R57</f>
        <v>18696000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3759545</v>
      </c>
      <c r="E65" s="31">
        <v>3759545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3342099</v>
      </c>
      <c r="R65" s="31">
        <v>3342099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66466</v>
      </c>
      <c r="E66" s="31">
        <v>66466</v>
      </c>
      <c r="F66" s="31">
        <v>20481</v>
      </c>
      <c r="G66" s="36">
        <f t="shared" si="8"/>
        <v>0.30814250895194534</v>
      </c>
      <c r="H66" s="31">
        <v>11526</v>
      </c>
      <c r="I66" s="36">
        <f t="shared" si="9"/>
        <v>0.17341197002978967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32007</v>
      </c>
      <c r="O66" s="36">
        <f t="shared" si="13"/>
        <v>0.48155447898173503</v>
      </c>
      <c r="P66" s="31">
        <v>453</v>
      </c>
      <c r="Q66" s="31">
        <v>360000</v>
      </c>
      <c r="R66" s="31">
        <v>60000</v>
      </c>
      <c r="S66" s="31">
        <v>5457</v>
      </c>
      <c r="T66" s="36">
        <f t="shared" si="14"/>
        <v>1.5158333333333333E-2</v>
      </c>
      <c r="U66" s="36">
        <f t="shared" si="15"/>
        <v>24.443708609271525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50000000</v>
      </c>
      <c r="E67" s="31">
        <v>50000000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4952530</v>
      </c>
      <c r="E68" s="31">
        <v>4952530</v>
      </c>
      <c r="F68" s="31">
        <v>11181</v>
      </c>
      <c r="G68" s="36">
        <f t="shared" si="8"/>
        <v>2.2576339769774236E-3</v>
      </c>
      <c r="H68" s="31">
        <v>20234</v>
      </c>
      <c r="I68" s="36">
        <f t="shared" si="9"/>
        <v>4.0855885779591443E-3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31415</v>
      </c>
      <c r="O68" s="36">
        <f t="shared" si="13"/>
        <v>6.343222554936568E-3</v>
      </c>
      <c r="P68" s="31">
        <v>944871</v>
      </c>
      <c r="Q68" s="31">
        <v>5505661</v>
      </c>
      <c r="R68" s="31">
        <v>3074353</v>
      </c>
      <c r="S68" s="31">
        <v>1006451</v>
      </c>
      <c r="T68" s="36">
        <f t="shared" si="14"/>
        <v>0.18280293683174464</v>
      </c>
      <c r="U68" s="36">
        <f t="shared" si="15"/>
        <v>-0.97858543653048935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58778541</v>
      </c>
      <c r="E70" s="32">
        <f>SUM(E64:E69)</f>
        <v>58778541</v>
      </c>
      <c r="F70" s="32">
        <f>SUM(F64:F69)</f>
        <v>31662</v>
      </c>
      <c r="G70" s="37">
        <f t="shared" si="8"/>
        <v>5.3866597335241789E-4</v>
      </c>
      <c r="H70" s="32">
        <f>SUM(H64:H69)</f>
        <v>31760</v>
      </c>
      <c r="I70" s="37">
        <f t="shared" si="9"/>
        <v>5.4033324848944445E-4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63422</v>
      </c>
      <c r="O70" s="37">
        <f t="shared" si="13"/>
        <v>1.0789992218418623E-3</v>
      </c>
      <c r="P70" s="32">
        <f>SUM(P64:P69)</f>
        <v>945324</v>
      </c>
      <c r="Q70" s="32">
        <f>SUM(Q64:Q69)</f>
        <v>9207760</v>
      </c>
      <c r="R70" s="32">
        <f>SUM(R64:R69)</f>
        <v>6476452</v>
      </c>
      <c r="S70" s="32">
        <f>SUM(S64:S69)</f>
        <v>1011908</v>
      </c>
      <c r="T70" s="37">
        <f t="shared" si="14"/>
        <v>0.10989730401313674</v>
      </c>
      <c r="U70" s="37">
        <f t="shared" si="15"/>
        <v>-0.96640305334467336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62428662</v>
      </c>
      <c r="E71" s="31">
        <v>62428662</v>
      </c>
      <c r="F71" s="31">
        <v>25429725</v>
      </c>
      <c r="G71" s="36">
        <f t="shared" si="8"/>
        <v>0.40734054175308132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25429725</v>
      </c>
      <c r="O71" s="36">
        <f t="shared" si="13"/>
        <v>0.40734054175308132</v>
      </c>
      <c r="P71" s="31">
        <v>13520384</v>
      </c>
      <c r="Q71" s="31">
        <v>59875008</v>
      </c>
      <c r="R71" s="31">
        <v>59878244</v>
      </c>
      <c r="S71" s="31">
        <v>38689479</v>
      </c>
      <c r="T71" s="36">
        <f t="shared" si="14"/>
        <v>0.64617075291246728</v>
      </c>
      <c r="U71" s="36">
        <f t="shared" si="15"/>
        <v>-1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1552000</v>
      </c>
      <c r="E72" s="31">
        <v>1552000</v>
      </c>
      <c r="F72" s="31">
        <v>388000</v>
      </c>
      <c r="G72" s="36">
        <f t="shared" si="8"/>
        <v>0.25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388000</v>
      </c>
      <c r="O72" s="36">
        <f t="shared" si="13"/>
        <v>0.25</v>
      </c>
      <c r="P72" s="31">
        <v>1076000</v>
      </c>
      <c r="Q72" s="31">
        <v>4305000</v>
      </c>
      <c r="R72" s="31">
        <v>4305000</v>
      </c>
      <c r="S72" s="31">
        <v>1076000</v>
      </c>
      <c r="T72" s="36">
        <f t="shared" si="14"/>
        <v>0.24994192799070847</v>
      </c>
      <c r="U72" s="36">
        <f t="shared" si="15"/>
        <v>-1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9193587</v>
      </c>
      <c r="E73" s="31">
        <v>9193587</v>
      </c>
      <c r="F73" s="31">
        <v>3820435</v>
      </c>
      <c r="G73" s="36">
        <f t="shared" si="8"/>
        <v>0.41555434239106021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3820435</v>
      </c>
      <c r="O73" s="36">
        <f t="shared" si="13"/>
        <v>0.41555434239106021</v>
      </c>
      <c r="P73" s="31">
        <v>4464</v>
      </c>
      <c r="Q73" s="31">
        <v>9772024</v>
      </c>
      <c r="R73" s="31">
        <v>9772024</v>
      </c>
      <c r="S73" s="31">
        <v>4464</v>
      </c>
      <c r="T73" s="36">
        <f t="shared" si="14"/>
        <v>4.5681426897846341E-4</v>
      </c>
      <c r="U73" s="36">
        <f t="shared" si="15"/>
        <v>-1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100000</v>
      </c>
      <c r="E74" s="31">
        <v>100000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57075</v>
      </c>
      <c r="E75" s="31">
        <v>57075</v>
      </c>
      <c r="F75" s="31">
        <v>304</v>
      </c>
      <c r="G75" s="36">
        <f t="shared" si="8"/>
        <v>5.3263250109505033E-3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304</v>
      </c>
      <c r="O75" s="36">
        <f t="shared" si="13"/>
        <v>5.3263250109505033E-3</v>
      </c>
      <c r="P75" s="31">
        <v>21130</v>
      </c>
      <c r="Q75" s="31">
        <v>52650</v>
      </c>
      <c r="R75" s="31">
        <v>54410</v>
      </c>
      <c r="S75" s="31">
        <v>31737</v>
      </c>
      <c r="T75" s="36">
        <f t="shared" si="14"/>
        <v>0.60279202279202282</v>
      </c>
      <c r="U75" s="36">
        <f t="shared" si="15"/>
        <v>-1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2304900</v>
      </c>
      <c r="E76" s="31">
        <v>2304900</v>
      </c>
      <c r="F76" s="31">
        <v>694397</v>
      </c>
      <c r="G76" s="36">
        <f t="shared" si="8"/>
        <v>0.30126990324959868</v>
      </c>
      <c r="H76" s="31">
        <v>347216</v>
      </c>
      <c r="I76" s="36">
        <f t="shared" si="9"/>
        <v>0.15064254414508221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1041613</v>
      </c>
      <c r="O76" s="36">
        <f t="shared" si="13"/>
        <v>0.45191244739468089</v>
      </c>
      <c r="P76" s="31">
        <v>440585</v>
      </c>
      <c r="Q76" s="31">
        <v>2804889</v>
      </c>
      <c r="R76" s="31">
        <v>2804889</v>
      </c>
      <c r="S76" s="31">
        <v>445585</v>
      </c>
      <c r="T76" s="36">
        <f t="shared" si="14"/>
        <v>0.15886011888527496</v>
      </c>
      <c r="U76" s="36">
        <f t="shared" si="15"/>
        <v>-0.21192051477013518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1913004</v>
      </c>
      <c r="E77" s="31">
        <v>1913004</v>
      </c>
      <c r="F77" s="31">
        <v>453342</v>
      </c>
      <c r="G77" s="36">
        <f t="shared" si="8"/>
        <v>0.23697911765997354</v>
      </c>
      <c r="H77" s="31">
        <v>1067870</v>
      </c>
      <c r="I77" s="36">
        <f t="shared" si="9"/>
        <v>0.55821629228166803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1521212</v>
      </c>
      <c r="O77" s="36">
        <f t="shared" si="13"/>
        <v>0.79519540994164151</v>
      </c>
      <c r="P77" s="31">
        <v>0</v>
      </c>
      <c r="Q77" s="31">
        <v>10167000</v>
      </c>
      <c r="R77" s="31">
        <v>10167000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77549228</v>
      </c>
      <c r="E78" s="32">
        <f>SUM(E71:E77)</f>
        <v>77549228</v>
      </c>
      <c r="F78" s="32">
        <f>SUM(F71:F77)</f>
        <v>30786203</v>
      </c>
      <c r="G78" s="37">
        <f t="shared" si="8"/>
        <v>0.39698916151686253</v>
      </c>
      <c r="H78" s="32">
        <f>SUM(H71:H77)</f>
        <v>1415086</v>
      </c>
      <c r="I78" s="37">
        <f t="shared" si="9"/>
        <v>1.8247583328618047E-2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32201289</v>
      </c>
      <c r="O78" s="37">
        <f t="shared" si="13"/>
        <v>0.41523674484548062</v>
      </c>
      <c r="P78" s="32">
        <f>SUM(P71:P77)</f>
        <v>15062563</v>
      </c>
      <c r="Q78" s="32">
        <f>SUM(Q71:Q77)</f>
        <v>86976571</v>
      </c>
      <c r="R78" s="32">
        <f>SUM(R71:R77)</f>
        <v>86981567</v>
      </c>
      <c r="S78" s="32">
        <f>SUM(S71:S77)</f>
        <v>40247265</v>
      </c>
      <c r="T78" s="37">
        <f t="shared" si="14"/>
        <v>0.46273685588271812</v>
      </c>
      <c r="U78" s="37">
        <f t="shared" si="15"/>
        <v>-0.90605277468383039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106998</v>
      </c>
      <c r="E79" s="31">
        <v>106998</v>
      </c>
      <c r="F79" s="31">
        <v>107904</v>
      </c>
      <c r="G79" s="36">
        <f t="shared" si="8"/>
        <v>1.008467447989682</v>
      </c>
      <c r="H79" s="31">
        <v>354388</v>
      </c>
      <c r="I79" s="36">
        <f t="shared" si="9"/>
        <v>3.3120992915755436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462292</v>
      </c>
      <c r="O79" s="36">
        <f t="shared" si="13"/>
        <v>4.3205667395652254</v>
      </c>
      <c r="P79" s="31">
        <v>0</v>
      </c>
      <c r="Q79" s="31">
        <v>1263000</v>
      </c>
      <c r="R79" s="31">
        <v>1365000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2593350</v>
      </c>
      <c r="E80" s="31">
        <v>2593350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2484950</v>
      </c>
      <c r="R80" s="31">
        <v>2484950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3000</v>
      </c>
      <c r="E81" s="31">
        <v>3000</v>
      </c>
      <c r="F81" s="31">
        <v>11813</v>
      </c>
      <c r="G81" s="36">
        <f t="shared" si="8"/>
        <v>3.9376666666666669</v>
      </c>
      <c r="H81" s="31">
        <v>4739</v>
      </c>
      <c r="I81" s="36">
        <f t="shared" si="9"/>
        <v>1.5796666666666668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16552</v>
      </c>
      <c r="O81" s="36">
        <f t="shared" si="13"/>
        <v>5.5173333333333332</v>
      </c>
      <c r="P81" s="31">
        <v>0</v>
      </c>
      <c r="Q81" s="31">
        <v>3000</v>
      </c>
      <c r="R81" s="31">
        <v>3000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2703348</v>
      </c>
      <c r="E84" s="32">
        <f>SUM(E79:E83)</f>
        <v>2703348</v>
      </c>
      <c r="F84" s="32">
        <f>SUM(F79:F83)</f>
        <v>119717</v>
      </c>
      <c r="G84" s="37">
        <f t="shared" si="8"/>
        <v>4.4284716581069104E-2</v>
      </c>
      <c r="H84" s="32">
        <f>SUM(H79:H83)</f>
        <v>359127</v>
      </c>
      <c r="I84" s="37">
        <f t="shared" si="9"/>
        <v>0.13284527186289002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478844</v>
      </c>
      <c r="O84" s="37">
        <f t="shared" si="13"/>
        <v>0.17712998844395911</v>
      </c>
      <c r="P84" s="32">
        <f>SUM(P79:P83)</f>
        <v>0</v>
      </c>
      <c r="Q84" s="32">
        <f>SUM(Q79:Q83)</f>
        <v>3750950</v>
      </c>
      <c r="R84" s="32">
        <f>SUM(R79:R83)</f>
        <v>3852950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158287997</v>
      </c>
      <c r="E85" s="32">
        <f>SUM(E57,E59:E62,E64:E69,E71:E77,E79:E83)</f>
        <v>158287997</v>
      </c>
      <c r="F85" s="32">
        <f>SUM(F57,F59:F62,F64:F69,F71:F77,F79:F83)</f>
        <v>34075325</v>
      </c>
      <c r="G85" s="37">
        <f t="shared" si="8"/>
        <v>0.21527421943433905</v>
      </c>
      <c r="H85" s="32">
        <f>SUM(H57,H59:H62,H64:H69,H71:H77,H79:H83)</f>
        <v>5051161</v>
      </c>
      <c r="I85" s="37">
        <f t="shared" si="9"/>
        <v>3.191120676067434E-2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39126486</v>
      </c>
      <c r="O85" s="37">
        <f t="shared" si="13"/>
        <v>0.24718542619501338</v>
      </c>
      <c r="P85" s="32">
        <f>SUM(P57,P59:P62,P64:P69,P71:P77,P79:P83)</f>
        <v>16007887</v>
      </c>
      <c r="Q85" s="32">
        <f>SUM(Q57,Q59:Q62,Q64:Q69,Q71:Q77,Q79:Q83)</f>
        <v>118631281</v>
      </c>
      <c r="R85" s="32">
        <f>SUM(R57,R59:R62,R64:R69,R71:R77,R79:R83)</f>
        <v>116006969</v>
      </c>
      <c r="S85" s="32">
        <f>SUM(S57,S59:S62,S64:S69,S71:S77,S79:S83)</f>
        <v>41259173</v>
      </c>
      <c r="T85" s="37">
        <f t="shared" si="14"/>
        <v>0.34779336994599258</v>
      </c>
      <c r="U85" s="37">
        <f t="shared" si="15"/>
        <v>-0.68445797999448654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447260410</v>
      </c>
      <c r="E88" s="31">
        <v>447260410</v>
      </c>
      <c r="F88" s="31">
        <v>54761450</v>
      </c>
      <c r="G88" s="36">
        <f t="shared" ref="G88:G99" si="16">IF(($D88      =0),0,($F88      /$D88      ))</f>
        <v>0.12243750793860785</v>
      </c>
      <c r="H88" s="31">
        <v>115721934</v>
      </c>
      <c r="I88" s="36">
        <f t="shared" ref="I88:I99" si="17">IF(($D88      =0),0,($H88      /$D88      ))</f>
        <v>0.25873502642453866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170483384</v>
      </c>
      <c r="O88" s="36">
        <f t="shared" ref="O88:O99" si="21">IF(($D88      =0),0,($N88      /$D88      ))</f>
        <v>0.38117253436314652</v>
      </c>
      <c r="P88" s="31">
        <v>64057089</v>
      </c>
      <c r="Q88" s="31">
        <v>515735959</v>
      </c>
      <c r="R88" s="31">
        <v>407564791</v>
      </c>
      <c r="S88" s="31">
        <v>101787654</v>
      </c>
      <c r="T88" s="36">
        <f t="shared" ref="T88:T99" si="22">IF(($Q88      =0),0,($S88      /$Q88      ))</f>
        <v>0.19736388790373255</v>
      </c>
      <c r="U88" s="36">
        <f t="shared" ref="U88:U99" si="23">IF(($P88      =0),0,(($H88      /$P88      )-1))</f>
        <v>0.80654375349463669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823243076</v>
      </c>
      <c r="E89" s="31">
        <v>823243076</v>
      </c>
      <c r="F89" s="31">
        <v>51167621</v>
      </c>
      <c r="G89" s="36">
        <f t="shared" si="16"/>
        <v>6.2153721654866372E-2</v>
      </c>
      <c r="H89" s="31">
        <v>42313790</v>
      </c>
      <c r="I89" s="36">
        <f t="shared" si="17"/>
        <v>5.1398901774668555E-2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93481411</v>
      </c>
      <c r="O89" s="36">
        <f t="shared" si="21"/>
        <v>0.11355262342953493</v>
      </c>
      <c r="P89" s="31">
        <v>47007241</v>
      </c>
      <c r="Q89" s="31">
        <v>936293200</v>
      </c>
      <c r="R89" s="31">
        <v>971051376</v>
      </c>
      <c r="S89" s="31">
        <v>119524482</v>
      </c>
      <c r="T89" s="36">
        <f t="shared" si="22"/>
        <v>0.12765710783758763</v>
      </c>
      <c r="U89" s="36">
        <f t="shared" si="23"/>
        <v>-9.9845277028702828E-2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890530128</v>
      </c>
      <c r="E90" s="31">
        <v>890530128</v>
      </c>
      <c r="F90" s="31">
        <v>106516148</v>
      </c>
      <c r="G90" s="36">
        <f t="shared" si="16"/>
        <v>0.11960981964666331</v>
      </c>
      <c r="H90" s="31">
        <v>205992648</v>
      </c>
      <c r="I90" s="36">
        <f t="shared" si="17"/>
        <v>0.23131463105311131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312508796</v>
      </c>
      <c r="O90" s="36">
        <f t="shared" si="21"/>
        <v>0.35092445069977463</v>
      </c>
      <c r="P90" s="31">
        <v>277028188</v>
      </c>
      <c r="Q90" s="31">
        <v>941185529</v>
      </c>
      <c r="R90" s="31">
        <v>887735097</v>
      </c>
      <c r="S90" s="31">
        <v>277044498</v>
      </c>
      <c r="T90" s="36">
        <f t="shared" si="22"/>
        <v>0.29435694606817525</v>
      </c>
      <c r="U90" s="36">
        <f t="shared" si="23"/>
        <v>-0.25641989904651874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2161033614</v>
      </c>
      <c r="E91" s="32">
        <f>SUM(E88:E90)</f>
        <v>2161033614</v>
      </c>
      <c r="F91" s="32">
        <f>SUM(F88:F90)</f>
        <v>212445219</v>
      </c>
      <c r="G91" s="37">
        <f t="shared" si="16"/>
        <v>9.8307225590429897E-2</v>
      </c>
      <c r="H91" s="32">
        <f>SUM(H88:H90)</f>
        <v>364028372</v>
      </c>
      <c r="I91" s="37">
        <f t="shared" si="17"/>
        <v>0.16845104566707586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576473591</v>
      </c>
      <c r="O91" s="37">
        <f t="shared" si="21"/>
        <v>0.26675827125750579</v>
      </c>
      <c r="P91" s="32">
        <f>SUM(P88:P90)</f>
        <v>388092518</v>
      </c>
      <c r="Q91" s="32">
        <f>SUM(Q88:Q90)</f>
        <v>2393214688</v>
      </c>
      <c r="R91" s="32">
        <f>SUM(R88:R90)</f>
        <v>2266351264</v>
      </c>
      <c r="S91" s="32">
        <f>SUM(S88:S90)</f>
        <v>498356634</v>
      </c>
      <c r="T91" s="37">
        <f t="shared" si="22"/>
        <v>0.20823732885262988</v>
      </c>
      <c r="U91" s="37">
        <f t="shared" si="23"/>
        <v>-6.2006209560577008E-2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1209938</v>
      </c>
      <c r="E92" s="31">
        <v>1209938</v>
      </c>
      <c r="F92" s="31">
        <v>150097</v>
      </c>
      <c r="G92" s="36">
        <f t="shared" si="16"/>
        <v>0.12405346389649717</v>
      </c>
      <c r="H92" s="31">
        <v>83848</v>
      </c>
      <c r="I92" s="36">
        <f t="shared" si="17"/>
        <v>6.9299418647897668E-2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233945</v>
      </c>
      <c r="O92" s="36">
        <f t="shared" si="21"/>
        <v>0.19335288254439484</v>
      </c>
      <c r="P92" s="31">
        <v>-2523156</v>
      </c>
      <c r="Q92" s="31">
        <v>1500000</v>
      </c>
      <c r="R92" s="31">
        <v>1500000</v>
      </c>
      <c r="S92" s="31">
        <v>379394</v>
      </c>
      <c r="T92" s="36">
        <f t="shared" si="22"/>
        <v>0.25292933333333334</v>
      </c>
      <c r="U92" s="36">
        <f t="shared" si="23"/>
        <v>-1.0332313975037613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118950</v>
      </c>
      <c r="G94" s="36">
        <f t="shared" si="16"/>
        <v>0</v>
      </c>
      <c r="H94" s="31">
        <v>331648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450598</v>
      </c>
      <c r="O94" s="36">
        <f t="shared" si="21"/>
        <v>0</v>
      </c>
      <c r="P94" s="31">
        <v>74651</v>
      </c>
      <c r="Q94" s="31">
        <v>0</v>
      </c>
      <c r="R94" s="31">
        <v>0</v>
      </c>
      <c r="S94" s="31">
        <v>94086</v>
      </c>
      <c r="T94" s="36">
        <f t="shared" si="22"/>
        <v>0</v>
      </c>
      <c r="U94" s="36">
        <f t="shared" si="23"/>
        <v>3.4426464481386718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74446316</v>
      </c>
      <c r="E95" s="31">
        <v>74446316</v>
      </c>
      <c r="F95" s="31">
        <v>15067987</v>
      </c>
      <c r="G95" s="36">
        <f t="shared" si="16"/>
        <v>0.20240070710819325</v>
      </c>
      <c r="H95" s="31">
        <v>21551421</v>
      </c>
      <c r="I95" s="36">
        <f t="shared" si="17"/>
        <v>0.2894894221495124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36619408</v>
      </c>
      <c r="O95" s="36">
        <f t="shared" si="21"/>
        <v>0.49189012925770564</v>
      </c>
      <c r="P95" s="31">
        <v>20711398</v>
      </c>
      <c r="Q95" s="31">
        <v>75238691</v>
      </c>
      <c r="R95" s="31">
        <v>76836147</v>
      </c>
      <c r="S95" s="31">
        <v>34492834</v>
      </c>
      <c r="T95" s="36">
        <f t="shared" si="22"/>
        <v>0.45844542936027421</v>
      </c>
      <c r="U95" s="36">
        <f t="shared" si="23"/>
        <v>4.0558488615785482E-2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75656254</v>
      </c>
      <c r="E96" s="32">
        <f>SUM(E92:E95)</f>
        <v>75656254</v>
      </c>
      <c r="F96" s="32">
        <f>SUM(F92:F95)</f>
        <v>15337034</v>
      </c>
      <c r="G96" s="37">
        <f t="shared" si="16"/>
        <v>0.20271997606437137</v>
      </c>
      <c r="H96" s="32">
        <f>SUM(H92:H95)</f>
        <v>21966917</v>
      </c>
      <c r="I96" s="37">
        <f t="shared" si="17"/>
        <v>0.2903516343804175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37303951</v>
      </c>
      <c r="O96" s="37">
        <f t="shared" si="21"/>
        <v>0.49307161044478887</v>
      </c>
      <c r="P96" s="32">
        <f>SUM(P92:P95)</f>
        <v>18262893</v>
      </c>
      <c r="Q96" s="32">
        <f>SUM(Q92:Q95)</f>
        <v>76738691</v>
      </c>
      <c r="R96" s="32">
        <f>SUM(R92:R95)</f>
        <v>78336147</v>
      </c>
      <c r="S96" s="32">
        <f>SUM(S92:S95)</f>
        <v>34966314</v>
      </c>
      <c r="T96" s="37">
        <f t="shared" si="22"/>
        <v>0.45565429308665167</v>
      </c>
      <c r="U96" s="37">
        <f t="shared" si="23"/>
        <v>0.20281693595861294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73103848</v>
      </c>
      <c r="E97" s="31">
        <v>73103848</v>
      </c>
      <c r="F97" s="31">
        <v>22860292</v>
      </c>
      <c r="G97" s="36">
        <f t="shared" si="16"/>
        <v>0.31270983163567534</v>
      </c>
      <c r="H97" s="31">
        <v>49540763</v>
      </c>
      <c r="I97" s="36">
        <f t="shared" si="17"/>
        <v>0.67767654310071335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72401055</v>
      </c>
      <c r="O97" s="36">
        <f t="shared" si="21"/>
        <v>0.99038637473638869</v>
      </c>
      <c r="P97" s="31">
        <v>11265981</v>
      </c>
      <c r="Q97" s="31">
        <v>33144743</v>
      </c>
      <c r="R97" s="31">
        <v>63856569</v>
      </c>
      <c r="S97" s="31">
        <v>18555002</v>
      </c>
      <c r="T97" s="36">
        <f t="shared" si="22"/>
        <v>0.55981734418637674</v>
      </c>
      <c r="U97" s="36">
        <f t="shared" si="23"/>
        <v>3.3973767575145031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2841133</v>
      </c>
      <c r="E98" s="31">
        <v>2841133</v>
      </c>
      <c r="F98" s="31">
        <v>0</v>
      </c>
      <c r="G98" s="36">
        <f t="shared" si="16"/>
        <v>0</v>
      </c>
      <c r="H98" s="31">
        <v>-1076470</v>
      </c>
      <c r="I98" s="36">
        <f t="shared" si="17"/>
        <v>-0.37888757759668412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-1076470</v>
      </c>
      <c r="O98" s="36">
        <f t="shared" si="21"/>
        <v>-0.37888757759668412</v>
      </c>
      <c r="P98" s="31">
        <v>138559</v>
      </c>
      <c r="Q98" s="31">
        <v>24359203</v>
      </c>
      <c r="R98" s="31">
        <v>2757443</v>
      </c>
      <c r="S98" s="31">
        <v>274385</v>
      </c>
      <c r="T98" s="36">
        <f t="shared" si="22"/>
        <v>1.1264120587196551E-2</v>
      </c>
      <c r="U98" s="36">
        <f t="shared" si="23"/>
        <v>-8.7690370167221197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85341018</v>
      </c>
      <c r="E99" s="31">
        <v>85341018</v>
      </c>
      <c r="F99" s="31">
        <v>35558742</v>
      </c>
      <c r="G99" s="36">
        <f t="shared" si="16"/>
        <v>0.41666648504239778</v>
      </c>
      <c r="H99" s="31">
        <v>28128908</v>
      </c>
      <c r="I99" s="36">
        <f t="shared" si="17"/>
        <v>0.32960595806344845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63687650</v>
      </c>
      <c r="O99" s="36">
        <f t="shared" si="21"/>
        <v>0.74627244310584628</v>
      </c>
      <c r="P99" s="31">
        <v>28836241</v>
      </c>
      <c r="Q99" s="31">
        <v>86508526</v>
      </c>
      <c r="R99" s="31">
        <v>86508526</v>
      </c>
      <c r="S99" s="31">
        <v>64881492</v>
      </c>
      <c r="T99" s="36">
        <f t="shared" si="22"/>
        <v>0.7500011270565401</v>
      </c>
      <c r="U99" s="36">
        <f t="shared" si="23"/>
        <v>-2.4529306715115884E-2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161285999</v>
      </c>
      <c r="E101" s="32">
        <f>SUM(E97:E100)</f>
        <v>161285999</v>
      </c>
      <c r="F101" s="32">
        <f>SUM(F97:F100)</f>
        <v>58419034</v>
      </c>
      <c r="G101" s="37">
        <f>IF(($D101     =0),0,($F101     /$D101     ))</f>
        <v>0.36220772021258957</v>
      </c>
      <c r="H101" s="32">
        <f>SUM(H97:H100)</f>
        <v>76593201</v>
      </c>
      <c r="I101" s="37">
        <f>IF(($D101     =0),0,($H101     /$D101     ))</f>
        <v>0.47489057621176406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135012235</v>
      </c>
      <c r="O101" s="37">
        <f>IF(($D101     =0),0,($N101     /$D101     ))</f>
        <v>0.83709829642435363</v>
      </c>
      <c r="P101" s="32">
        <f>SUM(P97:P100)</f>
        <v>40240781</v>
      </c>
      <c r="Q101" s="32">
        <f>SUM(Q97:Q100)</f>
        <v>144012472</v>
      </c>
      <c r="R101" s="32">
        <f>SUM(R97:R100)</f>
        <v>153122538</v>
      </c>
      <c r="S101" s="32">
        <f>SUM(S97:S100)</f>
        <v>83710879</v>
      </c>
      <c r="T101" s="37">
        <f>IF(($Q101     =0),0,($S101     /$Q101     ))</f>
        <v>0.58127520371985564</v>
      </c>
      <c r="U101" s="37">
        <f>IF(($P101     =0),0,(($H101     /$P101     )-1))</f>
        <v>0.90337262589411482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2397975867</v>
      </c>
      <c r="E102" s="32">
        <f>SUM(E88:E90,E92:E95,E97:E100)</f>
        <v>2397975867</v>
      </c>
      <c r="F102" s="32">
        <f>SUM(F88:F90,F92:F95,F97:F100)</f>
        <v>286201287</v>
      </c>
      <c r="G102" s="37">
        <f>IF(($D102     =0),0,($F102     /$D102     ))</f>
        <v>0.11935119570575728</v>
      </c>
      <c r="H102" s="32">
        <f>SUM(H88:H90,H92:H95,H97:H100)</f>
        <v>462588490</v>
      </c>
      <c r="I102" s="37">
        <f>IF(($D102     =0),0,($H102     /$D102     ))</f>
        <v>0.19290790051975115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748789777</v>
      </c>
      <c r="O102" s="37">
        <f>IF(($D102     =0),0,($N102     /$D102     ))</f>
        <v>0.3122590962255084</v>
      </c>
      <c r="P102" s="32">
        <f>SUM(P88:P90,P92:P95,P97:P100)</f>
        <v>446596192</v>
      </c>
      <c r="Q102" s="32">
        <f>SUM(Q88:Q90,Q92:Q95,Q97:Q100)</f>
        <v>2613965851</v>
      </c>
      <c r="R102" s="32">
        <f>SUM(R88:R90,R92:R95,R97:R100)</f>
        <v>2497809949</v>
      </c>
      <c r="S102" s="32">
        <f>SUM(S88:S90,S92:S95,S97:S100)</f>
        <v>617033827</v>
      </c>
      <c r="T102" s="37">
        <f>IF(($Q102     =0),0,($S102     /$Q102     ))</f>
        <v>0.23605274979546778</v>
      </c>
      <c r="U102" s="37">
        <f>IF(($P102     =0),0,(($H102     /$P102     )-1))</f>
        <v>3.5809302198438697E-2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619247110</v>
      </c>
      <c r="E105" s="31">
        <v>619247110</v>
      </c>
      <c r="F105" s="31">
        <v>68841700</v>
      </c>
      <c r="G105" s="36">
        <f t="shared" ref="G105:G136" si="24">IF(($D105     =0),0,($F105     /$D105     ))</f>
        <v>0.11116999803196498</v>
      </c>
      <c r="H105" s="31">
        <v>77874377</v>
      </c>
      <c r="I105" s="36">
        <f t="shared" ref="I105:I136" si="25">IF(($D105     =0),0,($H105     /$D105     ))</f>
        <v>0.125756544911449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146716077</v>
      </c>
      <c r="O105" s="36">
        <f t="shared" ref="O105:O136" si="29">IF(($D105     =0),0,($N105     /$D105     ))</f>
        <v>0.23692654294341398</v>
      </c>
      <c r="P105" s="31">
        <v>76116378</v>
      </c>
      <c r="Q105" s="31">
        <v>556298190</v>
      </c>
      <c r="R105" s="31">
        <v>538934650</v>
      </c>
      <c r="S105" s="31">
        <v>112229757</v>
      </c>
      <c r="T105" s="36">
        <f t="shared" ref="T105:T136" si="30">IF(($Q105     =0),0,($S105     /$Q105     ))</f>
        <v>0.20174388307824623</v>
      </c>
      <c r="U105" s="36">
        <f t="shared" ref="U105:U136" si="31">IF(($P105     =0),0,(($H105     /$P105     )-1))</f>
        <v>2.3096198823333358E-2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619247110</v>
      </c>
      <c r="E106" s="32">
        <f>E105</f>
        <v>619247110</v>
      </c>
      <c r="F106" s="32">
        <f>F105</f>
        <v>68841700</v>
      </c>
      <c r="G106" s="37">
        <f t="shared" si="24"/>
        <v>0.11116999803196498</v>
      </c>
      <c r="H106" s="32">
        <f>H105</f>
        <v>77874377</v>
      </c>
      <c r="I106" s="37">
        <f t="shared" si="25"/>
        <v>0.125756544911449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146716077</v>
      </c>
      <c r="O106" s="37">
        <f t="shared" si="29"/>
        <v>0.23692654294341398</v>
      </c>
      <c r="P106" s="32">
        <f>P105</f>
        <v>76116378</v>
      </c>
      <c r="Q106" s="32">
        <f>Q105</f>
        <v>556298190</v>
      </c>
      <c r="R106" s="32">
        <f>R105</f>
        <v>538934650</v>
      </c>
      <c r="S106" s="32">
        <f>S105</f>
        <v>112229757</v>
      </c>
      <c r="T106" s="37">
        <f t="shared" si="30"/>
        <v>0.20174388307824623</v>
      </c>
      <c r="U106" s="37">
        <f t="shared" si="31"/>
        <v>2.3096198823333358E-2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28879785</v>
      </c>
      <c r="E107" s="31">
        <v>28879785</v>
      </c>
      <c r="F107" s="31">
        <v>4797390</v>
      </c>
      <c r="G107" s="36">
        <f t="shared" si="24"/>
        <v>0.16611584885413794</v>
      </c>
      <c r="H107" s="31">
        <v>10687740</v>
      </c>
      <c r="I107" s="36">
        <f t="shared" si="25"/>
        <v>0.3700768547965298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15485130</v>
      </c>
      <c r="O107" s="36">
        <f t="shared" si="29"/>
        <v>0.53619270365066773</v>
      </c>
      <c r="P107" s="31">
        <v>1859666</v>
      </c>
      <c r="Q107" s="31">
        <v>14153814</v>
      </c>
      <c r="R107" s="31">
        <v>23173789</v>
      </c>
      <c r="S107" s="31">
        <v>4497101</v>
      </c>
      <c r="T107" s="36">
        <f t="shared" si="30"/>
        <v>0.31773068375774899</v>
      </c>
      <c r="U107" s="36">
        <f t="shared" si="31"/>
        <v>4.7471287854915882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23365455</v>
      </c>
      <c r="E108" s="31">
        <v>23365455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22251475</v>
      </c>
      <c r="R108" s="31">
        <v>22251474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16719480</v>
      </c>
      <c r="E109" s="31">
        <v>16719480</v>
      </c>
      <c r="F109" s="31">
        <v>6637131</v>
      </c>
      <c r="G109" s="36">
        <f t="shared" si="24"/>
        <v>0.39696994164890298</v>
      </c>
      <c r="H109" s="31">
        <v>306003</v>
      </c>
      <c r="I109" s="36">
        <f t="shared" si="25"/>
        <v>1.8302184039216532E-2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6943134</v>
      </c>
      <c r="O109" s="36">
        <f t="shared" si="29"/>
        <v>0.4152721256881195</v>
      </c>
      <c r="P109" s="31">
        <v>395662</v>
      </c>
      <c r="Q109" s="31">
        <v>16452330</v>
      </c>
      <c r="R109" s="31">
        <v>15887244</v>
      </c>
      <c r="S109" s="31">
        <v>7559398</v>
      </c>
      <c r="T109" s="36">
        <f t="shared" si="30"/>
        <v>0.45947279199967422</v>
      </c>
      <c r="U109" s="36">
        <f t="shared" si="31"/>
        <v>-0.2266050315673479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51433108</v>
      </c>
      <c r="E110" s="31">
        <v>51433108</v>
      </c>
      <c r="F110" s="31">
        <v>4443005</v>
      </c>
      <c r="G110" s="36">
        <f t="shared" si="24"/>
        <v>8.6384143847577713E-2</v>
      </c>
      <c r="H110" s="31">
        <v>11340794</v>
      </c>
      <c r="I110" s="36">
        <f t="shared" si="25"/>
        <v>0.22049598869273077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15783799</v>
      </c>
      <c r="O110" s="36">
        <f t="shared" si="29"/>
        <v>0.30688013254030849</v>
      </c>
      <c r="P110" s="31">
        <v>48717124</v>
      </c>
      <c r="Q110" s="31">
        <v>129171720</v>
      </c>
      <c r="R110" s="31">
        <v>130048592</v>
      </c>
      <c r="S110" s="31">
        <v>58018297</v>
      </c>
      <c r="T110" s="36">
        <f t="shared" si="30"/>
        <v>0.44915634010292654</v>
      </c>
      <c r="U110" s="36">
        <f t="shared" si="31"/>
        <v>-0.76721134030818405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120397828</v>
      </c>
      <c r="E112" s="32">
        <f>SUM(E107:E111)</f>
        <v>120397828</v>
      </c>
      <c r="F112" s="32">
        <f>SUM(F107:F111)</f>
        <v>15877526</v>
      </c>
      <c r="G112" s="37">
        <f t="shared" si="24"/>
        <v>0.13187551855171339</v>
      </c>
      <c r="H112" s="32">
        <f>SUM(H107:H111)</f>
        <v>22334537</v>
      </c>
      <c r="I112" s="37">
        <f t="shared" si="25"/>
        <v>0.18550614550953526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38212063</v>
      </c>
      <c r="O112" s="37">
        <f t="shared" si="29"/>
        <v>0.31738166406124868</v>
      </c>
      <c r="P112" s="32">
        <f>SUM(P107:P111)</f>
        <v>50972452</v>
      </c>
      <c r="Q112" s="32">
        <f>SUM(Q107:Q111)</f>
        <v>182029339</v>
      </c>
      <c r="R112" s="32">
        <f>SUM(R107:R111)</f>
        <v>191361099</v>
      </c>
      <c r="S112" s="32">
        <f>SUM(S107:S111)</f>
        <v>70074796</v>
      </c>
      <c r="T112" s="37">
        <f t="shared" si="30"/>
        <v>0.38496429413502403</v>
      </c>
      <c r="U112" s="37">
        <f t="shared" si="31"/>
        <v>-0.56183122208835479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4615305</v>
      </c>
      <c r="E114" s="31">
        <v>4615305</v>
      </c>
      <c r="F114" s="31">
        <v>1140218</v>
      </c>
      <c r="G114" s="36">
        <f t="shared" si="24"/>
        <v>0.2470514949716216</v>
      </c>
      <c r="H114" s="31">
        <v>855823</v>
      </c>
      <c r="I114" s="36">
        <f t="shared" si="25"/>
        <v>0.18543151536030664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1996041</v>
      </c>
      <c r="O114" s="36">
        <f t="shared" si="29"/>
        <v>0.43248301033192821</v>
      </c>
      <c r="P114" s="31">
        <v>915592</v>
      </c>
      <c r="Q114" s="31">
        <v>5310815</v>
      </c>
      <c r="R114" s="31">
        <v>3878965</v>
      </c>
      <c r="S114" s="31">
        <v>1798399</v>
      </c>
      <c r="T114" s="36">
        <f t="shared" si="30"/>
        <v>0.33862957003774374</v>
      </c>
      <c r="U114" s="36">
        <f t="shared" si="31"/>
        <v>-6.5279076269779579E-2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21607623</v>
      </c>
      <c r="E115" s="31">
        <v>21607623</v>
      </c>
      <c r="F115" s="31">
        <v>3071180</v>
      </c>
      <c r="G115" s="36">
        <f t="shared" si="24"/>
        <v>0.14213409776725555</v>
      </c>
      <c r="H115" s="31">
        <v>1822861</v>
      </c>
      <c r="I115" s="36">
        <f t="shared" si="25"/>
        <v>8.4361940228224089E-2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4894041</v>
      </c>
      <c r="O115" s="36">
        <f t="shared" si="29"/>
        <v>0.22649603799547965</v>
      </c>
      <c r="P115" s="31">
        <v>6128991</v>
      </c>
      <c r="Q115" s="31">
        <v>26914248</v>
      </c>
      <c r="R115" s="31">
        <v>12866484</v>
      </c>
      <c r="S115" s="31">
        <v>11298166</v>
      </c>
      <c r="T115" s="36">
        <f t="shared" si="30"/>
        <v>0.41978382602404496</v>
      </c>
      <c r="U115" s="36">
        <f t="shared" si="31"/>
        <v>-0.70258383476170871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40704</v>
      </c>
      <c r="G116" s="36">
        <f t="shared" si="24"/>
        <v>0</v>
      </c>
      <c r="H116" s="31">
        <v>9400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50104</v>
      </c>
      <c r="O116" s="36">
        <f t="shared" si="29"/>
        <v>0</v>
      </c>
      <c r="P116" s="31">
        <v>23619</v>
      </c>
      <c r="Q116" s="31">
        <v>220000</v>
      </c>
      <c r="R116" s="31">
        <v>185000</v>
      </c>
      <c r="S116" s="31">
        <v>33573</v>
      </c>
      <c r="T116" s="36">
        <f t="shared" si="30"/>
        <v>0.15260454545454546</v>
      </c>
      <c r="U116" s="36">
        <f t="shared" si="31"/>
        <v>-0.60201532664380375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30000000</v>
      </c>
      <c r="E117" s="31">
        <v>30000000</v>
      </c>
      <c r="F117" s="31">
        <v>7605170</v>
      </c>
      <c r="G117" s="36">
        <f t="shared" si="24"/>
        <v>0.25350566666666668</v>
      </c>
      <c r="H117" s="31">
        <v>8349116</v>
      </c>
      <c r="I117" s="36">
        <f t="shared" si="25"/>
        <v>0.27830386666666668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15954286</v>
      </c>
      <c r="O117" s="36">
        <f t="shared" si="29"/>
        <v>0.53180953333333336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65122971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6054468</v>
      </c>
      <c r="E119" s="31">
        <v>6054468</v>
      </c>
      <c r="F119" s="31">
        <v>717964</v>
      </c>
      <c r="G119" s="36">
        <f t="shared" si="24"/>
        <v>0.11858415966522574</v>
      </c>
      <c r="H119" s="31">
        <v>660117</v>
      </c>
      <c r="I119" s="36">
        <f t="shared" si="25"/>
        <v>0.10902972812805353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1378081</v>
      </c>
      <c r="O119" s="36">
        <f t="shared" si="29"/>
        <v>0.22761388779327929</v>
      </c>
      <c r="P119" s="31">
        <v>854709</v>
      </c>
      <c r="Q119" s="31">
        <v>3149868</v>
      </c>
      <c r="R119" s="31">
        <v>13854383</v>
      </c>
      <c r="S119" s="31">
        <v>1401642</v>
      </c>
      <c r="T119" s="36">
        <f t="shared" si="30"/>
        <v>0.44498436124942381</v>
      </c>
      <c r="U119" s="36">
        <f t="shared" si="31"/>
        <v>-0.22767047030041798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2840000</v>
      </c>
      <c r="E120" s="31">
        <v>2840000</v>
      </c>
      <c r="F120" s="31">
        <v>703314</v>
      </c>
      <c r="G120" s="36">
        <f t="shared" si="24"/>
        <v>0.24764577464788731</v>
      </c>
      <c r="H120" s="31">
        <v>473918</v>
      </c>
      <c r="I120" s="36">
        <f t="shared" si="25"/>
        <v>0.1668725352112676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1177232</v>
      </c>
      <c r="O120" s="36">
        <f t="shared" si="29"/>
        <v>0.41451830985915494</v>
      </c>
      <c r="P120" s="31">
        <v>507111</v>
      </c>
      <c r="Q120" s="31">
        <v>2718000</v>
      </c>
      <c r="R120" s="31">
        <v>2718000</v>
      </c>
      <c r="S120" s="31">
        <v>1243595</v>
      </c>
      <c r="T120" s="36">
        <f t="shared" si="30"/>
        <v>0.45754047093451067</v>
      </c>
      <c r="U120" s="36">
        <f t="shared" si="31"/>
        <v>-6.545509760190571E-2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65117396</v>
      </c>
      <c r="E121" s="32">
        <f>SUM(E113:E120)</f>
        <v>65117396</v>
      </c>
      <c r="F121" s="32">
        <f>SUM(F113:F120)</f>
        <v>13278550</v>
      </c>
      <c r="G121" s="37">
        <f t="shared" si="24"/>
        <v>0.20391709152497436</v>
      </c>
      <c r="H121" s="32">
        <f>SUM(H113:H120)</f>
        <v>12171235</v>
      </c>
      <c r="I121" s="37">
        <f t="shared" si="25"/>
        <v>0.18691218856478845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25449785</v>
      </c>
      <c r="O121" s="37">
        <f t="shared" si="29"/>
        <v>0.39082928008976281</v>
      </c>
      <c r="P121" s="32">
        <f>SUM(P113:P120)</f>
        <v>8430022</v>
      </c>
      <c r="Q121" s="32">
        <f>SUM(Q113:Q120)</f>
        <v>38312931</v>
      </c>
      <c r="R121" s="32">
        <f>SUM(R113:R120)</f>
        <v>98625803</v>
      </c>
      <c r="S121" s="32">
        <f>SUM(S113:S120)</f>
        <v>15775375</v>
      </c>
      <c r="T121" s="37">
        <f t="shared" si="30"/>
        <v>0.41175066976734304</v>
      </c>
      <c r="U121" s="37">
        <f t="shared" si="31"/>
        <v>0.44379635070940493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6724956</v>
      </c>
      <c r="E123" s="31">
        <v>6724956</v>
      </c>
      <c r="F123" s="31">
        <v>5689243</v>
      </c>
      <c r="G123" s="36">
        <f t="shared" si="24"/>
        <v>0.84598962431873159</v>
      </c>
      <c r="H123" s="31">
        <v>-1888666</v>
      </c>
      <c r="I123" s="36">
        <f t="shared" si="25"/>
        <v>-0.28084436537577345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3800577</v>
      </c>
      <c r="O123" s="36">
        <f t="shared" si="29"/>
        <v>0.5651452589429582</v>
      </c>
      <c r="P123" s="31">
        <v>745713</v>
      </c>
      <c r="Q123" s="31">
        <v>7032092</v>
      </c>
      <c r="R123" s="31">
        <v>5584075</v>
      </c>
      <c r="S123" s="31">
        <v>3615769</v>
      </c>
      <c r="T123" s="36">
        <f t="shared" si="30"/>
        <v>0.51418112846077668</v>
      </c>
      <c r="U123" s="36">
        <f t="shared" si="31"/>
        <v>-3.532698236452898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17247812</v>
      </c>
      <c r="E124" s="31">
        <v>17247812</v>
      </c>
      <c r="F124" s="31">
        <v>3271358</v>
      </c>
      <c r="G124" s="36">
        <f t="shared" si="24"/>
        <v>0.18966799962801079</v>
      </c>
      <c r="H124" s="31">
        <v>4521711</v>
      </c>
      <c r="I124" s="36">
        <f t="shared" si="25"/>
        <v>0.26216142662037367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7793069</v>
      </c>
      <c r="O124" s="36">
        <f t="shared" si="29"/>
        <v>0.45182942624838446</v>
      </c>
      <c r="P124" s="31">
        <v>10663572</v>
      </c>
      <c r="Q124" s="31">
        <v>13415620</v>
      </c>
      <c r="R124" s="31">
        <v>15987732</v>
      </c>
      <c r="S124" s="31">
        <v>12707864</v>
      </c>
      <c r="T124" s="36">
        <f t="shared" si="30"/>
        <v>0.94724388436762519</v>
      </c>
      <c r="U124" s="36">
        <f t="shared" si="31"/>
        <v>-0.57596657105142635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23972768</v>
      </c>
      <c r="E126" s="32">
        <f>SUM(E122:E125)</f>
        <v>23972768</v>
      </c>
      <c r="F126" s="32">
        <f>SUM(F122:F125)</f>
        <v>8960601</v>
      </c>
      <c r="G126" s="37">
        <f t="shared" si="24"/>
        <v>0.37378249353599885</v>
      </c>
      <c r="H126" s="32">
        <f>SUM(H122:H125)</f>
        <v>2633045</v>
      </c>
      <c r="I126" s="37">
        <f t="shared" si="25"/>
        <v>0.10983483425860543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11593646</v>
      </c>
      <c r="O126" s="37">
        <f t="shared" si="29"/>
        <v>0.48361732779460426</v>
      </c>
      <c r="P126" s="32">
        <f>SUM(P122:P125)</f>
        <v>11409285</v>
      </c>
      <c r="Q126" s="32">
        <f>SUM(Q122:Q125)</f>
        <v>20447712</v>
      </c>
      <c r="R126" s="32">
        <f>SUM(R122:R125)</f>
        <v>21571807</v>
      </c>
      <c r="S126" s="32">
        <f>SUM(S122:S125)</f>
        <v>16323633</v>
      </c>
      <c r="T126" s="37">
        <f t="shared" si="30"/>
        <v>0.79831097973210885</v>
      </c>
      <c r="U126" s="37">
        <f t="shared" si="31"/>
        <v>-0.76921910531641557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10662516</v>
      </c>
      <c r="E127" s="31">
        <v>10662516</v>
      </c>
      <c r="F127" s="31">
        <v>827366</v>
      </c>
      <c r="G127" s="36">
        <f t="shared" si="24"/>
        <v>7.7595756948922748E-2</v>
      </c>
      <c r="H127" s="31">
        <v>1168476</v>
      </c>
      <c r="I127" s="36">
        <f t="shared" si="25"/>
        <v>0.1095872681457172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1995842</v>
      </c>
      <c r="O127" s="36">
        <f t="shared" si="29"/>
        <v>0.18718302509463997</v>
      </c>
      <c r="P127" s="31">
        <v>1770013</v>
      </c>
      <c r="Q127" s="31">
        <v>9650823</v>
      </c>
      <c r="R127" s="31">
        <v>7487933</v>
      </c>
      <c r="S127" s="31">
        <v>2522457</v>
      </c>
      <c r="T127" s="36">
        <f t="shared" si="30"/>
        <v>0.26137221664929511</v>
      </c>
      <c r="U127" s="36">
        <f t="shared" si="31"/>
        <v>-0.33984891636389114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165600</v>
      </c>
      <c r="G129" s="36">
        <f t="shared" si="24"/>
        <v>0</v>
      </c>
      <c r="H129" s="31">
        <v>355800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521400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2115000</v>
      </c>
      <c r="E130" s="31">
        <v>2115000</v>
      </c>
      <c r="F130" s="31">
        <v>416517</v>
      </c>
      <c r="G130" s="36">
        <f t="shared" si="24"/>
        <v>0.19693475177304964</v>
      </c>
      <c r="H130" s="31">
        <v>440887</v>
      </c>
      <c r="I130" s="36">
        <f t="shared" si="25"/>
        <v>0.20845721040189125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857404</v>
      </c>
      <c r="O130" s="36">
        <f t="shared" si="29"/>
        <v>0.40539196217494089</v>
      </c>
      <c r="P130" s="31">
        <v>1546188</v>
      </c>
      <c r="Q130" s="31">
        <v>2967000</v>
      </c>
      <c r="R130" s="31">
        <v>2801000</v>
      </c>
      <c r="S130" s="31">
        <v>1690962</v>
      </c>
      <c r="T130" s="36">
        <f t="shared" si="30"/>
        <v>0.56992315470171895</v>
      </c>
      <c r="U130" s="36">
        <f t="shared" si="31"/>
        <v>-0.71485550269436837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12777516</v>
      </c>
      <c r="E132" s="32">
        <f>SUM(E127:E131)</f>
        <v>12777516</v>
      </c>
      <c r="F132" s="32">
        <f>SUM(F127:F131)</f>
        <v>1409483</v>
      </c>
      <c r="G132" s="37">
        <f t="shared" si="24"/>
        <v>0.11030962512588519</v>
      </c>
      <c r="H132" s="32">
        <f>SUM(H127:H131)</f>
        <v>1965163</v>
      </c>
      <c r="I132" s="37">
        <f t="shared" si="25"/>
        <v>0.15379851608090336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3374646</v>
      </c>
      <c r="O132" s="37">
        <f t="shared" si="29"/>
        <v>0.26410814120678855</v>
      </c>
      <c r="P132" s="32">
        <f>SUM(P127:P131)</f>
        <v>3316201</v>
      </c>
      <c r="Q132" s="32">
        <f>SUM(Q127:Q131)</f>
        <v>12617823</v>
      </c>
      <c r="R132" s="32">
        <f>SUM(R127:R131)</f>
        <v>10288933</v>
      </c>
      <c r="S132" s="32">
        <f>SUM(S127:S131)</f>
        <v>4213419</v>
      </c>
      <c r="T132" s="37">
        <f t="shared" si="30"/>
        <v>0.3339259870739984</v>
      </c>
      <c r="U132" s="37">
        <f t="shared" si="31"/>
        <v>-0.40740534123233185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29446627</v>
      </c>
      <c r="E133" s="31">
        <v>29446627</v>
      </c>
      <c r="F133" s="31">
        <v>20963287</v>
      </c>
      <c r="G133" s="36">
        <f t="shared" si="24"/>
        <v>0.71190792072721942</v>
      </c>
      <c r="H133" s="31">
        <v>15515813</v>
      </c>
      <c r="I133" s="36">
        <f t="shared" si="25"/>
        <v>0.52691308243894963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36479100</v>
      </c>
      <c r="O133" s="36">
        <f t="shared" si="29"/>
        <v>1.2388210031661691</v>
      </c>
      <c r="P133" s="31">
        <v>729063</v>
      </c>
      <c r="Q133" s="31">
        <v>11120010</v>
      </c>
      <c r="R133" s="31">
        <v>33220001</v>
      </c>
      <c r="S133" s="31">
        <v>9016246</v>
      </c>
      <c r="T133" s="36">
        <f t="shared" si="30"/>
        <v>0.81081276006046754</v>
      </c>
      <c r="U133" s="36">
        <f t="shared" si="31"/>
        <v>20.281854928860742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78337</v>
      </c>
      <c r="E134" s="31">
        <v>78337</v>
      </c>
      <c r="F134" s="31">
        <v>27984</v>
      </c>
      <c r="G134" s="36">
        <f t="shared" si="24"/>
        <v>0.35722583198233276</v>
      </c>
      <c r="H134" s="31">
        <v>54023</v>
      </c>
      <c r="I134" s="36">
        <f t="shared" si="25"/>
        <v>0.68962303892158239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82007</v>
      </c>
      <c r="O134" s="36">
        <f t="shared" si="29"/>
        <v>1.0468488709039152</v>
      </c>
      <c r="P134" s="31">
        <v>6563512</v>
      </c>
      <c r="Q134" s="31">
        <v>82000</v>
      </c>
      <c r="R134" s="31">
        <v>82000</v>
      </c>
      <c r="S134" s="31">
        <v>15194125</v>
      </c>
      <c r="T134" s="36">
        <f t="shared" si="30"/>
        <v>185.29420731707316</v>
      </c>
      <c r="U134" s="36">
        <f t="shared" si="31"/>
        <v>-0.99176919307833977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29524964</v>
      </c>
      <c r="E137" s="32">
        <f>SUM(E133:E136)</f>
        <v>29524964</v>
      </c>
      <c r="F137" s="32">
        <f>SUM(F133:F136)</f>
        <v>20991271</v>
      </c>
      <c r="G137" s="37">
        <f t="shared" ref="G137:G170" si="32">IF(($D137     =0),0,($F137     /$D137     ))</f>
        <v>0.71096686180548774</v>
      </c>
      <c r="H137" s="32">
        <f>SUM(H133:H136)</f>
        <v>15569836</v>
      </c>
      <c r="I137" s="37">
        <f t="shared" ref="I137:I170" si="33">IF(($D137     =0),0,($H137     /$D137     ))</f>
        <v>0.52734479202074558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36561107</v>
      </c>
      <c r="O137" s="37">
        <f t="shared" ref="O137:O170" si="37">IF(($D137     =0),0,($N137     /$D137     ))</f>
        <v>1.2383116538262333</v>
      </c>
      <c r="P137" s="32">
        <f>SUM(P133:P136)</f>
        <v>7292575</v>
      </c>
      <c r="Q137" s="32">
        <f>SUM(Q133:Q136)</f>
        <v>11202010</v>
      </c>
      <c r="R137" s="32">
        <f>SUM(R133:R136)</f>
        <v>33302001</v>
      </c>
      <c r="S137" s="32">
        <f>SUM(S133:S136)</f>
        <v>24210371</v>
      </c>
      <c r="T137" s="37">
        <f t="shared" ref="T137:T170" si="38">IF(($Q137     =0),0,($S137     /$Q137     ))</f>
        <v>2.1612524002388858</v>
      </c>
      <c r="U137" s="37">
        <f t="shared" ref="U137:U170" si="39">IF(($P137     =0),0,(($H137     /$P137     )-1))</f>
        <v>1.1350258310679013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1939110</v>
      </c>
      <c r="E138" s="31">
        <v>1939110</v>
      </c>
      <c r="F138" s="31">
        <v>283881</v>
      </c>
      <c r="G138" s="36">
        <f t="shared" si="32"/>
        <v>0.14639757414483964</v>
      </c>
      <c r="H138" s="31">
        <v>215388</v>
      </c>
      <c r="I138" s="36">
        <f t="shared" si="33"/>
        <v>0.11107569967665579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499269</v>
      </c>
      <c r="O138" s="36">
        <f t="shared" si="37"/>
        <v>0.25747327382149543</v>
      </c>
      <c r="P138" s="31">
        <v>244570</v>
      </c>
      <c r="Q138" s="31">
        <v>1634869</v>
      </c>
      <c r="R138" s="31">
        <v>1859002</v>
      </c>
      <c r="S138" s="31">
        <v>483832</v>
      </c>
      <c r="T138" s="36">
        <f t="shared" si="38"/>
        <v>0.29594542437345134</v>
      </c>
      <c r="U138" s="36">
        <f t="shared" si="39"/>
        <v>-0.1193196221940549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13942880</v>
      </c>
      <c r="E139" s="31">
        <v>13942880</v>
      </c>
      <c r="F139" s="31">
        <v>5509643</v>
      </c>
      <c r="G139" s="36">
        <f t="shared" si="32"/>
        <v>0.39515817392102637</v>
      </c>
      <c r="H139" s="31">
        <v>4476063</v>
      </c>
      <c r="I139" s="36">
        <f t="shared" si="33"/>
        <v>0.32102858233019288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9985706</v>
      </c>
      <c r="O139" s="36">
        <f t="shared" si="37"/>
        <v>0.7161867562512193</v>
      </c>
      <c r="P139" s="31">
        <v>4326031</v>
      </c>
      <c r="Q139" s="31">
        <v>13957639</v>
      </c>
      <c r="R139" s="31">
        <v>13623220</v>
      </c>
      <c r="S139" s="31">
        <v>9719034</v>
      </c>
      <c r="T139" s="36">
        <f t="shared" si="38"/>
        <v>0.69632364040938444</v>
      </c>
      <c r="U139" s="36">
        <f t="shared" si="39"/>
        <v>3.4681212409249929E-2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3500000</v>
      </c>
      <c r="E140" s="31">
        <v>3500000</v>
      </c>
      <c r="F140" s="31">
        <v>823325</v>
      </c>
      <c r="G140" s="36">
        <f t="shared" si="32"/>
        <v>0.2352357142857143</v>
      </c>
      <c r="H140" s="31">
        <v>665891</v>
      </c>
      <c r="I140" s="36">
        <f t="shared" si="33"/>
        <v>0.19025457142857144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1489216</v>
      </c>
      <c r="O140" s="36">
        <f t="shared" si="37"/>
        <v>0.42549028571428571</v>
      </c>
      <c r="P140" s="31">
        <v>2032362</v>
      </c>
      <c r="Q140" s="31">
        <v>2632500</v>
      </c>
      <c r="R140" s="31">
        <v>2632500</v>
      </c>
      <c r="S140" s="31">
        <v>2696857</v>
      </c>
      <c r="T140" s="36">
        <f t="shared" si="38"/>
        <v>1.0244471035137701</v>
      </c>
      <c r="U140" s="36">
        <f t="shared" si="39"/>
        <v>-0.67235610585122141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2307000</v>
      </c>
      <c r="E141" s="31">
        <v>2307000</v>
      </c>
      <c r="F141" s="31">
        <v>798722</v>
      </c>
      <c r="G141" s="36">
        <f t="shared" si="32"/>
        <v>0.34621673168617251</v>
      </c>
      <c r="H141" s="31">
        <v>1657826</v>
      </c>
      <c r="I141" s="36">
        <f t="shared" si="33"/>
        <v>0.718606848721283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2456548</v>
      </c>
      <c r="O141" s="36">
        <f t="shared" si="37"/>
        <v>1.0648235804074555</v>
      </c>
      <c r="P141" s="31">
        <v>1165191</v>
      </c>
      <c r="Q141" s="31">
        <v>3177901</v>
      </c>
      <c r="R141" s="31">
        <v>3670786</v>
      </c>
      <c r="S141" s="31">
        <v>1795403</v>
      </c>
      <c r="T141" s="36">
        <f t="shared" si="38"/>
        <v>0.56496505083072124</v>
      </c>
      <c r="U141" s="36">
        <f t="shared" si="39"/>
        <v>0.42279334461045437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21688990</v>
      </c>
      <c r="E144" s="32">
        <f>SUM(E138:E143)</f>
        <v>21688990</v>
      </c>
      <c r="F144" s="32">
        <f>SUM(F138:F143)</f>
        <v>7415571</v>
      </c>
      <c r="G144" s="37">
        <f t="shared" si="32"/>
        <v>0.34190485587387887</v>
      </c>
      <c r="H144" s="32">
        <f>SUM(H138:H143)</f>
        <v>7015168</v>
      </c>
      <c r="I144" s="37">
        <f t="shared" si="33"/>
        <v>0.32344373804404908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14430739</v>
      </c>
      <c r="O144" s="37">
        <f t="shared" si="37"/>
        <v>0.665348593917928</v>
      </c>
      <c r="P144" s="32">
        <f>SUM(P138:P143)</f>
        <v>7768154</v>
      </c>
      <c r="Q144" s="32">
        <f>SUM(Q138:Q143)</f>
        <v>21402909</v>
      </c>
      <c r="R144" s="32">
        <f>SUM(R138:R143)</f>
        <v>21785508</v>
      </c>
      <c r="S144" s="32">
        <f>SUM(S138:S143)</f>
        <v>14695126</v>
      </c>
      <c r="T144" s="37">
        <f t="shared" si="38"/>
        <v>0.68659479886589247</v>
      </c>
      <c r="U144" s="37">
        <f t="shared" si="39"/>
        <v>-9.6932424357189628E-2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4424977</v>
      </c>
      <c r="E145" s="31">
        <v>4424977</v>
      </c>
      <c r="F145" s="31">
        <v>1171252</v>
      </c>
      <c r="G145" s="36">
        <f t="shared" si="32"/>
        <v>0.26469109330963753</v>
      </c>
      <c r="H145" s="31">
        <v>884387</v>
      </c>
      <c r="I145" s="36">
        <f t="shared" si="33"/>
        <v>0.19986250775992734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2055639</v>
      </c>
      <c r="O145" s="36">
        <f t="shared" si="37"/>
        <v>0.46455360106956489</v>
      </c>
      <c r="P145" s="31">
        <v>1037105</v>
      </c>
      <c r="Q145" s="31">
        <v>3689504</v>
      </c>
      <c r="R145" s="31">
        <v>4419977</v>
      </c>
      <c r="S145" s="31">
        <v>2121676</v>
      </c>
      <c r="T145" s="36">
        <f t="shared" si="38"/>
        <v>0.57505724346687248</v>
      </c>
      <c r="U145" s="36">
        <f t="shared" si="39"/>
        <v>-0.14725413530934672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200000</v>
      </c>
      <c r="E146" s="31">
        <v>200000</v>
      </c>
      <c r="F146" s="31">
        <v>137422</v>
      </c>
      <c r="G146" s="36">
        <f t="shared" si="32"/>
        <v>0.68711</v>
      </c>
      <c r="H146" s="31">
        <v>68711</v>
      </c>
      <c r="I146" s="36">
        <f t="shared" si="33"/>
        <v>0.343555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206133</v>
      </c>
      <c r="O146" s="36">
        <f t="shared" si="37"/>
        <v>1.0306649999999999</v>
      </c>
      <c r="P146" s="31">
        <v>141980</v>
      </c>
      <c r="Q146" s="31">
        <v>200000</v>
      </c>
      <c r="R146" s="31">
        <v>300000</v>
      </c>
      <c r="S146" s="31">
        <v>300336</v>
      </c>
      <c r="T146" s="36">
        <f t="shared" si="38"/>
        <v>1.5016799999999999</v>
      </c>
      <c r="U146" s="36">
        <f t="shared" si="39"/>
        <v>-0.51605155655726165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29534777</v>
      </c>
      <c r="E147" s="31">
        <v>29534777</v>
      </c>
      <c r="F147" s="31">
        <v>8568250</v>
      </c>
      <c r="G147" s="36">
        <f t="shared" si="32"/>
        <v>0.29010715063127107</v>
      </c>
      <c r="H147" s="31">
        <v>631699</v>
      </c>
      <c r="I147" s="36">
        <f t="shared" si="33"/>
        <v>2.1388311142488056E-2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9199949</v>
      </c>
      <c r="O147" s="36">
        <f t="shared" si="37"/>
        <v>0.31149546177375914</v>
      </c>
      <c r="P147" s="31">
        <v>350290</v>
      </c>
      <c r="Q147" s="31">
        <v>25327060</v>
      </c>
      <c r="R147" s="31">
        <v>33778562</v>
      </c>
      <c r="S147" s="31">
        <v>616992</v>
      </c>
      <c r="T147" s="36">
        <f t="shared" si="38"/>
        <v>2.4360979916342441E-2</v>
      </c>
      <c r="U147" s="36">
        <f t="shared" si="39"/>
        <v>0.80336007308230317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1560000</v>
      </c>
      <c r="E148" s="31">
        <v>1560000</v>
      </c>
      <c r="F148" s="31">
        <v>332082</v>
      </c>
      <c r="G148" s="36">
        <f t="shared" si="32"/>
        <v>0.21287307692307691</v>
      </c>
      <c r="H148" s="31">
        <v>327384</v>
      </c>
      <c r="I148" s="36">
        <f t="shared" si="33"/>
        <v>0.20986153846153846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659466</v>
      </c>
      <c r="O148" s="36">
        <f t="shared" si="37"/>
        <v>0.42273461538461538</v>
      </c>
      <c r="P148" s="31">
        <v>357439</v>
      </c>
      <c r="Q148" s="31">
        <v>2573516</v>
      </c>
      <c r="R148" s="31">
        <v>1273516</v>
      </c>
      <c r="S148" s="31">
        <v>748886</v>
      </c>
      <c r="T148" s="36">
        <f t="shared" si="38"/>
        <v>0.29099721936836609</v>
      </c>
      <c r="U148" s="36">
        <f t="shared" si="39"/>
        <v>-8.4084277317248546E-2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2945000</v>
      </c>
      <c r="E149" s="31">
        <v>2945000</v>
      </c>
      <c r="F149" s="31">
        <v>462097</v>
      </c>
      <c r="G149" s="36">
        <f t="shared" si="32"/>
        <v>0.15690899830220714</v>
      </c>
      <c r="H149" s="31">
        <v>1217673</v>
      </c>
      <c r="I149" s="36">
        <f t="shared" si="33"/>
        <v>0.41347130730050935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1679770</v>
      </c>
      <c r="O149" s="36">
        <f t="shared" si="37"/>
        <v>0.57038030560271646</v>
      </c>
      <c r="P149" s="31">
        <v>1296631</v>
      </c>
      <c r="Q149" s="31">
        <v>2819000</v>
      </c>
      <c r="R149" s="31">
        <v>2819000</v>
      </c>
      <c r="S149" s="31">
        <v>1931854</v>
      </c>
      <c r="T149" s="36">
        <f t="shared" si="38"/>
        <v>0.68529762327066335</v>
      </c>
      <c r="U149" s="36">
        <f t="shared" si="39"/>
        <v>-6.0894734122506677E-2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38664754</v>
      </c>
      <c r="E150" s="32">
        <f>SUM(E145:E149)</f>
        <v>38664754</v>
      </c>
      <c r="F150" s="32">
        <f>SUM(F145:F149)</f>
        <v>10671103</v>
      </c>
      <c r="G150" s="37">
        <f t="shared" si="32"/>
        <v>0.27599045373468561</v>
      </c>
      <c r="H150" s="32">
        <f>SUM(H145:H149)</f>
        <v>3129854</v>
      </c>
      <c r="I150" s="37">
        <f t="shared" si="33"/>
        <v>8.0948504159628176E-2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13800957</v>
      </c>
      <c r="O150" s="37">
        <f t="shared" si="37"/>
        <v>0.35693895789431379</v>
      </c>
      <c r="P150" s="32">
        <f>SUM(P145:P149)</f>
        <v>3183445</v>
      </c>
      <c r="Q150" s="32">
        <f>SUM(Q145:Q149)</f>
        <v>34609080</v>
      </c>
      <c r="R150" s="32">
        <f>SUM(R145:R149)</f>
        <v>42591055</v>
      </c>
      <c r="S150" s="32">
        <f>SUM(S145:S149)</f>
        <v>5719744</v>
      </c>
      <c r="T150" s="37">
        <f t="shared" si="38"/>
        <v>0.16526714954572616</v>
      </c>
      <c r="U150" s="37">
        <f t="shared" si="39"/>
        <v>-1.6834278588133245E-2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414335</v>
      </c>
      <c r="E151" s="31">
        <v>414335</v>
      </c>
      <c r="F151" s="31">
        <v>110540</v>
      </c>
      <c r="G151" s="36">
        <f t="shared" si="32"/>
        <v>0.26678895096962602</v>
      </c>
      <c r="H151" s="31">
        <v>49110</v>
      </c>
      <c r="I151" s="36">
        <f t="shared" si="33"/>
        <v>0.11852727865133286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159650</v>
      </c>
      <c r="O151" s="36">
        <f t="shared" si="37"/>
        <v>0.38531622962095891</v>
      </c>
      <c r="P151" s="31">
        <v>37665</v>
      </c>
      <c r="Q151" s="31">
        <v>450500</v>
      </c>
      <c r="R151" s="31">
        <v>395000</v>
      </c>
      <c r="S151" s="31">
        <v>97087</v>
      </c>
      <c r="T151" s="36">
        <f t="shared" si="38"/>
        <v>0.21550943396226416</v>
      </c>
      <c r="U151" s="36">
        <f t="shared" si="39"/>
        <v>0.30386300278773404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15899700</v>
      </c>
      <c r="E152" s="31">
        <v>15899900</v>
      </c>
      <c r="F152" s="31">
        <v>3188714</v>
      </c>
      <c r="G152" s="36">
        <f t="shared" si="32"/>
        <v>0.20055183431133922</v>
      </c>
      <c r="H152" s="31">
        <v>4528703</v>
      </c>
      <c r="I152" s="36">
        <f t="shared" si="33"/>
        <v>0.28482946219111055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7717417</v>
      </c>
      <c r="O152" s="36">
        <f t="shared" si="37"/>
        <v>0.48538129650244971</v>
      </c>
      <c r="P152" s="31">
        <v>7089904</v>
      </c>
      <c r="Q152" s="31">
        <v>12699500</v>
      </c>
      <c r="R152" s="31">
        <v>28869300</v>
      </c>
      <c r="S152" s="31">
        <v>16567523</v>
      </c>
      <c r="T152" s="36">
        <f t="shared" si="38"/>
        <v>1.3045807315248632</v>
      </c>
      <c r="U152" s="36">
        <f t="shared" si="39"/>
        <v>-0.36124621715611382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5701950</v>
      </c>
      <c r="E153" s="31">
        <v>5701950</v>
      </c>
      <c r="F153" s="31">
        <v>1314205</v>
      </c>
      <c r="G153" s="36">
        <f t="shared" si="32"/>
        <v>0.23048343110690203</v>
      </c>
      <c r="H153" s="31">
        <v>1213670</v>
      </c>
      <c r="I153" s="36">
        <f t="shared" si="33"/>
        <v>0.21285174370171608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2527875</v>
      </c>
      <c r="O153" s="36">
        <f t="shared" si="37"/>
        <v>0.44333517480861812</v>
      </c>
      <c r="P153" s="31">
        <v>1063772</v>
      </c>
      <c r="Q153" s="31">
        <v>12273600</v>
      </c>
      <c r="R153" s="31">
        <v>23635600</v>
      </c>
      <c r="S153" s="31">
        <v>2305197</v>
      </c>
      <c r="T153" s="36">
        <f t="shared" si="38"/>
        <v>0.18781751075479078</v>
      </c>
      <c r="U153" s="36">
        <f t="shared" si="39"/>
        <v>0.1409117743275814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4509392</v>
      </c>
      <c r="E154" s="31">
        <v>4509392</v>
      </c>
      <c r="F154" s="31">
        <v>1178331</v>
      </c>
      <c r="G154" s="36">
        <f t="shared" si="32"/>
        <v>0.26130595876339868</v>
      </c>
      <c r="H154" s="31">
        <v>1082119</v>
      </c>
      <c r="I154" s="36">
        <f t="shared" si="33"/>
        <v>0.23997004474217368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2260450</v>
      </c>
      <c r="O154" s="36">
        <f t="shared" si="37"/>
        <v>0.50127600350557233</v>
      </c>
      <c r="P154" s="31">
        <v>905463</v>
      </c>
      <c r="Q154" s="31">
        <v>4459668</v>
      </c>
      <c r="R154" s="31">
        <v>4335668</v>
      </c>
      <c r="S154" s="31">
        <v>1854417</v>
      </c>
      <c r="T154" s="36">
        <f t="shared" si="38"/>
        <v>0.41581951840361209</v>
      </c>
      <c r="U154" s="36">
        <f t="shared" si="39"/>
        <v>0.19510018631352133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1303751</v>
      </c>
      <c r="E155" s="31">
        <v>1303751</v>
      </c>
      <c r="F155" s="31">
        <v>219874</v>
      </c>
      <c r="G155" s="36">
        <f t="shared" si="32"/>
        <v>0.16864723401937948</v>
      </c>
      <c r="H155" s="31">
        <v>227009</v>
      </c>
      <c r="I155" s="36">
        <f t="shared" si="33"/>
        <v>0.17411990479777198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446883</v>
      </c>
      <c r="O155" s="36">
        <f t="shared" si="37"/>
        <v>0.34276713881715143</v>
      </c>
      <c r="P155" s="31">
        <v>0</v>
      </c>
      <c r="Q155" s="31">
        <v>1328100</v>
      </c>
      <c r="R155" s="31">
        <v>1328100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27829128</v>
      </c>
      <c r="E157" s="32">
        <f>SUM(E151:E156)</f>
        <v>27829328</v>
      </c>
      <c r="F157" s="32">
        <f>SUM(F151:F156)</f>
        <v>6011664</v>
      </c>
      <c r="G157" s="37">
        <f t="shared" si="32"/>
        <v>0.21602056665232197</v>
      </c>
      <c r="H157" s="32">
        <f>SUM(H151:H156)</f>
        <v>7100611</v>
      </c>
      <c r="I157" s="37">
        <f t="shared" si="33"/>
        <v>0.25515032307156732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13112275</v>
      </c>
      <c r="O157" s="37">
        <f t="shared" si="37"/>
        <v>0.47117088972388932</v>
      </c>
      <c r="P157" s="32">
        <f>SUM(P151:P156)</f>
        <v>9096804</v>
      </c>
      <c r="Q157" s="32">
        <f>SUM(Q151:Q156)</f>
        <v>31211368</v>
      </c>
      <c r="R157" s="32">
        <f>SUM(R151:R156)</f>
        <v>58563668</v>
      </c>
      <c r="S157" s="32">
        <f>SUM(S151:S156)</f>
        <v>20824224</v>
      </c>
      <c r="T157" s="37">
        <f t="shared" si="38"/>
        <v>0.66719997662390196</v>
      </c>
      <c r="U157" s="37">
        <f t="shared" si="39"/>
        <v>-0.21943893701568151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3984565</v>
      </c>
      <c r="E158" s="31">
        <v>3984565</v>
      </c>
      <c r="F158" s="31">
        <v>749606</v>
      </c>
      <c r="G158" s="36">
        <f t="shared" si="32"/>
        <v>0.18812743674654572</v>
      </c>
      <c r="H158" s="31">
        <v>950839</v>
      </c>
      <c r="I158" s="36">
        <f t="shared" si="33"/>
        <v>0.23863056569537702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1700445</v>
      </c>
      <c r="O158" s="36">
        <f t="shared" si="37"/>
        <v>0.42675800244192275</v>
      </c>
      <c r="P158" s="31">
        <v>1081486</v>
      </c>
      <c r="Q158" s="31">
        <v>4470304</v>
      </c>
      <c r="R158" s="31">
        <v>4327304</v>
      </c>
      <c r="S158" s="31">
        <v>2197628</v>
      </c>
      <c r="T158" s="36">
        <f t="shared" si="38"/>
        <v>0.49160593999871149</v>
      </c>
      <c r="U158" s="36">
        <f t="shared" si="39"/>
        <v>-0.12080322815089606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32833414</v>
      </c>
      <c r="E159" s="31">
        <v>32833414</v>
      </c>
      <c r="F159" s="31">
        <v>10169953</v>
      </c>
      <c r="G159" s="36">
        <f t="shared" si="32"/>
        <v>0.30974400042590761</v>
      </c>
      <c r="H159" s="31">
        <v>8869080</v>
      </c>
      <c r="I159" s="36">
        <f t="shared" si="33"/>
        <v>0.27012360030546928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19039033</v>
      </c>
      <c r="O159" s="36">
        <f t="shared" si="37"/>
        <v>0.57986760073137689</v>
      </c>
      <c r="P159" s="31">
        <v>9962482</v>
      </c>
      <c r="Q159" s="31">
        <v>32840496</v>
      </c>
      <c r="R159" s="31">
        <v>33422537</v>
      </c>
      <c r="S159" s="31">
        <v>19978342</v>
      </c>
      <c r="T159" s="36">
        <f t="shared" si="38"/>
        <v>0.60834470953179265</v>
      </c>
      <c r="U159" s="36">
        <f t="shared" si="39"/>
        <v>-0.10975196743140914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18801174</v>
      </c>
      <c r="E160" s="31">
        <v>18801174</v>
      </c>
      <c r="F160" s="31">
        <v>7833861</v>
      </c>
      <c r="G160" s="36">
        <f t="shared" si="32"/>
        <v>0.41666871441113201</v>
      </c>
      <c r="H160" s="31">
        <v>6266997</v>
      </c>
      <c r="I160" s="36">
        <f t="shared" si="33"/>
        <v>0.33333008885508958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14100858</v>
      </c>
      <c r="O160" s="36">
        <f t="shared" si="37"/>
        <v>0.74999880326622159</v>
      </c>
      <c r="P160" s="31">
        <v>1021191</v>
      </c>
      <c r="Q160" s="31">
        <v>1760000</v>
      </c>
      <c r="R160" s="31">
        <v>1760000</v>
      </c>
      <c r="S160" s="31">
        <v>1926774</v>
      </c>
      <c r="T160" s="36">
        <f t="shared" si="38"/>
        <v>1.0947579545454544</v>
      </c>
      <c r="U160" s="36">
        <f t="shared" si="39"/>
        <v>5.1369489155309829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55619153</v>
      </c>
      <c r="E163" s="32">
        <f>SUM(E158:E162)</f>
        <v>55619153</v>
      </c>
      <c r="F163" s="32">
        <f>SUM(F158:F162)</f>
        <v>18753420</v>
      </c>
      <c r="G163" s="37">
        <f t="shared" si="32"/>
        <v>0.3371755769096304</v>
      </c>
      <c r="H163" s="32">
        <f>SUM(H158:H162)</f>
        <v>16086916</v>
      </c>
      <c r="I163" s="37">
        <f t="shared" si="33"/>
        <v>0.2892333869233859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34840336</v>
      </c>
      <c r="O163" s="37">
        <f t="shared" si="37"/>
        <v>0.62640896383301625</v>
      </c>
      <c r="P163" s="32">
        <f>SUM(P158:P162)</f>
        <v>12065159</v>
      </c>
      <c r="Q163" s="32">
        <f>SUM(Q158:Q162)</f>
        <v>39070800</v>
      </c>
      <c r="R163" s="32">
        <f>SUM(R158:R162)</f>
        <v>39509841</v>
      </c>
      <c r="S163" s="32">
        <f>SUM(S158:S162)</f>
        <v>24102744</v>
      </c>
      <c r="T163" s="37">
        <f t="shared" si="38"/>
        <v>0.61689916766485453</v>
      </c>
      <c r="U163" s="37">
        <f t="shared" si="39"/>
        <v>0.33333642764260296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1104</v>
      </c>
      <c r="E164" s="31">
        <v>1104</v>
      </c>
      <c r="F164" s="31">
        <v>1777461</v>
      </c>
      <c r="G164" s="36">
        <f t="shared" si="32"/>
        <v>1610.0190217391305</v>
      </c>
      <c r="H164" s="31">
        <v>2242915</v>
      </c>
      <c r="I164" s="36">
        <f t="shared" si="33"/>
        <v>2031.6259057971015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4020376</v>
      </c>
      <c r="O164" s="36">
        <f t="shared" si="37"/>
        <v>3641.644927536232</v>
      </c>
      <c r="P164" s="31">
        <v>1678562</v>
      </c>
      <c r="Q164" s="31">
        <v>1056</v>
      </c>
      <c r="R164" s="31">
        <v>1056</v>
      </c>
      <c r="S164" s="31">
        <v>1678562</v>
      </c>
      <c r="T164" s="36">
        <f t="shared" si="38"/>
        <v>1589.5473484848485</v>
      </c>
      <c r="U164" s="36">
        <f t="shared" si="39"/>
        <v>0.33621218638334471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80000</v>
      </c>
      <c r="E165" s="31">
        <v>80000</v>
      </c>
      <c r="F165" s="31">
        <v>3266</v>
      </c>
      <c r="G165" s="36">
        <f t="shared" si="32"/>
        <v>4.0825E-2</v>
      </c>
      <c r="H165" s="31">
        <v>23740</v>
      </c>
      <c r="I165" s="36">
        <f t="shared" si="33"/>
        <v>0.29675000000000001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27006</v>
      </c>
      <c r="O165" s="36">
        <f t="shared" si="37"/>
        <v>0.33757500000000001</v>
      </c>
      <c r="P165" s="31">
        <v>8270467</v>
      </c>
      <c r="Q165" s="31">
        <v>262200</v>
      </c>
      <c r="R165" s="31">
        <v>21765200</v>
      </c>
      <c r="S165" s="31">
        <v>15207014</v>
      </c>
      <c r="T165" s="36">
        <f t="shared" si="38"/>
        <v>57.997765064836003</v>
      </c>
      <c r="U165" s="36">
        <f t="shared" si="39"/>
        <v>-0.99712954540535614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67029249</v>
      </c>
      <c r="E166" s="31">
        <v>67029249</v>
      </c>
      <c r="F166" s="31">
        <v>26808128</v>
      </c>
      <c r="G166" s="36">
        <f t="shared" si="32"/>
        <v>0.39994671579865082</v>
      </c>
      <c r="H166" s="31">
        <v>22312129</v>
      </c>
      <c r="I166" s="36">
        <f t="shared" si="33"/>
        <v>0.33287153493245913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49120257</v>
      </c>
      <c r="O166" s="36">
        <f t="shared" si="37"/>
        <v>0.73281825073110995</v>
      </c>
      <c r="P166" s="31">
        <v>21311302</v>
      </c>
      <c r="Q166" s="31">
        <v>63142549</v>
      </c>
      <c r="R166" s="31">
        <v>62988549</v>
      </c>
      <c r="S166" s="31">
        <v>46959185</v>
      </c>
      <c r="T166" s="36">
        <f t="shared" si="38"/>
        <v>0.74370112932881438</v>
      </c>
      <c r="U166" s="36">
        <f t="shared" si="39"/>
        <v>4.6962264436025469E-2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1832000</v>
      </c>
      <c r="E167" s="31">
        <v>1832000</v>
      </c>
      <c r="F167" s="31">
        <v>367787</v>
      </c>
      <c r="G167" s="36">
        <f t="shared" si="32"/>
        <v>0.200757096069869</v>
      </c>
      <c r="H167" s="31">
        <v>832650</v>
      </c>
      <c r="I167" s="36">
        <f t="shared" si="33"/>
        <v>0.45450327510917032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1200437</v>
      </c>
      <c r="O167" s="36">
        <f t="shared" si="37"/>
        <v>0.65526037117903935</v>
      </c>
      <c r="P167" s="31">
        <v>0</v>
      </c>
      <c r="Q167" s="31">
        <v>2178000</v>
      </c>
      <c r="R167" s="31">
        <v>2178000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68942353</v>
      </c>
      <c r="E169" s="32">
        <f>SUM(E164:E168)</f>
        <v>68942353</v>
      </c>
      <c r="F169" s="32">
        <f>SUM(F164:F168)</f>
        <v>28956642</v>
      </c>
      <c r="G169" s="37">
        <f t="shared" si="32"/>
        <v>0.42001238338935137</v>
      </c>
      <c r="H169" s="32">
        <f>SUM(H164:H168)</f>
        <v>25411434</v>
      </c>
      <c r="I169" s="37">
        <f t="shared" si="33"/>
        <v>0.36858959542619613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54368076</v>
      </c>
      <c r="O169" s="37">
        <f t="shared" si="37"/>
        <v>0.7886019788155475</v>
      </c>
      <c r="P169" s="32">
        <f>SUM(P164:P168)</f>
        <v>31260331</v>
      </c>
      <c r="Q169" s="32">
        <f>SUM(Q164:Q168)</f>
        <v>65583805</v>
      </c>
      <c r="R169" s="32">
        <f>SUM(R164:R168)</f>
        <v>86932805</v>
      </c>
      <c r="S169" s="32">
        <f>SUM(S164:S168)</f>
        <v>63844761</v>
      </c>
      <c r="T169" s="37">
        <f t="shared" si="38"/>
        <v>0.97348363669963944</v>
      </c>
      <c r="U169" s="37">
        <f t="shared" si="39"/>
        <v>-0.18710284929484589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1083781960</v>
      </c>
      <c r="E170" s="32">
        <f>SUM(E105,E107:E111,E113:E120,E122:E125,E127:E131,E133:E136,E138:E143,E145:E149,E151:E156,E158:E162,E164:E168)</f>
        <v>1083782160</v>
      </c>
      <c r="F170" s="32">
        <f>SUM(F105,F107:F111,F113:F120,F122:F125,F127:F131,F133:F136,F138:F143,F145:F149,F151:F156,F158:F162,F164:F168)</f>
        <v>201167531</v>
      </c>
      <c r="G170" s="37">
        <f t="shared" si="32"/>
        <v>0.18561623871281269</v>
      </c>
      <c r="H170" s="32">
        <f>SUM(H105,H107:H111,H113:H120,H122:H125,H127:H131,H133:H136,H138:H143,H145:H149,H151:H156,H158:H162,H164:H168)</f>
        <v>191292176</v>
      </c>
      <c r="I170" s="37">
        <f t="shared" si="33"/>
        <v>0.17650429981322074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392459707</v>
      </c>
      <c r="O170" s="37">
        <f t="shared" si="37"/>
        <v>0.36212053852603343</v>
      </c>
      <c r="P170" s="32">
        <f>SUM(P105,P107:P111,P113:P120,P122:P125,P127:P131,P133:P136,P138:P143,P145:P149,P151:P156,P158:P162,P164:P168)</f>
        <v>220910806</v>
      </c>
      <c r="Q170" s="32">
        <f>SUM(Q105,Q107:Q111,Q113:Q120,Q122:Q125,Q127:Q131,Q133:Q136,Q138:Q143,Q145:Q149,Q151:Q156,Q158:Q162,Q164:Q168)</f>
        <v>1012785967</v>
      </c>
      <c r="R170" s="32">
        <f>SUM(R105,R107:R111,R113:R120,R122:R125,R127:R131,R133:R136,R138:R143,R145:R149,R151:R156,R158:R162,R164:R168)</f>
        <v>1143467170</v>
      </c>
      <c r="S170" s="32">
        <f>SUM(S105,S107:S111,S113:S120,S122:S125,S127:S131,S133:S136,S138:S143,S145:S149,S151:S156,S158:S162,S164:S168)</f>
        <v>372013950</v>
      </c>
      <c r="T170" s="37">
        <f t="shared" si="38"/>
        <v>0.367317441316799</v>
      </c>
      <c r="U170" s="37">
        <f t="shared" si="39"/>
        <v>-0.1340750619505684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8850000</v>
      </c>
      <c r="E173" s="31">
        <v>8850000</v>
      </c>
      <c r="F173" s="31">
        <v>-2141288</v>
      </c>
      <c r="G173" s="36">
        <f t="shared" ref="G173:G205" si="40">IF(($D173     =0),0,($F173     /$D173     ))</f>
        <v>-0.24195344632768362</v>
      </c>
      <c r="H173" s="31">
        <v>1947777</v>
      </c>
      <c r="I173" s="36">
        <f t="shared" ref="I173:I205" si="41">IF(($D173     =0),0,($H173     /$D173     ))</f>
        <v>0.2200877966101695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-193511</v>
      </c>
      <c r="O173" s="36">
        <f t="shared" ref="O173:O205" si="45">IF(($D173     =0),0,($N173     /$D173     ))</f>
        <v>-2.1865649717514125E-2</v>
      </c>
      <c r="P173" s="31">
        <v>-2969642</v>
      </c>
      <c r="Q173" s="31">
        <v>8750000</v>
      </c>
      <c r="R173" s="31">
        <v>8225000</v>
      </c>
      <c r="S173" s="31">
        <v>-5773534</v>
      </c>
      <c r="T173" s="36">
        <f t="shared" ref="T173:T205" si="46">IF(($Q173     =0),0,($S173     /$Q173     ))</f>
        <v>-0.6598324571428571</v>
      </c>
      <c r="U173" s="36">
        <f t="shared" ref="U173:U205" si="47">IF(($P173     =0),0,(($H173     /$P173     )-1))</f>
        <v>-1.6558962326098565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29622234</v>
      </c>
      <c r="E174" s="31">
        <v>29622234</v>
      </c>
      <c r="F174" s="31">
        <v>7435220</v>
      </c>
      <c r="G174" s="36">
        <f t="shared" si="40"/>
        <v>0.25100132555836269</v>
      </c>
      <c r="H174" s="31">
        <v>7799394</v>
      </c>
      <c r="I174" s="36">
        <f t="shared" si="41"/>
        <v>0.2632952666567957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15234614</v>
      </c>
      <c r="O174" s="36">
        <f t="shared" si="45"/>
        <v>0.51429659221515833</v>
      </c>
      <c r="P174" s="31">
        <v>7129014</v>
      </c>
      <c r="Q174" s="31">
        <v>25455518</v>
      </c>
      <c r="R174" s="31">
        <v>28016081</v>
      </c>
      <c r="S174" s="31">
        <v>13581276</v>
      </c>
      <c r="T174" s="36">
        <f t="shared" si="46"/>
        <v>0.53352974392428387</v>
      </c>
      <c r="U174" s="36">
        <f t="shared" si="47"/>
        <v>9.4035444452767347E-2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23190491</v>
      </c>
      <c r="E175" s="31">
        <v>23190491</v>
      </c>
      <c r="F175" s="31">
        <v>-289560</v>
      </c>
      <c r="G175" s="36">
        <f t="shared" si="40"/>
        <v>-1.2486152190568109E-2</v>
      </c>
      <c r="H175" s="31">
        <v>-392859</v>
      </c>
      <c r="I175" s="36">
        <f t="shared" si="41"/>
        <v>-1.694052100923607E-2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-682419</v>
      </c>
      <c r="O175" s="36">
        <f t="shared" si="45"/>
        <v>-2.9426673199804177E-2</v>
      </c>
      <c r="P175" s="31">
        <v>20214771</v>
      </c>
      <c r="Q175" s="31">
        <v>21323285</v>
      </c>
      <c r="R175" s="31">
        <v>21323285</v>
      </c>
      <c r="S175" s="31">
        <v>56829802</v>
      </c>
      <c r="T175" s="36">
        <f t="shared" si="46"/>
        <v>2.6651522971249504</v>
      </c>
      <c r="U175" s="36">
        <f t="shared" si="47"/>
        <v>-1.019434254288609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5172556</v>
      </c>
      <c r="E176" s="31">
        <v>5172556</v>
      </c>
      <c r="F176" s="31">
        <v>801799</v>
      </c>
      <c r="G176" s="36">
        <f t="shared" si="40"/>
        <v>0.15501021158591613</v>
      </c>
      <c r="H176" s="31">
        <v>1597666</v>
      </c>
      <c r="I176" s="36">
        <f t="shared" si="41"/>
        <v>0.30887360136845304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2399465</v>
      </c>
      <c r="O176" s="36">
        <f t="shared" si="45"/>
        <v>0.4638838129543692</v>
      </c>
      <c r="P176" s="31">
        <v>1225853</v>
      </c>
      <c r="Q176" s="31">
        <v>4779933</v>
      </c>
      <c r="R176" s="31">
        <v>4819933</v>
      </c>
      <c r="S176" s="31">
        <v>2306326</v>
      </c>
      <c r="T176" s="36">
        <f t="shared" si="46"/>
        <v>0.48250174217923136</v>
      </c>
      <c r="U176" s="36">
        <f t="shared" si="47"/>
        <v>0.30330961379545518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8842000</v>
      </c>
      <c r="E177" s="31">
        <v>8842000</v>
      </c>
      <c r="F177" s="31">
        <v>5612</v>
      </c>
      <c r="G177" s="36">
        <f t="shared" si="40"/>
        <v>6.3469803211943E-4</v>
      </c>
      <c r="H177" s="31">
        <v>1766726</v>
      </c>
      <c r="I177" s="36">
        <f t="shared" si="41"/>
        <v>0.19981067631757521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1772338</v>
      </c>
      <c r="O177" s="36">
        <f t="shared" si="45"/>
        <v>0.20044537434969464</v>
      </c>
      <c r="P177" s="31">
        <v>80869</v>
      </c>
      <c r="Q177" s="31">
        <v>17917956</v>
      </c>
      <c r="R177" s="31">
        <v>8379081</v>
      </c>
      <c r="S177" s="31">
        <v>89129</v>
      </c>
      <c r="T177" s="36">
        <f t="shared" si="46"/>
        <v>4.9742838971141576E-3</v>
      </c>
      <c r="U177" s="36">
        <f t="shared" si="47"/>
        <v>20.846764520397187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75677281</v>
      </c>
      <c r="E179" s="32">
        <f>SUM(E173:E178)</f>
        <v>75677281</v>
      </c>
      <c r="F179" s="32">
        <f>SUM(F173:F178)</f>
        <v>5811783</v>
      </c>
      <c r="G179" s="37">
        <f t="shared" si="40"/>
        <v>7.679693196165438E-2</v>
      </c>
      <c r="H179" s="32">
        <f>SUM(H173:H178)</f>
        <v>12718704</v>
      </c>
      <c r="I179" s="37">
        <f t="shared" si="41"/>
        <v>0.16806502337207385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18530487</v>
      </c>
      <c r="O179" s="37">
        <f t="shared" si="45"/>
        <v>0.24486195533372823</v>
      </c>
      <c r="P179" s="32">
        <f>SUM(P173:P178)</f>
        <v>25680865</v>
      </c>
      <c r="Q179" s="32">
        <f>SUM(Q173:Q178)</f>
        <v>78226692</v>
      </c>
      <c r="R179" s="32">
        <f>SUM(R173:R178)</f>
        <v>70763380</v>
      </c>
      <c r="S179" s="32">
        <f>SUM(S173:S178)</f>
        <v>67032999</v>
      </c>
      <c r="T179" s="37">
        <f t="shared" si="46"/>
        <v>0.85690698770695817</v>
      </c>
      <c r="U179" s="37">
        <f t="shared" si="47"/>
        <v>-0.50474004672350403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26963000</v>
      </c>
      <c r="E181" s="31">
        <v>26963000</v>
      </c>
      <c r="F181" s="31">
        <v>3720258</v>
      </c>
      <c r="G181" s="36">
        <f t="shared" si="40"/>
        <v>0.13797641212031303</v>
      </c>
      <c r="H181" s="31">
        <v>4253135</v>
      </c>
      <c r="I181" s="36">
        <f t="shared" si="41"/>
        <v>0.15773968030263694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7973393</v>
      </c>
      <c r="O181" s="36">
        <f t="shared" si="45"/>
        <v>0.29571609242294999</v>
      </c>
      <c r="P181" s="31">
        <v>4508834</v>
      </c>
      <c r="Q181" s="31">
        <v>27805526</v>
      </c>
      <c r="R181" s="31">
        <v>24272400</v>
      </c>
      <c r="S181" s="31">
        <v>9316906</v>
      </c>
      <c r="T181" s="36">
        <f t="shared" si="46"/>
        <v>0.33507389862000814</v>
      </c>
      <c r="U181" s="36">
        <f t="shared" si="47"/>
        <v>-5.6710670652323825E-2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38306772</v>
      </c>
      <c r="E182" s="31">
        <v>38306772</v>
      </c>
      <c r="F182" s="31">
        <v>2318963</v>
      </c>
      <c r="G182" s="36">
        <f t="shared" si="40"/>
        <v>6.0536633052766756E-2</v>
      </c>
      <c r="H182" s="31">
        <v>3144804</v>
      </c>
      <c r="I182" s="36">
        <f t="shared" si="41"/>
        <v>8.209524937261746E-2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5463767</v>
      </c>
      <c r="O182" s="36">
        <f t="shared" si="45"/>
        <v>0.14263188242538422</v>
      </c>
      <c r="P182" s="31">
        <v>-1054639</v>
      </c>
      <c r="Q182" s="31">
        <v>42077948</v>
      </c>
      <c r="R182" s="31">
        <v>59291953</v>
      </c>
      <c r="S182" s="31">
        <v>1065949</v>
      </c>
      <c r="T182" s="36">
        <f t="shared" si="46"/>
        <v>2.5332722974038564E-2</v>
      </c>
      <c r="U182" s="36">
        <f t="shared" si="47"/>
        <v>-3.981877211064639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13345551</v>
      </c>
      <c r="E183" s="31">
        <v>13345551</v>
      </c>
      <c r="F183" s="31">
        <v>1108120</v>
      </c>
      <c r="G183" s="36">
        <f t="shared" si="40"/>
        <v>8.3032914864286989E-2</v>
      </c>
      <c r="H183" s="31">
        <v>3728796</v>
      </c>
      <c r="I183" s="36">
        <f t="shared" si="41"/>
        <v>0.27940367542711425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4836916</v>
      </c>
      <c r="O183" s="36">
        <f t="shared" si="45"/>
        <v>0.36243659029140124</v>
      </c>
      <c r="P183" s="31">
        <v>1808335</v>
      </c>
      <c r="Q183" s="31">
        <v>12012165</v>
      </c>
      <c r="R183" s="31">
        <v>12722165</v>
      </c>
      <c r="S183" s="31">
        <v>4504723</v>
      </c>
      <c r="T183" s="36">
        <f t="shared" si="46"/>
        <v>0.37501341348541251</v>
      </c>
      <c r="U183" s="36">
        <f t="shared" si="47"/>
        <v>1.0620051041427612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3924000</v>
      </c>
      <c r="E184" s="31">
        <v>3924000</v>
      </c>
      <c r="F184" s="31">
        <v>1239642</v>
      </c>
      <c r="G184" s="36">
        <f t="shared" si="40"/>
        <v>0.31591284403669723</v>
      </c>
      <c r="H184" s="31">
        <v>857121</v>
      </c>
      <c r="I184" s="36">
        <f t="shared" si="41"/>
        <v>0.21843042813455657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2096763</v>
      </c>
      <c r="O184" s="36">
        <f t="shared" si="45"/>
        <v>0.53434327217125377</v>
      </c>
      <c r="P184" s="31">
        <v>0</v>
      </c>
      <c r="Q184" s="31">
        <v>2416000</v>
      </c>
      <c r="R184" s="31">
        <v>2416000</v>
      </c>
      <c r="S184" s="31">
        <v>534554</v>
      </c>
      <c r="T184" s="36">
        <f t="shared" si="46"/>
        <v>0.22125579470198675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82539323</v>
      </c>
      <c r="E185" s="32">
        <f>SUM(E180:E184)</f>
        <v>82539323</v>
      </c>
      <c r="F185" s="32">
        <f>SUM(F180:F184)</f>
        <v>8386983</v>
      </c>
      <c r="G185" s="37">
        <f t="shared" si="40"/>
        <v>0.10161196742551426</v>
      </c>
      <c r="H185" s="32">
        <f>SUM(H180:H184)</f>
        <v>11983856</v>
      </c>
      <c r="I185" s="37">
        <f t="shared" si="41"/>
        <v>0.14518965705594652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20370839</v>
      </c>
      <c r="O185" s="37">
        <f t="shared" si="45"/>
        <v>0.24680162448146079</v>
      </c>
      <c r="P185" s="32">
        <f>SUM(P180:P184)</f>
        <v>5262530</v>
      </c>
      <c r="Q185" s="32">
        <f>SUM(Q180:Q184)</f>
        <v>84311639</v>
      </c>
      <c r="R185" s="32">
        <f>SUM(R180:R184)</f>
        <v>98702518</v>
      </c>
      <c r="S185" s="32">
        <f>SUM(S180:S184)</f>
        <v>15422132</v>
      </c>
      <c r="T185" s="37">
        <f t="shared" si="46"/>
        <v>0.18291818523418812</v>
      </c>
      <c r="U185" s="37">
        <f t="shared" si="47"/>
        <v>1.2772043104742394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4000000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282074921</v>
      </c>
      <c r="E188" s="31">
        <v>316574921</v>
      </c>
      <c r="F188" s="31">
        <v>88402893</v>
      </c>
      <c r="G188" s="36">
        <f t="shared" si="40"/>
        <v>0.31340217232569922</v>
      </c>
      <c r="H188" s="31">
        <v>77284332</v>
      </c>
      <c r="I188" s="36">
        <f t="shared" si="41"/>
        <v>0.27398512326446772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165687225</v>
      </c>
      <c r="O188" s="36">
        <f t="shared" si="45"/>
        <v>0.587387295590167</v>
      </c>
      <c r="P188" s="31">
        <v>16476085</v>
      </c>
      <c r="Q188" s="31">
        <v>84045808</v>
      </c>
      <c r="R188" s="31">
        <v>83521612</v>
      </c>
      <c r="S188" s="31">
        <v>54373453</v>
      </c>
      <c r="T188" s="36">
        <f t="shared" si="46"/>
        <v>0.64695020839111927</v>
      </c>
      <c r="U188" s="36">
        <f t="shared" si="47"/>
        <v>3.6906975777316031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11205753</v>
      </c>
      <c r="E189" s="31">
        <v>11205753</v>
      </c>
      <c r="F189" s="31">
        <v>11828461</v>
      </c>
      <c r="G189" s="36">
        <f t="shared" si="40"/>
        <v>1.0555703842481625</v>
      </c>
      <c r="H189" s="31">
        <v>-2663170</v>
      </c>
      <c r="I189" s="36">
        <f t="shared" si="41"/>
        <v>-0.23766095861652492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9165291</v>
      </c>
      <c r="O189" s="36">
        <f t="shared" si="45"/>
        <v>0.8179094256316376</v>
      </c>
      <c r="P189" s="31">
        <v>1109205</v>
      </c>
      <c r="Q189" s="31">
        <v>10682320</v>
      </c>
      <c r="R189" s="31">
        <v>10682320</v>
      </c>
      <c r="S189" s="31">
        <v>4833955</v>
      </c>
      <c r="T189" s="36">
        <f t="shared" si="46"/>
        <v>0.45251920931033707</v>
      </c>
      <c r="U189" s="36">
        <f t="shared" si="47"/>
        <v>-3.4009718672382472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9101000</v>
      </c>
      <c r="E190" s="31">
        <v>9101000</v>
      </c>
      <c r="F190" s="31">
        <v>3181423</v>
      </c>
      <c r="G190" s="36">
        <f t="shared" si="40"/>
        <v>0.34956850895505986</v>
      </c>
      <c r="H190" s="31">
        <v>2649976</v>
      </c>
      <c r="I190" s="36">
        <f t="shared" si="41"/>
        <v>0.29117415668607843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5831399</v>
      </c>
      <c r="O190" s="36">
        <f t="shared" si="45"/>
        <v>0.64074266564113835</v>
      </c>
      <c r="P190" s="31">
        <v>2558123</v>
      </c>
      <c r="Q190" s="31">
        <v>7617000</v>
      </c>
      <c r="R190" s="31">
        <v>7692000</v>
      </c>
      <c r="S190" s="31">
        <v>5523940</v>
      </c>
      <c r="T190" s="36">
        <f t="shared" si="46"/>
        <v>0.72521202573191546</v>
      </c>
      <c r="U190" s="36">
        <f t="shared" si="47"/>
        <v>3.5906404813216497E-2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302381674</v>
      </c>
      <c r="E191" s="32">
        <f>SUM(E186:E190)</f>
        <v>336881674</v>
      </c>
      <c r="F191" s="32">
        <f>SUM(F186:F190)</f>
        <v>103412777</v>
      </c>
      <c r="G191" s="37">
        <f t="shared" si="40"/>
        <v>0.34199419439684697</v>
      </c>
      <c r="H191" s="32">
        <f>SUM(H186:H190)</f>
        <v>77271138</v>
      </c>
      <c r="I191" s="37">
        <f t="shared" si="41"/>
        <v>0.25554173630244537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180683915</v>
      </c>
      <c r="O191" s="37">
        <f t="shared" si="45"/>
        <v>0.59753593069929234</v>
      </c>
      <c r="P191" s="32">
        <f>SUM(P186:P190)</f>
        <v>20143413</v>
      </c>
      <c r="Q191" s="32">
        <f>SUM(Q186:Q190)</f>
        <v>102345128</v>
      </c>
      <c r="R191" s="32">
        <f>SUM(R186:R190)</f>
        <v>105895932</v>
      </c>
      <c r="S191" s="32">
        <f>SUM(S186:S190)</f>
        <v>64731348</v>
      </c>
      <c r="T191" s="37">
        <f t="shared" si="46"/>
        <v>0.63248099118113366</v>
      </c>
      <c r="U191" s="37">
        <f t="shared" si="47"/>
        <v>2.8360499285796306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1360000</v>
      </c>
      <c r="E192" s="31">
        <v>1360000</v>
      </c>
      <c r="F192" s="31">
        <v>0</v>
      </c>
      <c r="G192" s="36">
        <f t="shared" si="40"/>
        <v>0</v>
      </c>
      <c r="H192" s="31">
        <v>340000</v>
      </c>
      <c r="I192" s="36">
        <f t="shared" si="41"/>
        <v>0.25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340000</v>
      </c>
      <c r="O192" s="36">
        <f t="shared" si="45"/>
        <v>0.25</v>
      </c>
      <c r="P192" s="31">
        <v>616000</v>
      </c>
      <c r="Q192" s="31">
        <v>1370000</v>
      </c>
      <c r="R192" s="31">
        <v>1370000</v>
      </c>
      <c r="S192" s="31">
        <v>959000</v>
      </c>
      <c r="T192" s="36">
        <f t="shared" si="46"/>
        <v>0.7</v>
      </c>
      <c r="U192" s="36">
        <f t="shared" si="47"/>
        <v>-0.44805194805194803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1249954</v>
      </c>
      <c r="E193" s="31">
        <v>1249954</v>
      </c>
      <c r="F193" s="31">
        <v>42057</v>
      </c>
      <c r="G193" s="36">
        <f t="shared" si="40"/>
        <v>3.3646838203645897E-2</v>
      </c>
      <c r="H193" s="31">
        <v>191750</v>
      </c>
      <c r="I193" s="36">
        <f t="shared" si="41"/>
        <v>0.15340564532774806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233807</v>
      </c>
      <c r="O193" s="36">
        <f t="shared" si="45"/>
        <v>0.18705248353139395</v>
      </c>
      <c r="P193" s="31">
        <v>82889</v>
      </c>
      <c r="Q193" s="31">
        <v>729728</v>
      </c>
      <c r="R193" s="31">
        <v>729728</v>
      </c>
      <c r="S193" s="31">
        <v>129313</v>
      </c>
      <c r="T193" s="36">
        <f t="shared" si="46"/>
        <v>0.17720712375021927</v>
      </c>
      <c r="U193" s="36">
        <f t="shared" si="47"/>
        <v>1.3133347006237259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15963362</v>
      </c>
      <c r="E195" s="31">
        <v>15963362</v>
      </c>
      <c r="F195" s="31">
        <v>647723</v>
      </c>
      <c r="G195" s="36">
        <f t="shared" si="40"/>
        <v>4.0575600553317027E-2</v>
      </c>
      <c r="H195" s="31">
        <v>890591</v>
      </c>
      <c r="I195" s="36">
        <f t="shared" si="41"/>
        <v>5.5789688913901722E-2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1538314</v>
      </c>
      <c r="O195" s="36">
        <f t="shared" si="45"/>
        <v>9.6365289467218743E-2</v>
      </c>
      <c r="P195" s="31">
        <v>3266179</v>
      </c>
      <c r="Q195" s="31">
        <v>16199843</v>
      </c>
      <c r="R195" s="31">
        <v>15217695</v>
      </c>
      <c r="S195" s="31">
        <v>5251312</v>
      </c>
      <c r="T195" s="36">
        <f t="shared" si="46"/>
        <v>0.3241582032615995</v>
      </c>
      <c r="U195" s="36">
        <f t="shared" si="47"/>
        <v>-0.72732939621496562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797544</v>
      </c>
      <c r="E196" s="31">
        <v>797544</v>
      </c>
      <c r="F196" s="31">
        <v>17138</v>
      </c>
      <c r="G196" s="36">
        <f t="shared" si="40"/>
        <v>2.1488469601677149E-2</v>
      </c>
      <c r="H196" s="31">
        <v>5577</v>
      </c>
      <c r="I196" s="36">
        <f t="shared" si="41"/>
        <v>6.9927176431645154E-3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22715</v>
      </c>
      <c r="O196" s="36">
        <f t="shared" si="45"/>
        <v>2.8481187244841662E-2</v>
      </c>
      <c r="P196" s="31">
        <v>-6700</v>
      </c>
      <c r="Q196" s="31">
        <v>580290</v>
      </c>
      <c r="R196" s="31">
        <v>580290</v>
      </c>
      <c r="S196" s="31">
        <v>2812</v>
      </c>
      <c r="T196" s="36">
        <f t="shared" si="46"/>
        <v>4.8458529356011646E-3</v>
      </c>
      <c r="U196" s="36">
        <f t="shared" si="47"/>
        <v>-1.8323880597014925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2393000</v>
      </c>
      <c r="E197" s="31">
        <v>2393000</v>
      </c>
      <c r="F197" s="31">
        <v>0</v>
      </c>
      <c r="G197" s="36">
        <f t="shared" si="40"/>
        <v>0</v>
      </c>
      <c r="H197" s="31">
        <v>1006404</v>
      </c>
      <c r="I197" s="36">
        <f t="shared" si="41"/>
        <v>0.42056163811115754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1006404</v>
      </c>
      <c r="O197" s="36">
        <f t="shared" si="45"/>
        <v>0.42056163811115754</v>
      </c>
      <c r="P197" s="31">
        <v>640479</v>
      </c>
      <c r="Q197" s="31">
        <v>2290000</v>
      </c>
      <c r="R197" s="31">
        <v>2290000</v>
      </c>
      <c r="S197" s="31">
        <v>1001229</v>
      </c>
      <c r="T197" s="36">
        <f t="shared" si="46"/>
        <v>0.43721790393013099</v>
      </c>
      <c r="U197" s="36">
        <f t="shared" si="47"/>
        <v>0.5713302075477884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21763860</v>
      </c>
      <c r="E198" s="32">
        <f>SUM(E192:E197)</f>
        <v>21763860</v>
      </c>
      <c r="F198" s="32">
        <f>SUM(F192:F197)</f>
        <v>706918</v>
      </c>
      <c r="G198" s="37">
        <f t="shared" si="40"/>
        <v>3.2481278596719516E-2</v>
      </c>
      <c r="H198" s="32">
        <f>SUM(H192:H197)</f>
        <v>2434322</v>
      </c>
      <c r="I198" s="37">
        <f t="shared" si="41"/>
        <v>0.11185157412334025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3141240</v>
      </c>
      <c r="O198" s="37">
        <f t="shared" si="45"/>
        <v>0.14433285272005977</v>
      </c>
      <c r="P198" s="32">
        <f>SUM(P192:P197)</f>
        <v>4598847</v>
      </c>
      <c r="Q198" s="32">
        <f>SUM(Q192:Q197)</f>
        <v>21169861</v>
      </c>
      <c r="R198" s="32">
        <f>SUM(R192:R197)</f>
        <v>20187713</v>
      </c>
      <c r="S198" s="32">
        <f>SUM(S192:S197)</f>
        <v>7343666</v>
      </c>
      <c r="T198" s="37">
        <f t="shared" si="46"/>
        <v>0.34689249967205738</v>
      </c>
      <c r="U198" s="37">
        <f t="shared" si="47"/>
        <v>-0.470666886721824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162037422</v>
      </c>
      <c r="E200" s="31">
        <v>162037422</v>
      </c>
      <c r="F200" s="31">
        <v>14900188</v>
      </c>
      <c r="G200" s="36">
        <f t="shared" si="40"/>
        <v>9.1955227478254992E-2</v>
      </c>
      <c r="H200" s="31">
        <v>13978736</v>
      </c>
      <c r="I200" s="36">
        <f t="shared" si="41"/>
        <v>8.6268565788463356E-2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28878924</v>
      </c>
      <c r="O200" s="36">
        <f t="shared" si="45"/>
        <v>0.17822379326671836</v>
      </c>
      <c r="P200" s="31">
        <v>11108572</v>
      </c>
      <c r="Q200" s="31">
        <v>41636056</v>
      </c>
      <c r="R200" s="31">
        <v>46931225</v>
      </c>
      <c r="S200" s="31">
        <v>29766884</v>
      </c>
      <c r="T200" s="36">
        <f t="shared" si="46"/>
        <v>0.71493044394022331</v>
      </c>
      <c r="U200" s="36">
        <f t="shared" si="47"/>
        <v>0.25837380358159456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2500000</v>
      </c>
      <c r="E201" s="31">
        <v>2500000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3000000</v>
      </c>
      <c r="R201" s="31">
        <v>3000000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5465200</v>
      </c>
      <c r="E202" s="31">
        <v>5465200</v>
      </c>
      <c r="F202" s="31">
        <v>1197314</v>
      </c>
      <c r="G202" s="36">
        <f t="shared" si="40"/>
        <v>0.21907963112054454</v>
      </c>
      <c r="H202" s="31">
        <v>1173175</v>
      </c>
      <c r="I202" s="36">
        <f t="shared" si="41"/>
        <v>0.21466277537876016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2370489</v>
      </c>
      <c r="O202" s="36">
        <f t="shared" si="45"/>
        <v>0.43374240649930468</v>
      </c>
      <c r="P202" s="31">
        <v>872065</v>
      </c>
      <c r="Q202" s="31">
        <v>4900000</v>
      </c>
      <c r="R202" s="31">
        <v>4710400</v>
      </c>
      <c r="S202" s="31">
        <v>1689823</v>
      </c>
      <c r="T202" s="36">
        <f t="shared" si="46"/>
        <v>0.34486183673469389</v>
      </c>
      <c r="U202" s="36">
        <f t="shared" si="47"/>
        <v>0.34528389512249658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170002622</v>
      </c>
      <c r="E204" s="32">
        <f>SUM(E199:E203)</f>
        <v>170002622</v>
      </c>
      <c r="F204" s="32">
        <f>SUM(F199:F203)</f>
        <v>16097502</v>
      </c>
      <c r="G204" s="37">
        <f t="shared" si="40"/>
        <v>9.4689727785492631E-2</v>
      </c>
      <c r="H204" s="32">
        <f>SUM(H199:H203)</f>
        <v>15151911</v>
      </c>
      <c r="I204" s="37">
        <f t="shared" si="41"/>
        <v>8.9127513574467104E-2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31249413</v>
      </c>
      <c r="O204" s="37">
        <f t="shared" si="45"/>
        <v>0.18381724135995972</v>
      </c>
      <c r="P204" s="32">
        <f>SUM(P199:P203)</f>
        <v>11980637</v>
      </c>
      <c r="Q204" s="32">
        <f>SUM(Q199:Q203)</f>
        <v>49536056</v>
      </c>
      <c r="R204" s="32">
        <f>SUM(R199:R203)</f>
        <v>54641625</v>
      </c>
      <c r="S204" s="32">
        <f>SUM(S199:S203)</f>
        <v>31456707</v>
      </c>
      <c r="T204" s="37">
        <f t="shared" si="46"/>
        <v>0.63502647445327498</v>
      </c>
      <c r="U204" s="37">
        <f t="shared" si="47"/>
        <v>0.26469994875898495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652364760</v>
      </c>
      <c r="E205" s="32">
        <f>SUM(E173:E178,E180:E184,E186:E190,E192:E197,E199:E203)</f>
        <v>686864760</v>
      </c>
      <c r="F205" s="32">
        <f>SUM(F173:F178,F180:F184,F186:F190,F192:F197,F199:F203)</f>
        <v>134415963</v>
      </c>
      <c r="G205" s="37">
        <f t="shared" si="40"/>
        <v>0.2060441814790854</v>
      </c>
      <c r="H205" s="32">
        <f>SUM(H173:H178,H180:H184,H186:H190,H192:H197,H199:H203)</f>
        <v>119559931</v>
      </c>
      <c r="I205" s="37">
        <f t="shared" si="41"/>
        <v>0.18327159639953575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253975894</v>
      </c>
      <c r="O205" s="37">
        <f t="shared" si="45"/>
        <v>0.38931577787862115</v>
      </c>
      <c r="P205" s="32">
        <f>SUM(P173:P178,P180:P184,P186:P190,P192:P197,P199:P203)</f>
        <v>67666292</v>
      </c>
      <c r="Q205" s="32">
        <f>SUM(Q173:Q178,Q180:Q184,Q186:Q190,Q192:Q197,Q199:Q203)</f>
        <v>335589376</v>
      </c>
      <c r="R205" s="32">
        <f>SUM(R173:R178,R180:R184,R186:R190,R192:R197,R199:R203)</f>
        <v>350191168</v>
      </c>
      <c r="S205" s="32">
        <f>SUM(S173:S178,S180:S184,S186:S190,S192:S197,S199:S203)</f>
        <v>185986852</v>
      </c>
      <c r="T205" s="37">
        <f t="shared" si="46"/>
        <v>0.55420959452542384</v>
      </c>
      <c r="U205" s="37">
        <f t="shared" si="47"/>
        <v>0.76690531527869155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12000</v>
      </c>
      <c r="G208" s="36">
        <f t="shared" ref="G208:G231" si="48">IF(($D208     =0),0,($F208     /$D208     ))</f>
        <v>0</v>
      </c>
      <c r="H208" s="31">
        <v>850750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862750</v>
      </c>
      <c r="O208" s="36">
        <f t="shared" ref="O208:O231" si="53">IF(($D208     =0),0,($N208     /$D208     ))</f>
        <v>0</v>
      </c>
      <c r="P208" s="31">
        <v>1492409</v>
      </c>
      <c r="Q208" s="31">
        <v>0</v>
      </c>
      <c r="R208" s="31">
        <v>0</v>
      </c>
      <c r="S208" s="31">
        <v>1492409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-0.42994849267191504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431080</v>
      </c>
      <c r="E209" s="31">
        <v>431080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12736418</v>
      </c>
      <c r="R209" s="31">
        <v>410944</v>
      </c>
      <c r="S209" s="31">
        <v>126524</v>
      </c>
      <c r="T209" s="36">
        <f t="shared" si="54"/>
        <v>9.9340332580165006E-3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2053844</v>
      </c>
      <c r="E210" s="31">
        <v>2053844</v>
      </c>
      <c r="F210" s="31">
        <v>15547</v>
      </c>
      <c r="G210" s="36">
        <f t="shared" si="48"/>
        <v>7.5697083128027252E-3</v>
      </c>
      <c r="H210" s="31">
        <v>403738</v>
      </c>
      <c r="I210" s="36">
        <f t="shared" si="49"/>
        <v>0.1965767604550297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419285</v>
      </c>
      <c r="O210" s="36">
        <f t="shared" si="53"/>
        <v>0.20414646876783241</v>
      </c>
      <c r="P210" s="31">
        <v>48689</v>
      </c>
      <c r="Q210" s="31">
        <v>2262000</v>
      </c>
      <c r="R210" s="31">
        <v>2183516</v>
      </c>
      <c r="S210" s="31">
        <v>53556</v>
      </c>
      <c r="T210" s="36">
        <f t="shared" si="54"/>
        <v>2.3676392572944297E-2</v>
      </c>
      <c r="U210" s="36">
        <f t="shared" si="55"/>
        <v>7.2921809854381898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16408619</v>
      </c>
      <c r="E211" s="31">
        <v>16408619</v>
      </c>
      <c r="F211" s="31">
        <v>-9770</v>
      </c>
      <c r="G211" s="36">
        <f t="shared" si="48"/>
        <v>-5.9541878570036882E-4</v>
      </c>
      <c r="H211" s="31">
        <v>-35952</v>
      </c>
      <c r="I211" s="36">
        <f t="shared" si="49"/>
        <v>-2.191043621647867E-3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-45722</v>
      </c>
      <c r="O211" s="36">
        <f t="shared" si="53"/>
        <v>-2.7864624073482358E-3</v>
      </c>
      <c r="P211" s="31">
        <v>-46100</v>
      </c>
      <c r="Q211" s="31">
        <v>15466236</v>
      </c>
      <c r="R211" s="31">
        <v>15466236</v>
      </c>
      <c r="S211" s="31">
        <v>-41522</v>
      </c>
      <c r="T211" s="36">
        <f t="shared" si="54"/>
        <v>-2.6846868236072435E-3</v>
      </c>
      <c r="U211" s="36">
        <f t="shared" si="55"/>
        <v>-0.22013015184381779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3960000</v>
      </c>
      <c r="E212" s="31">
        <v>3960000</v>
      </c>
      <c r="F212" s="31">
        <v>947963</v>
      </c>
      <c r="G212" s="36">
        <f t="shared" si="48"/>
        <v>0.23938459595959596</v>
      </c>
      <c r="H212" s="31">
        <v>51092</v>
      </c>
      <c r="I212" s="36">
        <f t="shared" si="49"/>
        <v>1.2902020202020203E-2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999055</v>
      </c>
      <c r="O212" s="36">
        <f t="shared" si="53"/>
        <v>0.25228661616161618</v>
      </c>
      <c r="P212" s="31">
        <v>1145026</v>
      </c>
      <c r="Q212" s="31">
        <v>5534400</v>
      </c>
      <c r="R212" s="31">
        <v>3843000</v>
      </c>
      <c r="S212" s="31">
        <v>1966412</v>
      </c>
      <c r="T212" s="36">
        <f t="shared" si="54"/>
        <v>0.35530716970222609</v>
      </c>
      <c r="U212" s="36">
        <f t="shared" si="55"/>
        <v>-0.95537917916274395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1597000</v>
      </c>
      <c r="E214" s="31">
        <v>1597000</v>
      </c>
      <c r="F214" s="31">
        <v>4264857</v>
      </c>
      <c r="G214" s="36">
        <f t="shared" si="48"/>
        <v>2.670542892924233</v>
      </c>
      <c r="H214" s="31">
        <v>2669187</v>
      </c>
      <c r="I214" s="36">
        <f t="shared" si="49"/>
        <v>1.6713757044458359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6934044</v>
      </c>
      <c r="O214" s="36">
        <f t="shared" si="53"/>
        <v>4.3419185973700687</v>
      </c>
      <c r="P214" s="31">
        <v>0</v>
      </c>
      <c r="Q214" s="31">
        <v>2713000</v>
      </c>
      <c r="R214" s="31">
        <v>2561000</v>
      </c>
      <c r="S214" s="31">
        <v>5579200</v>
      </c>
      <c r="T214" s="36">
        <f t="shared" si="54"/>
        <v>2.0564688536675266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24450543</v>
      </c>
      <c r="E216" s="32">
        <f>SUM(E208:E215)</f>
        <v>24450543</v>
      </c>
      <c r="F216" s="32">
        <f>SUM(F208:F215)</f>
        <v>5230597</v>
      </c>
      <c r="G216" s="37">
        <f t="shared" si="48"/>
        <v>0.21392559666261809</v>
      </c>
      <c r="H216" s="32">
        <f>SUM(H208:H215)</f>
        <v>3938815</v>
      </c>
      <c r="I216" s="37">
        <f t="shared" si="49"/>
        <v>0.16109315036479968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9169412</v>
      </c>
      <c r="O216" s="37">
        <f t="shared" si="53"/>
        <v>0.37501874702741778</v>
      </c>
      <c r="P216" s="32">
        <f>SUM(P208:P215)</f>
        <v>2640024</v>
      </c>
      <c r="Q216" s="32">
        <f>SUM(Q208:Q215)</f>
        <v>38712054</v>
      </c>
      <c r="R216" s="32">
        <f>SUM(R208:R215)</f>
        <v>24464696</v>
      </c>
      <c r="S216" s="32">
        <f>SUM(S208:S215)</f>
        <v>9176579</v>
      </c>
      <c r="T216" s="37">
        <f t="shared" si="54"/>
        <v>0.23704707066176339</v>
      </c>
      <c r="U216" s="37">
        <f t="shared" si="55"/>
        <v>0.49196181549864693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150508</v>
      </c>
      <c r="E218" s="31">
        <v>150508</v>
      </c>
      <c r="F218" s="31">
        <v>47826</v>
      </c>
      <c r="G218" s="36">
        <f t="shared" si="48"/>
        <v>0.31776383979589123</v>
      </c>
      <c r="H218" s="31">
        <v>52896</v>
      </c>
      <c r="I218" s="36">
        <f t="shared" si="49"/>
        <v>0.35144975682355756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100722</v>
      </c>
      <c r="O218" s="36">
        <f t="shared" si="53"/>
        <v>0.66921359661944879</v>
      </c>
      <c r="P218" s="31">
        <v>21739</v>
      </c>
      <c r="Q218" s="31">
        <v>256383</v>
      </c>
      <c r="R218" s="31">
        <v>163975</v>
      </c>
      <c r="S218" s="31">
        <v>91304</v>
      </c>
      <c r="T218" s="36">
        <f t="shared" si="54"/>
        <v>0.35612345592336464</v>
      </c>
      <c r="U218" s="36">
        <f t="shared" si="55"/>
        <v>1.4332305993835961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659856</v>
      </c>
      <c r="E219" s="31">
        <v>659856</v>
      </c>
      <c r="F219" s="31">
        <v>201953</v>
      </c>
      <c r="G219" s="36">
        <f t="shared" si="48"/>
        <v>0.30605616983099343</v>
      </c>
      <c r="H219" s="31">
        <v>347103</v>
      </c>
      <c r="I219" s="36">
        <f t="shared" si="49"/>
        <v>0.52602840619771585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549056</v>
      </c>
      <c r="O219" s="36">
        <f t="shared" si="53"/>
        <v>0.83208457602870933</v>
      </c>
      <c r="P219" s="31">
        <v>531273</v>
      </c>
      <c r="Q219" s="31">
        <v>1088580</v>
      </c>
      <c r="R219" s="31">
        <v>1088580</v>
      </c>
      <c r="S219" s="31">
        <v>1219521</v>
      </c>
      <c r="T219" s="36">
        <f t="shared" si="54"/>
        <v>1.1202860607396792</v>
      </c>
      <c r="U219" s="36">
        <f t="shared" si="55"/>
        <v>-0.3466579329271392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19020</v>
      </c>
      <c r="E220" s="31">
        <v>19020</v>
      </c>
      <c r="F220" s="31">
        <v>14190</v>
      </c>
      <c r="G220" s="36">
        <f t="shared" si="48"/>
        <v>0.74605678233438488</v>
      </c>
      <c r="H220" s="31">
        <v>13021</v>
      </c>
      <c r="I220" s="36">
        <f t="shared" si="49"/>
        <v>0.68459516298633016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27211</v>
      </c>
      <c r="O220" s="36">
        <f t="shared" si="53"/>
        <v>1.4306519453207149</v>
      </c>
      <c r="P220" s="31">
        <v>1953747</v>
      </c>
      <c r="Q220" s="31">
        <v>1519589</v>
      </c>
      <c r="R220" s="31">
        <v>18126</v>
      </c>
      <c r="S220" s="31">
        <v>1953747</v>
      </c>
      <c r="T220" s="36">
        <f t="shared" si="54"/>
        <v>1.2857075169667587</v>
      </c>
      <c r="U220" s="36">
        <f t="shared" si="55"/>
        <v>-0.99333537044458675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3345109</v>
      </c>
      <c r="E221" s="31">
        <v>3345109</v>
      </c>
      <c r="F221" s="31">
        <v>49041</v>
      </c>
      <c r="G221" s="36">
        <f t="shared" si="48"/>
        <v>1.4660508820489856E-2</v>
      </c>
      <c r="H221" s="31">
        <v>48773</v>
      </c>
      <c r="I221" s="36">
        <f t="shared" si="49"/>
        <v>1.4580391849712521E-2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97814</v>
      </c>
      <c r="O221" s="36">
        <f t="shared" si="53"/>
        <v>2.9240900670202376E-2</v>
      </c>
      <c r="P221" s="31">
        <v>701333</v>
      </c>
      <c r="Q221" s="31">
        <v>15117348</v>
      </c>
      <c r="R221" s="31">
        <v>14650025</v>
      </c>
      <c r="S221" s="31">
        <v>740277</v>
      </c>
      <c r="T221" s="36">
        <f t="shared" si="54"/>
        <v>4.8968708003546656E-2</v>
      </c>
      <c r="U221" s="36">
        <f t="shared" si="55"/>
        <v>-0.93045671599653801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3839</v>
      </c>
      <c r="E222" s="31">
        <v>3839</v>
      </c>
      <c r="F222" s="31">
        <v>1584</v>
      </c>
      <c r="G222" s="36">
        <f t="shared" si="48"/>
        <v>0.41260744985673353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1584</v>
      </c>
      <c r="O222" s="36">
        <f t="shared" si="53"/>
        <v>0.41260744985673353</v>
      </c>
      <c r="P222" s="31">
        <v>0</v>
      </c>
      <c r="Q222" s="31">
        <v>3660</v>
      </c>
      <c r="R222" s="31">
        <v>3660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4178332</v>
      </c>
      <c r="E224" s="32">
        <f>SUM(E217:E223)</f>
        <v>4178332</v>
      </c>
      <c r="F224" s="32">
        <f>SUM(F217:F223)</f>
        <v>314594</v>
      </c>
      <c r="G224" s="37">
        <f t="shared" si="48"/>
        <v>7.5291767145358485E-2</v>
      </c>
      <c r="H224" s="32">
        <f>SUM(H217:H223)</f>
        <v>461793</v>
      </c>
      <c r="I224" s="37">
        <f t="shared" si="49"/>
        <v>0.11052089685549162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776387</v>
      </c>
      <c r="O224" s="37">
        <f t="shared" si="53"/>
        <v>0.18581266400085009</v>
      </c>
      <c r="P224" s="32">
        <f>SUM(P217:P223)</f>
        <v>3208092</v>
      </c>
      <c r="Q224" s="32">
        <f>SUM(Q217:Q223)</f>
        <v>17985560</v>
      </c>
      <c r="R224" s="32">
        <f>SUM(R217:R223)</f>
        <v>15924366</v>
      </c>
      <c r="S224" s="32">
        <f>SUM(S217:S223)</f>
        <v>4004849</v>
      </c>
      <c r="T224" s="37">
        <f t="shared" si="54"/>
        <v>0.22267024212757344</v>
      </c>
      <c r="U224" s="37">
        <f t="shared" si="55"/>
        <v>-0.85605369172704526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411000</v>
      </c>
      <c r="R225" s="31">
        <v>411000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3078000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17232992</v>
      </c>
      <c r="E227" s="31">
        <v>17232992</v>
      </c>
      <c r="F227" s="31">
        <v>12560295</v>
      </c>
      <c r="G227" s="36">
        <f t="shared" si="48"/>
        <v>0.728851670098843</v>
      </c>
      <c r="H227" s="31">
        <v>12611349</v>
      </c>
      <c r="I227" s="36">
        <f t="shared" si="49"/>
        <v>0.73181424328404487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25171644</v>
      </c>
      <c r="O227" s="36">
        <f t="shared" si="53"/>
        <v>1.4606659133828879</v>
      </c>
      <c r="P227" s="31">
        <v>4340313</v>
      </c>
      <c r="Q227" s="31">
        <v>20579125</v>
      </c>
      <c r="R227" s="31">
        <v>25232992</v>
      </c>
      <c r="S227" s="31">
        <v>8236797</v>
      </c>
      <c r="T227" s="36">
        <f t="shared" si="54"/>
        <v>0.40025010781556553</v>
      </c>
      <c r="U227" s="36">
        <f t="shared" si="55"/>
        <v>1.9056312298214437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371390</v>
      </c>
      <c r="E228" s="31">
        <v>371390</v>
      </c>
      <c r="F228" s="31">
        <v>1944837</v>
      </c>
      <c r="G228" s="36">
        <f t="shared" si="48"/>
        <v>5.2366434206629151</v>
      </c>
      <c r="H228" s="31">
        <v>76041</v>
      </c>
      <c r="I228" s="36">
        <f t="shared" si="49"/>
        <v>0.20474703142249387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2020878</v>
      </c>
      <c r="O228" s="36">
        <f t="shared" si="53"/>
        <v>5.4413904520854093</v>
      </c>
      <c r="P228" s="31">
        <v>83369</v>
      </c>
      <c r="Q228" s="31">
        <v>0</v>
      </c>
      <c r="R228" s="31">
        <v>0</v>
      </c>
      <c r="S228" s="31">
        <v>83369</v>
      </c>
      <c r="T228" s="36">
        <f t="shared" si="54"/>
        <v>0</v>
      </c>
      <c r="U228" s="36">
        <f t="shared" si="55"/>
        <v>-8.7898379493576706E-2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17604382</v>
      </c>
      <c r="E230" s="32">
        <f>SUM(E225:E229)</f>
        <v>17604382</v>
      </c>
      <c r="F230" s="32">
        <f>SUM(F225:F229)</f>
        <v>14505132</v>
      </c>
      <c r="G230" s="37">
        <f t="shared" si="48"/>
        <v>0.82395008242834089</v>
      </c>
      <c r="H230" s="32">
        <f>SUM(H225:H229)</f>
        <v>12687390</v>
      </c>
      <c r="I230" s="37">
        <f t="shared" si="49"/>
        <v>0.72069499514382274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27192522</v>
      </c>
      <c r="O230" s="37">
        <f t="shared" si="53"/>
        <v>1.5446450775721636</v>
      </c>
      <c r="P230" s="32">
        <f>SUM(P225:P229)</f>
        <v>4423682</v>
      </c>
      <c r="Q230" s="32">
        <f>SUM(Q225:Q229)</f>
        <v>20990125</v>
      </c>
      <c r="R230" s="32">
        <f>SUM(R225:R229)</f>
        <v>28721992</v>
      </c>
      <c r="S230" s="32">
        <f>SUM(S225:S229)</f>
        <v>8320166</v>
      </c>
      <c r="T230" s="37">
        <f t="shared" si="54"/>
        <v>0.39638477617451062</v>
      </c>
      <c r="U230" s="37">
        <f t="shared" si="55"/>
        <v>1.8680610405540001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46233257</v>
      </c>
      <c r="E231" s="32">
        <f>SUM(E208:E215,E217:E223,E225:E229)</f>
        <v>46233257</v>
      </c>
      <c r="F231" s="32">
        <f>SUM(F208:F215,F217:F223,F225:F229)</f>
        <v>20050323</v>
      </c>
      <c r="G231" s="37">
        <f t="shared" si="48"/>
        <v>0.43367749323825489</v>
      </c>
      <c r="H231" s="32">
        <f>SUM(H208:H215,H217:H223,H225:H229)</f>
        <v>17087998</v>
      </c>
      <c r="I231" s="37">
        <f t="shared" si="49"/>
        <v>0.36960402768076667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37138321</v>
      </c>
      <c r="O231" s="37">
        <f t="shared" si="53"/>
        <v>0.80328152091902161</v>
      </c>
      <c r="P231" s="32">
        <f>SUM(P208:P215,P217:P223,P225:P229)</f>
        <v>10271798</v>
      </c>
      <c r="Q231" s="32">
        <f>SUM(Q208:Q215,Q217:Q223,Q225:Q229)</f>
        <v>77687739</v>
      </c>
      <c r="R231" s="32">
        <f>SUM(R208:R215,R217:R223,R225:R229)</f>
        <v>69111054</v>
      </c>
      <c r="S231" s="32">
        <f>SUM(S208:S215,S217:S223,S225:S229)</f>
        <v>21501594</v>
      </c>
      <c r="T231" s="37">
        <f t="shared" si="54"/>
        <v>0.276769465513728</v>
      </c>
      <c r="U231" s="37">
        <f t="shared" si="55"/>
        <v>0.66358392172431735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1149850</v>
      </c>
      <c r="E234" s="31">
        <v>1149850</v>
      </c>
      <c r="F234" s="31">
        <v>265187</v>
      </c>
      <c r="G234" s="36">
        <f t="shared" ref="G234:G260" si="56">IF(($D234     =0),0,($F234     /$D234     ))</f>
        <v>0.23062747314867157</v>
      </c>
      <c r="H234" s="31">
        <v>283127</v>
      </c>
      <c r="I234" s="36">
        <f t="shared" ref="I234:I260" si="57">IF(($D234     =0),0,($H234     /$D234     ))</f>
        <v>0.24622950819672132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548314</v>
      </c>
      <c r="O234" s="36">
        <f t="shared" ref="O234:O260" si="61">IF(($D234     =0),0,($N234     /$D234     ))</f>
        <v>0.47685698134539289</v>
      </c>
      <c r="P234" s="31">
        <v>206847</v>
      </c>
      <c r="Q234" s="31">
        <v>1096140</v>
      </c>
      <c r="R234" s="31">
        <v>1096140</v>
      </c>
      <c r="S234" s="31">
        <v>283877</v>
      </c>
      <c r="T234" s="36">
        <f t="shared" ref="T234:T260" si="62">IF(($Q234     =0),0,($S234     /$Q234     ))</f>
        <v>0.25897878008283615</v>
      </c>
      <c r="U234" s="36">
        <f t="shared" ref="U234:U260" si="63">IF(($P234     =0),0,(($H234     /$P234     )-1))</f>
        <v>0.36877498827635891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20357500</v>
      </c>
      <c r="E235" s="31">
        <v>20357500</v>
      </c>
      <c r="F235" s="31">
        <v>7145171</v>
      </c>
      <c r="G235" s="36">
        <f t="shared" si="56"/>
        <v>0.35098469851406117</v>
      </c>
      <c r="H235" s="31">
        <v>3972173</v>
      </c>
      <c r="I235" s="36">
        <f t="shared" si="57"/>
        <v>0.19512086454623603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11117344</v>
      </c>
      <c r="O235" s="36">
        <f t="shared" si="61"/>
        <v>0.54610556306029723</v>
      </c>
      <c r="P235" s="31">
        <v>0</v>
      </c>
      <c r="Q235" s="31">
        <v>14500000</v>
      </c>
      <c r="R235" s="31">
        <v>14500000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249472532</v>
      </c>
      <c r="E236" s="31">
        <v>249472532</v>
      </c>
      <c r="F236" s="31">
        <v>42670637</v>
      </c>
      <c r="G236" s="36">
        <f t="shared" si="56"/>
        <v>0.17104342773897047</v>
      </c>
      <c r="H236" s="31">
        <v>27499481</v>
      </c>
      <c r="I236" s="36">
        <f t="shared" si="57"/>
        <v>0.11023049623755773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70170118</v>
      </c>
      <c r="O236" s="36">
        <f t="shared" si="61"/>
        <v>0.28127392397652823</v>
      </c>
      <c r="P236" s="31">
        <v>125935524</v>
      </c>
      <c r="Q236" s="31">
        <v>178744611</v>
      </c>
      <c r="R236" s="31">
        <v>210444611</v>
      </c>
      <c r="S236" s="31">
        <v>152561128</v>
      </c>
      <c r="T236" s="36">
        <f t="shared" si="62"/>
        <v>0.85351455994385195</v>
      </c>
      <c r="U236" s="36">
        <f t="shared" si="63"/>
        <v>-0.78163841204964535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13559441</v>
      </c>
      <c r="E237" s="31">
        <v>13559441</v>
      </c>
      <c r="F237" s="31">
        <v>1333984</v>
      </c>
      <c r="G237" s="36">
        <f t="shared" si="56"/>
        <v>9.8380456834466848E-2</v>
      </c>
      <c r="H237" s="31">
        <v>1004941</v>
      </c>
      <c r="I237" s="36">
        <f t="shared" si="57"/>
        <v>7.4113748494499143E-2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2338925</v>
      </c>
      <c r="O237" s="36">
        <f t="shared" si="61"/>
        <v>0.172494205328966</v>
      </c>
      <c r="P237" s="31">
        <v>2977405</v>
      </c>
      <c r="Q237" s="31">
        <v>22796043</v>
      </c>
      <c r="R237" s="31">
        <v>22796043</v>
      </c>
      <c r="S237" s="31">
        <v>3912868</v>
      </c>
      <c r="T237" s="36">
        <f t="shared" si="62"/>
        <v>0.1716468072989685</v>
      </c>
      <c r="U237" s="36">
        <f t="shared" si="63"/>
        <v>-0.66247756015725101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284539323</v>
      </c>
      <c r="E240" s="32">
        <f>SUM(E234:E239)</f>
        <v>284539323</v>
      </c>
      <c r="F240" s="32">
        <f>SUM(F234:F239)</f>
        <v>51414979</v>
      </c>
      <c r="G240" s="37">
        <f t="shared" si="56"/>
        <v>0.18069551321734184</v>
      </c>
      <c r="H240" s="32">
        <f>SUM(H234:H239)</f>
        <v>32759722</v>
      </c>
      <c r="I240" s="37">
        <f t="shared" si="57"/>
        <v>0.11513249435825783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84174701</v>
      </c>
      <c r="O240" s="37">
        <f t="shared" si="61"/>
        <v>0.29582800757559968</v>
      </c>
      <c r="P240" s="32">
        <f>SUM(P234:P239)</f>
        <v>129119776</v>
      </c>
      <c r="Q240" s="32">
        <f>SUM(Q234:Q239)</f>
        <v>217136794</v>
      </c>
      <c r="R240" s="32">
        <f>SUM(R234:R239)</f>
        <v>248836794</v>
      </c>
      <c r="S240" s="32">
        <f>SUM(S234:S239)</f>
        <v>156757873</v>
      </c>
      <c r="T240" s="37">
        <f t="shared" si="62"/>
        <v>0.72193141527179405</v>
      </c>
      <c r="U240" s="37">
        <f t="shared" si="63"/>
        <v>-0.74628424076572131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8258664</v>
      </c>
      <c r="E243" s="31">
        <v>8258664</v>
      </c>
      <c r="F243" s="31">
        <v>1214204</v>
      </c>
      <c r="G243" s="36">
        <f t="shared" si="56"/>
        <v>0.14702184275810229</v>
      </c>
      <c r="H243" s="31">
        <v>1165314</v>
      </c>
      <c r="I243" s="36">
        <f t="shared" si="57"/>
        <v>0.14110199906425544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2379518</v>
      </c>
      <c r="O243" s="36">
        <f t="shared" si="61"/>
        <v>0.28812384182235773</v>
      </c>
      <c r="P243" s="31">
        <v>975002</v>
      </c>
      <c r="Q243" s="31">
        <v>4037229</v>
      </c>
      <c r="R243" s="31">
        <v>4037229</v>
      </c>
      <c r="S243" s="31">
        <v>2184661</v>
      </c>
      <c r="T243" s="36">
        <f t="shared" si="62"/>
        <v>0.54112882870899814</v>
      </c>
      <c r="U243" s="36">
        <f t="shared" si="63"/>
        <v>0.19519139447919076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12000000</v>
      </c>
      <c r="E244" s="31">
        <v>12000000</v>
      </c>
      <c r="F244" s="31">
        <v>9021</v>
      </c>
      <c r="G244" s="36">
        <f t="shared" si="56"/>
        <v>7.5175000000000003E-4</v>
      </c>
      <c r="H244" s="31">
        <v>135984</v>
      </c>
      <c r="I244" s="36">
        <f t="shared" si="57"/>
        <v>1.1332E-2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145005</v>
      </c>
      <c r="O244" s="36">
        <f t="shared" si="61"/>
        <v>1.2083750000000001E-2</v>
      </c>
      <c r="P244" s="31">
        <v>0</v>
      </c>
      <c r="Q244" s="31">
        <v>7776000</v>
      </c>
      <c r="R244" s="31">
        <v>7776000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22092135</v>
      </c>
      <c r="E245" s="31">
        <v>22092135</v>
      </c>
      <c r="F245" s="31">
        <v>1960</v>
      </c>
      <c r="G245" s="36">
        <f t="shared" si="56"/>
        <v>8.8719356458757831E-5</v>
      </c>
      <c r="H245" s="31">
        <v>7369460</v>
      </c>
      <c r="I245" s="36">
        <f t="shared" si="57"/>
        <v>0.33357844318803953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7371420</v>
      </c>
      <c r="O245" s="36">
        <f t="shared" si="61"/>
        <v>0.3336671625444983</v>
      </c>
      <c r="P245" s="31">
        <v>26404136</v>
      </c>
      <c r="Q245" s="31">
        <v>91431072</v>
      </c>
      <c r="R245" s="31">
        <v>67522452</v>
      </c>
      <c r="S245" s="31">
        <v>59319853</v>
      </c>
      <c r="T245" s="36">
        <f t="shared" si="62"/>
        <v>0.64879314769491059</v>
      </c>
      <c r="U245" s="36">
        <f t="shared" si="63"/>
        <v>-0.72089751393493806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42350799</v>
      </c>
      <c r="E247" s="32">
        <f>SUM(E241:E246)</f>
        <v>42350799</v>
      </c>
      <c r="F247" s="32">
        <f>SUM(F241:F246)</f>
        <v>1225185</v>
      </c>
      <c r="G247" s="37">
        <f t="shared" si="56"/>
        <v>2.8929442393755073E-2</v>
      </c>
      <c r="H247" s="32">
        <f>SUM(H241:H246)</f>
        <v>8670758</v>
      </c>
      <c r="I247" s="37">
        <f t="shared" si="57"/>
        <v>0.20473658596145966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9895943</v>
      </c>
      <c r="O247" s="37">
        <f t="shared" si="61"/>
        <v>0.23366602835521474</v>
      </c>
      <c r="P247" s="32">
        <f>SUM(P241:P246)</f>
        <v>27379138</v>
      </c>
      <c r="Q247" s="32">
        <f>SUM(Q241:Q246)</f>
        <v>103244301</v>
      </c>
      <c r="R247" s="32">
        <f>SUM(R241:R246)</f>
        <v>79335681</v>
      </c>
      <c r="S247" s="32">
        <f>SUM(S241:S246)</f>
        <v>61504514</v>
      </c>
      <c r="T247" s="37">
        <f t="shared" si="62"/>
        <v>0.59571824695679809</v>
      </c>
      <c r="U247" s="37">
        <f t="shared" si="63"/>
        <v>-0.6833078528622778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9282902</v>
      </c>
      <c r="E248" s="31">
        <v>9282902</v>
      </c>
      <c r="F248" s="31">
        <v>792223</v>
      </c>
      <c r="G248" s="36">
        <f t="shared" si="56"/>
        <v>8.5342169937806092E-2</v>
      </c>
      <c r="H248" s="31">
        <v>3338948</v>
      </c>
      <c r="I248" s="36">
        <f t="shared" si="57"/>
        <v>0.35968795103083068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4131171</v>
      </c>
      <c r="O248" s="36">
        <f t="shared" si="61"/>
        <v>0.44503012096863676</v>
      </c>
      <c r="P248" s="31">
        <v>1193459</v>
      </c>
      <c r="Q248" s="31">
        <v>8849286</v>
      </c>
      <c r="R248" s="31">
        <v>8849286</v>
      </c>
      <c r="S248" s="31">
        <v>1226959</v>
      </c>
      <c r="T248" s="36">
        <f t="shared" si="62"/>
        <v>0.13865062107835593</v>
      </c>
      <c r="U248" s="36">
        <f t="shared" si="63"/>
        <v>1.7977064985056042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1715000</v>
      </c>
      <c r="E250" s="31">
        <v>1715000</v>
      </c>
      <c r="F250" s="31">
        <v>150219</v>
      </c>
      <c r="G250" s="36">
        <f t="shared" si="56"/>
        <v>8.7591253644314873E-2</v>
      </c>
      <c r="H250" s="31">
        <v>745959</v>
      </c>
      <c r="I250" s="36">
        <f t="shared" si="57"/>
        <v>0.4349615160349854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896178</v>
      </c>
      <c r="O250" s="36">
        <f t="shared" si="61"/>
        <v>0.52255276967930031</v>
      </c>
      <c r="P250" s="31">
        <v>0</v>
      </c>
      <c r="Q250" s="31">
        <v>3229000</v>
      </c>
      <c r="R250" s="31">
        <v>3049000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3476105</v>
      </c>
      <c r="E251" s="31">
        <v>3476105</v>
      </c>
      <c r="F251" s="31">
        <v>201342</v>
      </c>
      <c r="G251" s="36">
        <f t="shared" si="56"/>
        <v>5.7921725609554373E-2</v>
      </c>
      <c r="H251" s="31">
        <v>3207990</v>
      </c>
      <c r="I251" s="36">
        <f t="shared" si="57"/>
        <v>0.92286913082314836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3409332</v>
      </c>
      <c r="O251" s="36">
        <f t="shared" si="61"/>
        <v>0.9807908564327027</v>
      </c>
      <c r="P251" s="31">
        <v>67716</v>
      </c>
      <c r="Q251" s="31">
        <v>3313732</v>
      </c>
      <c r="R251" s="31">
        <v>3313732</v>
      </c>
      <c r="S251" s="31">
        <v>135482</v>
      </c>
      <c r="T251" s="36">
        <f t="shared" si="62"/>
        <v>4.0885020273214612E-2</v>
      </c>
      <c r="U251" s="36">
        <f t="shared" si="63"/>
        <v>46.374180400496193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14474007</v>
      </c>
      <c r="E254" s="32">
        <f>SUM(E248:E253)</f>
        <v>14474007</v>
      </c>
      <c r="F254" s="32">
        <f>SUM(F248:F253)</f>
        <v>1143784</v>
      </c>
      <c r="G254" s="37">
        <f t="shared" si="56"/>
        <v>7.9023314000055411E-2</v>
      </c>
      <c r="H254" s="32">
        <f>SUM(H248:H253)</f>
        <v>7292897</v>
      </c>
      <c r="I254" s="37">
        <f t="shared" si="57"/>
        <v>0.50386164660553223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8436681</v>
      </c>
      <c r="O254" s="37">
        <f t="shared" si="61"/>
        <v>0.5828849606055877</v>
      </c>
      <c r="P254" s="32">
        <f>SUM(P248:P253)</f>
        <v>1261175</v>
      </c>
      <c r="Q254" s="32">
        <f>SUM(Q248:Q253)</f>
        <v>15392018</v>
      </c>
      <c r="R254" s="32">
        <f>SUM(R248:R253)</f>
        <v>15212018</v>
      </c>
      <c r="S254" s="32">
        <f>SUM(S248:S253)</f>
        <v>1362441</v>
      </c>
      <c r="T254" s="37">
        <f t="shared" si="62"/>
        <v>8.8516073720807761E-2</v>
      </c>
      <c r="U254" s="37">
        <f t="shared" si="63"/>
        <v>4.7826209685412415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1407104</v>
      </c>
      <c r="E255" s="31">
        <v>1407104</v>
      </c>
      <c r="F255" s="31">
        <v>125348</v>
      </c>
      <c r="G255" s="36">
        <f t="shared" si="56"/>
        <v>8.9082256890748654E-2</v>
      </c>
      <c r="H255" s="31">
        <v>551481</v>
      </c>
      <c r="I255" s="36">
        <f t="shared" si="57"/>
        <v>0.39192625420722277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676829</v>
      </c>
      <c r="O255" s="36">
        <f t="shared" si="61"/>
        <v>0.48100851109797144</v>
      </c>
      <c r="P255" s="31">
        <v>1006630</v>
      </c>
      <c r="Q255" s="31">
        <v>3967600</v>
      </c>
      <c r="R255" s="31">
        <v>3463896</v>
      </c>
      <c r="S255" s="31">
        <v>1034393</v>
      </c>
      <c r="T255" s="36">
        <f t="shared" si="62"/>
        <v>0.26071000100816616</v>
      </c>
      <c r="U255" s="36">
        <f t="shared" si="63"/>
        <v>-0.45215123729672269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24621898</v>
      </c>
      <c r="E256" s="31">
        <v>24621898</v>
      </c>
      <c r="F256" s="31">
        <v>48312</v>
      </c>
      <c r="G256" s="36">
        <f t="shared" si="56"/>
        <v>1.9621558013114991E-3</v>
      </c>
      <c r="H256" s="31">
        <v>68464</v>
      </c>
      <c r="I256" s="36">
        <f t="shared" si="57"/>
        <v>2.7806142320953484E-3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116776</v>
      </c>
      <c r="O256" s="36">
        <f t="shared" si="61"/>
        <v>4.7427700334068479E-3</v>
      </c>
      <c r="P256" s="31">
        <v>95048</v>
      </c>
      <c r="Q256" s="31">
        <v>19013160</v>
      </c>
      <c r="R256" s="31">
        <v>19013160</v>
      </c>
      <c r="S256" s="31">
        <v>125025</v>
      </c>
      <c r="T256" s="36">
        <f t="shared" si="62"/>
        <v>6.5757086144544096E-3</v>
      </c>
      <c r="U256" s="36">
        <f t="shared" si="63"/>
        <v>-0.27969026176247791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16211713</v>
      </c>
      <c r="E257" s="31">
        <v>16211713</v>
      </c>
      <c r="F257" s="31">
        <v>3415623</v>
      </c>
      <c r="G257" s="36">
        <f t="shared" si="56"/>
        <v>0.21068859287109265</v>
      </c>
      <c r="H257" s="31">
        <v>3453213</v>
      </c>
      <c r="I257" s="36">
        <f t="shared" si="57"/>
        <v>0.21300728676852348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6868836</v>
      </c>
      <c r="O257" s="36">
        <f t="shared" si="61"/>
        <v>0.42369587963961614</v>
      </c>
      <c r="P257" s="31">
        <v>3310644</v>
      </c>
      <c r="Q257" s="31">
        <v>13597079</v>
      </c>
      <c r="R257" s="31">
        <v>12497079</v>
      </c>
      <c r="S257" s="31">
        <v>6139619</v>
      </c>
      <c r="T257" s="36">
        <f t="shared" si="62"/>
        <v>0.451539554929408</v>
      </c>
      <c r="U257" s="36">
        <f t="shared" si="63"/>
        <v>4.3063826856647891E-2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42240715</v>
      </c>
      <c r="E259" s="32">
        <f>SUM(E255:E258)</f>
        <v>42240715</v>
      </c>
      <c r="F259" s="32">
        <f>SUM(F255:F258)</f>
        <v>3589283</v>
      </c>
      <c r="G259" s="37">
        <f t="shared" si="56"/>
        <v>8.49721175410975E-2</v>
      </c>
      <c r="H259" s="32">
        <f>SUM(H255:H258)</f>
        <v>4073158</v>
      </c>
      <c r="I259" s="37">
        <f t="shared" si="57"/>
        <v>9.6427297691338801E-2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7662441</v>
      </c>
      <c r="O259" s="37">
        <f t="shared" si="61"/>
        <v>0.1813994152324363</v>
      </c>
      <c r="P259" s="32">
        <f>SUM(P255:P258)</f>
        <v>4412322</v>
      </c>
      <c r="Q259" s="32">
        <f>SUM(Q255:Q258)</f>
        <v>36577839</v>
      </c>
      <c r="R259" s="32">
        <f>SUM(R255:R258)</f>
        <v>34974135</v>
      </c>
      <c r="S259" s="32">
        <f>SUM(S255:S258)</f>
        <v>7299037</v>
      </c>
      <c r="T259" s="37">
        <f t="shared" si="62"/>
        <v>0.19954806515496992</v>
      </c>
      <c r="U259" s="37">
        <f t="shared" si="63"/>
        <v>-7.6867463435352223E-2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383604844</v>
      </c>
      <c r="E260" s="32">
        <f>SUM(E234:E239,E241:E246,E248:E253,E255:E258)</f>
        <v>383604844</v>
      </c>
      <c r="F260" s="32">
        <f>SUM(F234:F239,F241:F246,F248:F253,F255:F258)</f>
        <v>57373231</v>
      </c>
      <c r="G260" s="37">
        <f t="shared" si="56"/>
        <v>0.14956336422070832</v>
      </c>
      <c r="H260" s="32">
        <f>SUM(H234:H239,H241:H246,H248:H253,H255:H258)</f>
        <v>52796535</v>
      </c>
      <c r="I260" s="37">
        <f t="shared" si="57"/>
        <v>0.13763260768417199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110169766</v>
      </c>
      <c r="O260" s="37">
        <f t="shared" si="61"/>
        <v>0.28719597190488033</v>
      </c>
      <c r="P260" s="32">
        <f>SUM(P234:P239,P241:P246,P248:P253,P255:P258)</f>
        <v>162172411</v>
      </c>
      <c r="Q260" s="32">
        <f>SUM(Q234:Q239,Q241:Q246,Q248:Q253,Q255:Q258)</f>
        <v>372350952</v>
      </c>
      <c r="R260" s="32">
        <f>SUM(R234:R239,R241:R246,R248:R253,R255:R258)</f>
        <v>378358628</v>
      </c>
      <c r="S260" s="32">
        <f>SUM(S234:S239,S241:S246,S248:S253,S255:S258)</f>
        <v>226923865</v>
      </c>
      <c r="T260" s="37">
        <f t="shared" si="62"/>
        <v>0.60943543659853461</v>
      </c>
      <c r="U260" s="37">
        <f t="shared" si="63"/>
        <v>-0.67444194314901074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2307800</v>
      </c>
      <c r="E264" s="31">
        <v>2307800</v>
      </c>
      <c r="F264" s="31">
        <v>961579</v>
      </c>
      <c r="G264" s="36">
        <f t="shared" si="64"/>
        <v>0.41666478897651443</v>
      </c>
      <c r="H264" s="31">
        <v>768509</v>
      </c>
      <c r="I264" s="36">
        <f t="shared" si="65"/>
        <v>0.33300502643209984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1730088</v>
      </c>
      <c r="O264" s="36">
        <f t="shared" si="69"/>
        <v>0.74966981540861422</v>
      </c>
      <c r="P264" s="31">
        <v>728709</v>
      </c>
      <c r="Q264" s="31">
        <v>2200000</v>
      </c>
      <c r="R264" s="31">
        <v>2200000</v>
      </c>
      <c r="S264" s="31">
        <v>1645376</v>
      </c>
      <c r="T264" s="36">
        <f t="shared" si="70"/>
        <v>0.7478981818181818</v>
      </c>
      <c r="U264" s="36">
        <f t="shared" si="71"/>
        <v>5.4617137979632524E-2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3720211</v>
      </c>
      <c r="E265" s="31">
        <v>3720211</v>
      </c>
      <c r="F265" s="31">
        <v>502784</v>
      </c>
      <c r="G265" s="36">
        <f t="shared" si="64"/>
        <v>0.13514932351955306</v>
      </c>
      <c r="H265" s="31">
        <v>941064</v>
      </c>
      <c r="I265" s="36">
        <f t="shared" si="65"/>
        <v>0.25295984555714718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1443848</v>
      </c>
      <c r="O265" s="36">
        <f t="shared" si="69"/>
        <v>0.38810916907670023</v>
      </c>
      <c r="P265" s="31">
        <v>512531</v>
      </c>
      <c r="Q265" s="31">
        <v>3314943</v>
      </c>
      <c r="R265" s="31">
        <v>3314943</v>
      </c>
      <c r="S265" s="31">
        <v>1147255</v>
      </c>
      <c r="T265" s="36">
        <f t="shared" si="70"/>
        <v>0.34608589046629157</v>
      </c>
      <c r="U265" s="36">
        <f t="shared" si="71"/>
        <v>0.8361113766777033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6028011</v>
      </c>
      <c r="E267" s="32">
        <f>SUM(E263:E266)</f>
        <v>6028011</v>
      </c>
      <c r="F267" s="32">
        <f>SUM(F263:F266)</f>
        <v>1464363</v>
      </c>
      <c r="G267" s="37">
        <f t="shared" si="64"/>
        <v>0.24292639811042149</v>
      </c>
      <c r="H267" s="32">
        <f>SUM(H263:H266)</f>
        <v>1709573</v>
      </c>
      <c r="I267" s="37">
        <f t="shared" si="65"/>
        <v>0.28360482421150196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3173936</v>
      </c>
      <c r="O267" s="37">
        <f t="shared" si="69"/>
        <v>0.5265312223219234</v>
      </c>
      <c r="P267" s="32">
        <f>SUM(P263:P266)</f>
        <v>1241240</v>
      </c>
      <c r="Q267" s="32">
        <f>SUM(Q263:Q266)</f>
        <v>5514943</v>
      </c>
      <c r="R267" s="32">
        <f>SUM(R263:R266)</f>
        <v>5514943</v>
      </c>
      <c r="S267" s="32">
        <f>SUM(S263:S266)</f>
        <v>2792631</v>
      </c>
      <c r="T267" s="37">
        <f t="shared" si="70"/>
        <v>0.50637531521178003</v>
      </c>
      <c r="U267" s="37">
        <f t="shared" si="71"/>
        <v>0.37731059263317324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20980</v>
      </c>
      <c r="E268" s="31">
        <v>20980</v>
      </c>
      <c r="F268" s="31">
        <v>98288</v>
      </c>
      <c r="G268" s="36">
        <f t="shared" si="64"/>
        <v>4.6848427073403238</v>
      </c>
      <c r="H268" s="31">
        <v>79970</v>
      </c>
      <c r="I268" s="36">
        <f t="shared" si="65"/>
        <v>3.811725452812202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178258</v>
      </c>
      <c r="O268" s="36">
        <f t="shared" si="69"/>
        <v>8.4965681601525258</v>
      </c>
      <c r="P268" s="31">
        <v>-1028</v>
      </c>
      <c r="Q268" s="31">
        <v>165890</v>
      </c>
      <c r="R268" s="31">
        <v>0</v>
      </c>
      <c r="S268" s="31">
        <v>-1250</v>
      </c>
      <c r="T268" s="36">
        <f t="shared" si="70"/>
        <v>-7.5351136295135328E-3</v>
      </c>
      <c r="U268" s="36">
        <f t="shared" si="71"/>
        <v>-78.791828793774314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1677438</v>
      </c>
      <c r="E269" s="31">
        <v>1677438</v>
      </c>
      <c r="F269" s="31">
        <v>681052</v>
      </c>
      <c r="G269" s="36">
        <f t="shared" si="64"/>
        <v>0.40600725630395879</v>
      </c>
      <c r="H269" s="31">
        <v>837751</v>
      </c>
      <c r="I269" s="36">
        <f t="shared" si="65"/>
        <v>0.49942292949128375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1518803</v>
      </c>
      <c r="O269" s="36">
        <f t="shared" si="69"/>
        <v>0.90543018579524248</v>
      </c>
      <c r="P269" s="31">
        <v>332115</v>
      </c>
      <c r="Q269" s="31">
        <v>1902485</v>
      </c>
      <c r="R269" s="31">
        <v>1599083</v>
      </c>
      <c r="S269" s="31">
        <v>620978</v>
      </c>
      <c r="T269" s="36">
        <f t="shared" si="70"/>
        <v>0.32640362473291512</v>
      </c>
      <c r="U269" s="36">
        <f t="shared" si="71"/>
        <v>1.5224726374900261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15204</v>
      </c>
      <c r="E270" s="31">
        <v>15204</v>
      </c>
      <c r="F270" s="31">
        <v>261</v>
      </c>
      <c r="G270" s="36">
        <f t="shared" si="64"/>
        <v>1.7166535122336228E-2</v>
      </c>
      <c r="H270" s="31">
        <v>10499</v>
      </c>
      <c r="I270" s="36">
        <f t="shared" si="65"/>
        <v>0.6905419626414101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10760</v>
      </c>
      <c r="O270" s="36">
        <f t="shared" si="69"/>
        <v>0.70770849776374634</v>
      </c>
      <c r="P270" s="31">
        <v>3784</v>
      </c>
      <c r="Q270" s="31">
        <v>960260</v>
      </c>
      <c r="R270" s="31">
        <v>960260</v>
      </c>
      <c r="S270" s="31">
        <v>14493</v>
      </c>
      <c r="T270" s="36">
        <f t="shared" si="70"/>
        <v>1.5092787370087268E-2</v>
      </c>
      <c r="U270" s="36">
        <f t="shared" si="71"/>
        <v>1.7745771670190273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758090</v>
      </c>
      <c r="E271" s="31">
        <v>758090</v>
      </c>
      <c r="F271" s="31">
        <v>-17968</v>
      </c>
      <c r="G271" s="36">
        <f t="shared" si="64"/>
        <v>-2.3701671305517813E-2</v>
      </c>
      <c r="H271" s="31">
        <v>-15958</v>
      </c>
      <c r="I271" s="36">
        <f t="shared" si="65"/>
        <v>-2.1050271075993617E-2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-33926</v>
      </c>
      <c r="O271" s="36">
        <f t="shared" si="69"/>
        <v>-4.475194238151143E-2</v>
      </c>
      <c r="P271" s="31">
        <v>-16411</v>
      </c>
      <c r="Q271" s="31">
        <v>811153</v>
      </c>
      <c r="R271" s="31">
        <v>811153</v>
      </c>
      <c r="S271" s="31">
        <v>-28938</v>
      </c>
      <c r="T271" s="36">
        <f t="shared" si="70"/>
        <v>-3.5675143900102693E-2</v>
      </c>
      <c r="U271" s="36">
        <f t="shared" si="71"/>
        <v>-2.7603436719273677E-2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1200000</v>
      </c>
      <c r="E272" s="31">
        <v>1200000</v>
      </c>
      <c r="F272" s="31">
        <v>0</v>
      </c>
      <c r="G272" s="36">
        <f t="shared" si="64"/>
        <v>0</v>
      </c>
      <c r="H272" s="31">
        <v>386461</v>
      </c>
      <c r="I272" s="36">
        <f t="shared" si="65"/>
        <v>0.32205083333333334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386461</v>
      </c>
      <c r="O272" s="36">
        <f t="shared" si="69"/>
        <v>0.32205083333333334</v>
      </c>
      <c r="P272" s="31">
        <v>418535</v>
      </c>
      <c r="Q272" s="31">
        <v>950000</v>
      </c>
      <c r="R272" s="31">
        <v>950000</v>
      </c>
      <c r="S272" s="31">
        <v>418535</v>
      </c>
      <c r="T272" s="36">
        <f t="shared" si="70"/>
        <v>0.44056315789473682</v>
      </c>
      <c r="U272" s="36">
        <f t="shared" si="71"/>
        <v>-7.6633973263884769E-2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171825</v>
      </c>
      <c r="E273" s="31">
        <v>171825</v>
      </c>
      <c r="F273" s="31">
        <v>11165</v>
      </c>
      <c r="G273" s="36">
        <f t="shared" si="64"/>
        <v>6.4978902953586493E-2</v>
      </c>
      <c r="H273" s="31">
        <v>28518</v>
      </c>
      <c r="I273" s="36">
        <f t="shared" si="65"/>
        <v>0.16597119161938018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39683</v>
      </c>
      <c r="O273" s="36">
        <f t="shared" si="69"/>
        <v>0.23095009457296667</v>
      </c>
      <c r="P273" s="31">
        <v>16740</v>
      </c>
      <c r="Q273" s="31">
        <v>163750</v>
      </c>
      <c r="R273" s="31">
        <v>163750</v>
      </c>
      <c r="S273" s="31">
        <v>22559</v>
      </c>
      <c r="T273" s="36">
        <f t="shared" si="70"/>
        <v>0.13776488549618321</v>
      </c>
      <c r="U273" s="36">
        <f t="shared" si="71"/>
        <v>0.7035842293906811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856076</v>
      </c>
      <c r="E274" s="31">
        <v>856076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816866</v>
      </c>
      <c r="R274" s="31">
        <v>816866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4699613</v>
      </c>
      <c r="E275" s="32">
        <f>SUM(E268:E274)</f>
        <v>4699613</v>
      </c>
      <c r="F275" s="32">
        <f>SUM(F268:F274)</f>
        <v>772798</v>
      </c>
      <c r="G275" s="37">
        <f t="shared" si="64"/>
        <v>0.16443864633109151</v>
      </c>
      <c r="H275" s="32">
        <f>SUM(H268:H274)</f>
        <v>1327241</v>
      </c>
      <c r="I275" s="37">
        <f t="shared" si="65"/>
        <v>0.28241495629533753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2100039</v>
      </c>
      <c r="O275" s="37">
        <f t="shared" si="69"/>
        <v>0.44685360262642904</v>
      </c>
      <c r="P275" s="32">
        <f>SUM(P268:P274)</f>
        <v>753735</v>
      </c>
      <c r="Q275" s="32">
        <f>SUM(Q268:Q274)</f>
        <v>5770404</v>
      </c>
      <c r="R275" s="32">
        <f>SUM(R268:R274)</f>
        <v>5301112</v>
      </c>
      <c r="S275" s="32">
        <f>SUM(S268:S274)</f>
        <v>1046377</v>
      </c>
      <c r="T275" s="37">
        <f t="shared" si="70"/>
        <v>0.18133513701986897</v>
      </c>
      <c r="U275" s="37">
        <f t="shared" si="71"/>
        <v>0.76088545709035671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21647592</v>
      </c>
      <c r="E276" s="31">
        <v>21647592</v>
      </c>
      <c r="F276" s="31">
        <v>179512</v>
      </c>
      <c r="G276" s="36">
        <f t="shared" si="64"/>
        <v>8.2924696659101849E-3</v>
      </c>
      <c r="H276" s="31">
        <v>58668</v>
      </c>
      <c r="I276" s="36">
        <f t="shared" si="65"/>
        <v>2.710139769818278E-3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238180</v>
      </c>
      <c r="O276" s="36">
        <f t="shared" si="69"/>
        <v>1.1002609435728464E-2</v>
      </c>
      <c r="P276" s="31">
        <v>100424</v>
      </c>
      <c r="Q276" s="31">
        <v>20154717</v>
      </c>
      <c r="R276" s="31">
        <v>20422268</v>
      </c>
      <c r="S276" s="31">
        <v>170426</v>
      </c>
      <c r="T276" s="36">
        <f t="shared" si="70"/>
        <v>8.4558865301854642E-3</v>
      </c>
      <c r="U276" s="36">
        <f t="shared" si="71"/>
        <v>-0.41579702063251811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28264900</v>
      </c>
      <c r="E277" s="31">
        <v>28264900</v>
      </c>
      <c r="F277" s="31">
        <v>1229371</v>
      </c>
      <c r="G277" s="36">
        <f t="shared" si="64"/>
        <v>4.3494616998468065E-2</v>
      </c>
      <c r="H277" s="31">
        <v>1081851</v>
      </c>
      <c r="I277" s="36">
        <f t="shared" si="65"/>
        <v>3.8275422874307005E-2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2311222</v>
      </c>
      <c r="O277" s="36">
        <f t="shared" si="69"/>
        <v>8.1770039872775063E-2</v>
      </c>
      <c r="P277" s="31">
        <v>1188281</v>
      </c>
      <c r="Q277" s="31">
        <v>26960300</v>
      </c>
      <c r="R277" s="31">
        <v>27497400</v>
      </c>
      <c r="S277" s="31">
        <v>2572190</v>
      </c>
      <c r="T277" s="36">
        <f t="shared" si="70"/>
        <v>9.5406579303642769E-2</v>
      </c>
      <c r="U277" s="36">
        <f t="shared" si="71"/>
        <v>-8.9566356779246625E-2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24475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23500</v>
      </c>
      <c r="R278" s="31">
        <v>23500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1206600</v>
      </c>
      <c r="E279" s="31">
        <v>1206600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92162</v>
      </c>
      <c r="Q279" s="31">
        <v>955200</v>
      </c>
      <c r="R279" s="31">
        <v>955200</v>
      </c>
      <c r="S279" s="31">
        <v>107441</v>
      </c>
      <c r="T279" s="36">
        <f t="shared" si="70"/>
        <v>0.11248010887772195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1200000</v>
      </c>
      <c r="E280" s="31">
        <v>1200000</v>
      </c>
      <c r="F280" s="31">
        <v>300000</v>
      </c>
      <c r="G280" s="36">
        <f t="shared" si="64"/>
        <v>0.25</v>
      </c>
      <c r="H280" s="31">
        <v>540000</v>
      </c>
      <c r="I280" s="36">
        <f t="shared" si="65"/>
        <v>0.45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840000</v>
      </c>
      <c r="O280" s="36">
        <f t="shared" si="69"/>
        <v>0.7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2742324</v>
      </c>
      <c r="E281" s="31">
        <v>2742324</v>
      </c>
      <c r="F281" s="31">
        <v>428063</v>
      </c>
      <c r="G281" s="36">
        <f t="shared" si="64"/>
        <v>0.15609497637770009</v>
      </c>
      <c r="H281" s="31">
        <v>320037</v>
      </c>
      <c r="I281" s="36">
        <f t="shared" si="65"/>
        <v>0.11670284036459587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748100</v>
      </c>
      <c r="O281" s="36">
        <f t="shared" si="69"/>
        <v>0.27279781674229597</v>
      </c>
      <c r="P281" s="31">
        <v>395498</v>
      </c>
      <c r="Q281" s="31">
        <v>10999</v>
      </c>
      <c r="R281" s="31">
        <v>2730792</v>
      </c>
      <c r="S281" s="31">
        <v>989835</v>
      </c>
      <c r="T281" s="36">
        <f t="shared" si="70"/>
        <v>89.993181198290756</v>
      </c>
      <c r="U281" s="36">
        <f t="shared" si="71"/>
        <v>-0.19079995347637657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1201762</v>
      </c>
      <c r="E282" s="31">
        <v>1201762</v>
      </c>
      <c r="F282" s="31">
        <v>0</v>
      </c>
      <c r="G282" s="36">
        <f t="shared" si="64"/>
        <v>0</v>
      </c>
      <c r="H282" s="31">
        <v>-100</v>
      </c>
      <c r="I282" s="36">
        <f t="shared" si="65"/>
        <v>-8.3211151625696265E-5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-100</v>
      </c>
      <c r="O282" s="36">
        <f t="shared" si="69"/>
        <v>-8.3211151625696265E-5</v>
      </c>
      <c r="P282" s="31">
        <v>0</v>
      </c>
      <c r="Q282" s="31">
        <v>951680</v>
      </c>
      <c r="R282" s="31">
        <v>951680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1200000</v>
      </c>
      <c r="E283" s="31">
        <v>1200000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900000</v>
      </c>
      <c r="R283" s="31">
        <v>900000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57463178</v>
      </c>
      <c r="E285" s="32">
        <f>SUM(E276:E284)</f>
        <v>57487653</v>
      </c>
      <c r="F285" s="32">
        <f>SUM(F276:F284)</f>
        <v>2136946</v>
      </c>
      <c r="G285" s="37">
        <f t="shared" si="64"/>
        <v>3.71880928687933E-2</v>
      </c>
      <c r="H285" s="32">
        <f>SUM(H276:H284)</f>
        <v>2000456</v>
      </c>
      <c r="I285" s="37">
        <f t="shared" si="65"/>
        <v>3.4812832663031618E-2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4137402</v>
      </c>
      <c r="O285" s="37">
        <f t="shared" si="69"/>
        <v>7.2000925531824925E-2</v>
      </c>
      <c r="P285" s="32">
        <f>SUM(P276:P284)</f>
        <v>1776365</v>
      </c>
      <c r="Q285" s="32">
        <f>SUM(Q276:Q284)</f>
        <v>49956396</v>
      </c>
      <c r="R285" s="32">
        <f>SUM(R276:R284)</f>
        <v>53480840</v>
      </c>
      <c r="S285" s="32">
        <f>SUM(S276:S284)</f>
        <v>3839892</v>
      </c>
      <c r="T285" s="37">
        <f t="shared" si="70"/>
        <v>7.6864872317850955E-2</v>
      </c>
      <c r="U285" s="37">
        <f t="shared" si="71"/>
        <v>0.12615143847126009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979600</v>
      </c>
      <c r="E286" s="31">
        <v>979600</v>
      </c>
      <c r="F286" s="31">
        <v>369675</v>
      </c>
      <c r="G286" s="36">
        <f t="shared" si="64"/>
        <v>0.377373417721519</v>
      </c>
      <c r="H286" s="31">
        <v>253071</v>
      </c>
      <c r="I286" s="36">
        <f t="shared" si="65"/>
        <v>0.25834115965700288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622746</v>
      </c>
      <c r="O286" s="36">
        <f t="shared" si="69"/>
        <v>0.63571457737852188</v>
      </c>
      <c r="P286" s="31">
        <v>501998</v>
      </c>
      <c r="Q286" s="31">
        <v>923250</v>
      </c>
      <c r="R286" s="31">
        <v>923250</v>
      </c>
      <c r="S286" s="31">
        <v>745063</v>
      </c>
      <c r="T286" s="36">
        <f t="shared" si="70"/>
        <v>0.80700027078256165</v>
      </c>
      <c r="U286" s="36">
        <f t="shared" si="71"/>
        <v>-0.49587249351591045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394444</v>
      </c>
      <c r="E287" s="31">
        <v>394444</v>
      </c>
      <c r="F287" s="31">
        <v>11355</v>
      </c>
      <c r="G287" s="36">
        <f t="shared" si="64"/>
        <v>2.8787356380119866E-2</v>
      </c>
      <c r="H287" s="31">
        <v>14743</v>
      </c>
      <c r="I287" s="36">
        <f t="shared" si="65"/>
        <v>3.7376661832858406E-2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26098</v>
      </c>
      <c r="O287" s="36">
        <f t="shared" si="69"/>
        <v>6.6164018212978265E-2</v>
      </c>
      <c r="P287" s="31">
        <v>90555</v>
      </c>
      <c r="Q287" s="31">
        <v>691920</v>
      </c>
      <c r="R287" s="31">
        <v>376020</v>
      </c>
      <c r="S287" s="31">
        <v>90555</v>
      </c>
      <c r="T287" s="36">
        <f t="shared" si="70"/>
        <v>0.13087495664238641</v>
      </c>
      <c r="U287" s="36">
        <f t="shared" si="71"/>
        <v>-0.83719286621390321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1022156</v>
      </c>
      <c r="E288" s="31">
        <v>1022156</v>
      </c>
      <c r="F288" s="31">
        <v>32848</v>
      </c>
      <c r="G288" s="36">
        <f t="shared" si="64"/>
        <v>3.2135994897060725E-2</v>
      </c>
      <c r="H288" s="31">
        <v>15733</v>
      </c>
      <c r="I288" s="36">
        <f t="shared" si="65"/>
        <v>1.5391975393188515E-2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48581</v>
      </c>
      <c r="O288" s="36">
        <f t="shared" si="69"/>
        <v>4.7527970290249237E-2</v>
      </c>
      <c r="P288" s="31">
        <v>27151</v>
      </c>
      <c r="Q288" s="31">
        <v>1023493</v>
      </c>
      <c r="R288" s="31">
        <v>1023493</v>
      </c>
      <c r="S288" s="31">
        <v>35200</v>
      </c>
      <c r="T288" s="36">
        <f t="shared" si="70"/>
        <v>3.4392028084217478E-2</v>
      </c>
      <c r="U288" s="36">
        <f t="shared" si="71"/>
        <v>-0.42053699679569811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1106294</v>
      </c>
      <c r="E289" s="31">
        <v>1106294</v>
      </c>
      <c r="F289" s="31">
        <v>108319</v>
      </c>
      <c r="G289" s="36">
        <f t="shared" si="64"/>
        <v>9.7911585889465191E-2</v>
      </c>
      <c r="H289" s="31">
        <v>139503</v>
      </c>
      <c r="I289" s="36">
        <f t="shared" si="65"/>
        <v>0.12609939130104655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247822</v>
      </c>
      <c r="O289" s="36">
        <f t="shared" si="69"/>
        <v>0.22401097719051175</v>
      </c>
      <c r="P289" s="31">
        <v>285272</v>
      </c>
      <c r="Q289" s="31">
        <v>1110000</v>
      </c>
      <c r="R289" s="31">
        <v>1110000</v>
      </c>
      <c r="S289" s="31">
        <v>503221</v>
      </c>
      <c r="T289" s="36">
        <f t="shared" si="70"/>
        <v>0.45335225225225223</v>
      </c>
      <c r="U289" s="36">
        <f t="shared" si="71"/>
        <v>-0.51098250091141084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4413043</v>
      </c>
      <c r="E290" s="31">
        <v>4413043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475000</v>
      </c>
      <c r="R290" s="31">
        <v>475000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7915537</v>
      </c>
      <c r="E292" s="32">
        <f>SUM(E286:E291)</f>
        <v>7915537</v>
      </c>
      <c r="F292" s="32">
        <f>SUM(F286:F291)</f>
        <v>522197</v>
      </c>
      <c r="G292" s="37">
        <f t="shared" si="64"/>
        <v>6.5971140050258115E-2</v>
      </c>
      <c r="H292" s="32">
        <f>SUM(H286:H291)</f>
        <v>423050</v>
      </c>
      <c r="I292" s="37">
        <f t="shared" si="65"/>
        <v>5.344552113141534E-2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945247</v>
      </c>
      <c r="O292" s="37">
        <f t="shared" si="69"/>
        <v>0.11941666118167346</v>
      </c>
      <c r="P292" s="32">
        <f>SUM(P286:P291)</f>
        <v>904976</v>
      </c>
      <c r="Q292" s="32">
        <f>SUM(Q286:Q291)</f>
        <v>4223663</v>
      </c>
      <c r="R292" s="32">
        <f>SUM(R286:R291)</f>
        <v>3907763</v>
      </c>
      <c r="S292" s="32">
        <f>SUM(S286:S291)</f>
        <v>1374039</v>
      </c>
      <c r="T292" s="37">
        <f t="shared" si="70"/>
        <v>0.32531927855039572</v>
      </c>
      <c r="U292" s="37">
        <f t="shared" si="71"/>
        <v>-0.53252903944413998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13020000</v>
      </c>
      <c r="E293" s="31">
        <v>13020000</v>
      </c>
      <c r="F293" s="31">
        <v>806830</v>
      </c>
      <c r="G293" s="36">
        <f t="shared" si="64"/>
        <v>6.1968509984639014E-2</v>
      </c>
      <c r="H293" s="31">
        <v>970559</v>
      </c>
      <c r="I293" s="36">
        <f t="shared" si="65"/>
        <v>7.4543701996927808E-2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1777389</v>
      </c>
      <c r="O293" s="36">
        <f t="shared" si="69"/>
        <v>0.13651221198156682</v>
      </c>
      <c r="P293" s="31">
        <v>1082752</v>
      </c>
      <c r="Q293" s="31">
        <v>10925000</v>
      </c>
      <c r="R293" s="31">
        <v>10925000</v>
      </c>
      <c r="S293" s="31">
        <v>2239632</v>
      </c>
      <c r="T293" s="36">
        <f t="shared" si="70"/>
        <v>0.20500064073226545</v>
      </c>
      <c r="U293" s="36">
        <f t="shared" si="71"/>
        <v>-0.10361837244355121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450000</v>
      </c>
      <c r="E295" s="31">
        <v>450000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133665</v>
      </c>
      <c r="Q295" s="31">
        <v>450000</v>
      </c>
      <c r="R295" s="31">
        <v>450000</v>
      </c>
      <c r="S295" s="31">
        <v>133665</v>
      </c>
      <c r="T295" s="36">
        <f t="shared" si="70"/>
        <v>0.29703333333333332</v>
      </c>
      <c r="U295" s="36">
        <f t="shared" si="71"/>
        <v>-1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2711046</v>
      </c>
      <c r="E296" s="31">
        <v>2711046</v>
      </c>
      <c r="F296" s="31">
        <v>116944</v>
      </c>
      <c r="G296" s="36">
        <f t="shared" si="64"/>
        <v>4.3136117941193181E-2</v>
      </c>
      <c r="H296" s="31">
        <v>2914</v>
      </c>
      <c r="I296" s="36">
        <f t="shared" si="65"/>
        <v>1.0748618798795742E-3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119858</v>
      </c>
      <c r="O296" s="36">
        <f t="shared" si="69"/>
        <v>4.4210979821072749E-2</v>
      </c>
      <c r="P296" s="31">
        <v>0</v>
      </c>
      <c r="Q296" s="31">
        <v>10530</v>
      </c>
      <c r="R296" s="31">
        <v>2510530</v>
      </c>
      <c r="S296" s="31">
        <v>40548</v>
      </c>
      <c r="T296" s="36">
        <f t="shared" si="70"/>
        <v>3.8507122507122507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16181046</v>
      </c>
      <c r="E298" s="32">
        <f>SUM(E293:E297)</f>
        <v>16181046</v>
      </c>
      <c r="F298" s="32">
        <f>SUM(F293:F297)</f>
        <v>923774</v>
      </c>
      <c r="G298" s="37">
        <f t="shared" si="64"/>
        <v>5.7089881581203095E-2</v>
      </c>
      <c r="H298" s="32">
        <f>SUM(H293:H297)</f>
        <v>973473</v>
      </c>
      <c r="I298" s="37">
        <f t="shared" si="65"/>
        <v>6.01613146640829E-2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1897247</v>
      </c>
      <c r="O298" s="37">
        <f t="shared" si="69"/>
        <v>0.117251196245286</v>
      </c>
      <c r="P298" s="32">
        <f>SUM(P293:P297)</f>
        <v>1216417</v>
      </c>
      <c r="Q298" s="32">
        <f>SUM(Q293:Q297)</f>
        <v>11385530</v>
      </c>
      <c r="R298" s="32">
        <f>SUM(R293:R297)</f>
        <v>13885530</v>
      </c>
      <c r="S298" s="32">
        <f>SUM(S293:S297)</f>
        <v>2413845</v>
      </c>
      <c r="T298" s="37">
        <f t="shared" si="70"/>
        <v>0.21200989325925099</v>
      </c>
      <c r="U298" s="37">
        <f t="shared" si="71"/>
        <v>-0.19972098384024561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92287385</v>
      </c>
      <c r="E299" s="32">
        <f>SUM(E263:E266,E268:E274,E276:E284,E286:E291,E293:E297)</f>
        <v>92311860</v>
      </c>
      <c r="F299" s="32">
        <f>SUM(F263:F266,F268:F274,F276:F284,F286:F291,F293:F297)</f>
        <v>5820078</v>
      </c>
      <c r="G299" s="37">
        <f t="shared" si="64"/>
        <v>6.3064718975404929E-2</v>
      </c>
      <c r="H299" s="32">
        <f>SUM(H263:H266,H268:H274,H276:H284,H286:H291,H293:H297)</f>
        <v>6433793</v>
      </c>
      <c r="I299" s="37">
        <f t="shared" si="65"/>
        <v>6.9714761123635699E-2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12253871</v>
      </c>
      <c r="O299" s="37">
        <f t="shared" si="69"/>
        <v>0.13277948009904061</v>
      </c>
      <c r="P299" s="32">
        <f>SUM(P263:P266,P268:P274,P276:P284,P286:P291,P293:P297)</f>
        <v>5892733</v>
      </c>
      <c r="Q299" s="32">
        <f>SUM(Q263:Q266,Q268:Q274,Q276:Q284,Q286:Q291,Q293:Q297)</f>
        <v>76850936</v>
      </c>
      <c r="R299" s="32">
        <f>SUM(R263:R266,R268:R274,R276:R284,R286:R291,R293:R297)</f>
        <v>82090188</v>
      </c>
      <c r="S299" s="32">
        <f>SUM(S263:S266,S268:S274,S276:S284,S286:S291,S293:S297)</f>
        <v>11466784</v>
      </c>
      <c r="T299" s="37">
        <f t="shared" si="70"/>
        <v>0.14920812415349111</v>
      </c>
      <c r="U299" s="37">
        <f t="shared" si="71"/>
        <v>9.1818176727165524E-2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914421491</v>
      </c>
      <c r="E302" s="31">
        <v>914421491</v>
      </c>
      <c r="F302" s="31">
        <v>231470366</v>
      </c>
      <c r="G302" s="36">
        <f t="shared" ref="G302:G339" si="72">IF(($D302     =0),0,($F302     /$D302     ))</f>
        <v>0.25313312108059366</v>
      </c>
      <c r="H302" s="31">
        <v>242107898</v>
      </c>
      <c r="I302" s="36">
        <f t="shared" ref="I302:I339" si="73">IF(($D302     =0),0,($H302     /$D302     ))</f>
        <v>0.26476619412699259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473578264</v>
      </c>
      <c r="O302" s="36">
        <f t="shared" ref="O302:O339" si="77">IF(($D302     =0),0,($N302     /$D302     ))</f>
        <v>0.51789931520758625</v>
      </c>
      <c r="P302" s="31">
        <v>269007761</v>
      </c>
      <c r="Q302" s="31">
        <v>1012503005</v>
      </c>
      <c r="R302" s="31">
        <v>1039713432</v>
      </c>
      <c r="S302" s="31">
        <v>486436800</v>
      </c>
      <c r="T302" s="36">
        <f t="shared" ref="T302:T339" si="78">IF(($Q302     =0),0,($S302     /$Q302     ))</f>
        <v>0.48042998153867206</v>
      </c>
      <c r="U302" s="36">
        <f t="shared" ref="U302:U339" si="79">IF(($P302     =0),0,(($H302     /$P302     )-1))</f>
        <v>-9.9996605674138928E-2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914421491</v>
      </c>
      <c r="E303" s="32">
        <f>E302</f>
        <v>914421491</v>
      </c>
      <c r="F303" s="32">
        <f>F302</f>
        <v>231470366</v>
      </c>
      <c r="G303" s="37">
        <f t="shared" si="72"/>
        <v>0.25313312108059366</v>
      </c>
      <c r="H303" s="32">
        <f>H302</f>
        <v>242107898</v>
      </c>
      <c r="I303" s="37">
        <f t="shared" si="73"/>
        <v>0.26476619412699259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473578264</v>
      </c>
      <c r="O303" s="37">
        <f t="shared" si="77"/>
        <v>0.51789931520758625</v>
      </c>
      <c r="P303" s="32">
        <f>P302</f>
        <v>269007761</v>
      </c>
      <c r="Q303" s="32">
        <f>Q302</f>
        <v>1012503005</v>
      </c>
      <c r="R303" s="32">
        <f>R302</f>
        <v>1039713432</v>
      </c>
      <c r="S303" s="32">
        <f>S302</f>
        <v>486436800</v>
      </c>
      <c r="T303" s="37">
        <f t="shared" si="78"/>
        <v>0.48042998153867206</v>
      </c>
      <c r="U303" s="37">
        <f t="shared" si="79"/>
        <v>-9.9996605674138928E-2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17392989</v>
      </c>
      <c r="E304" s="31">
        <v>17392989</v>
      </c>
      <c r="F304" s="31">
        <v>2956255</v>
      </c>
      <c r="G304" s="36">
        <f t="shared" si="72"/>
        <v>0.16996819810557001</v>
      </c>
      <c r="H304" s="31">
        <v>3974719</v>
      </c>
      <c r="I304" s="36">
        <f t="shared" si="73"/>
        <v>0.22852420593148193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6930974</v>
      </c>
      <c r="O304" s="36">
        <f t="shared" si="77"/>
        <v>0.39849240403705194</v>
      </c>
      <c r="P304" s="31">
        <v>3633629</v>
      </c>
      <c r="Q304" s="31">
        <v>13753141</v>
      </c>
      <c r="R304" s="31">
        <v>14139694</v>
      </c>
      <c r="S304" s="31">
        <v>6364125</v>
      </c>
      <c r="T304" s="36">
        <f t="shared" si="78"/>
        <v>0.46273974796012052</v>
      </c>
      <c r="U304" s="36">
        <f t="shared" si="79"/>
        <v>9.3870342844577737E-2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4464524</v>
      </c>
      <c r="E305" s="31">
        <v>4608002</v>
      </c>
      <c r="F305" s="31">
        <v>1026440</v>
      </c>
      <c r="G305" s="36">
        <f t="shared" si="72"/>
        <v>0.22991028830845125</v>
      </c>
      <c r="H305" s="31">
        <v>813437</v>
      </c>
      <c r="I305" s="36">
        <f t="shared" si="73"/>
        <v>0.1822001628841059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1839877</v>
      </c>
      <c r="O305" s="36">
        <f t="shared" si="77"/>
        <v>0.41211045119255713</v>
      </c>
      <c r="P305" s="31">
        <v>1143843</v>
      </c>
      <c r="Q305" s="31">
        <v>4582242</v>
      </c>
      <c r="R305" s="31">
        <v>4949862</v>
      </c>
      <c r="S305" s="31">
        <v>2455104</v>
      </c>
      <c r="T305" s="36">
        <f t="shared" si="78"/>
        <v>0.53578663021289574</v>
      </c>
      <c r="U305" s="36">
        <f t="shared" si="79"/>
        <v>-0.28885607552784776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7016000</v>
      </c>
      <c r="E306" s="31">
        <v>7846000</v>
      </c>
      <c r="F306" s="31">
        <v>1542492</v>
      </c>
      <c r="G306" s="36">
        <f t="shared" si="72"/>
        <v>0.21985347776510833</v>
      </c>
      <c r="H306" s="31">
        <v>1606177</v>
      </c>
      <c r="I306" s="36">
        <f t="shared" si="73"/>
        <v>0.22893058722919044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3148669</v>
      </c>
      <c r="O306" s="36">
        <f t="shared" si="77"/>
        <v>0.44878406499429874</v>
      </c>
      <c r="P306" s="31">
        <v>2714072</v>
      </c>
      <c r="Q306" s="31">
        <v>8861000</v>
      </c>
      <c r="R306" s="31">
        <v>8810000</v>
      </c>
      <c r="S306" s="31">
        <v>3787968</v>
      </c>
      <c r="T306" s="36">
        <f t="shared" si="78"/>
        <v>0.42748764247827559</v>
      </c>
      <c r="U306" s="36">
        <f t="shared" si="79"/>
        <v>-0.40820398279780346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12276642</v>
      </c>
      <c r="E307" s="31">
        <v>12276642</v>
      </c>
      <c r="F307" s="31">
        <v>2925125</v>
      </c>
      <c r="G307" s="36">
        <f t="shared" si="72"/>
        <v>0.23826751647559649</v>
      </c>
      <c r="H307" s="31">
        <v>3288937</v>
      </c>
      <c r="I307" s="36">
        <f t="shared" si="73"/>
        <v>0.26790200447321016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6214062</v>
      </c>
      <c r="O307" s="36">
        <f t="shared" si="77"/>
        <v>0.50616952094880674</v>
      </c>
      <c r="P307" s="31">
        <v>3092326</v>
      </c>
      <c r="Q307" s="31">
        <v>12951637</v>
      </c>
      <c r="R307" s="31">
        <v>20656674</v>
      </c>
      <c r="S307" s="31">
        <v>6062343</v>
      </c>
      <c r="T307" s="36">
        <f t="shared" si="78"/>
        <v>0.46807542552342996</v>
      </c>
      <c r="U307" s="36">
        <f t="shared" si="79"/>
        <v>6.3580295221137728E-2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13425133</v>
      </c>
      <c r="E308" s="31">
        <v>13425133</v>
      </c>
      <c r="F308" s="31">
        <v>2911473</v>
      </c>
      <c r="G308" s="36">
        <f t="shared" si="72"/>
        <v>0.21686734872570723</v>
      </c>
      <c r="H308" s="31">
        <v>3107518</v>
      </c>
      <c r="I308" s="36">
        <f t="shared" si="73"/>
        <v>0.23147018357285548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6018991</v>
      </c>
      <c r="O308" s="36">
        <f t="shared" si="77"/>
        <v>0.44833753229856271</v>
      </c>
      <c r="P308" s="31">
        <v>2818078</v>
      </c>
      <c r="Q308" s="31">
        <v>12406535</v>
      </c>
      <c r="R308" s="31">
        <v>12406535</v>
      </c>
      <c r="S308" s="31">
        <v>5788277</v>
      </c>
      <c r="T308" s="36">
        <f t="shared" si="78"/>
        <v>0.46655065253916583</v>
      </c>
      <c r="U308" s="36">
        <f t="shared" si="79"/>
        <v>0.10270829977026885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195512250</v>
      </c>
      <c r="E309" s="31">
        <v>195512250</v>
      </c>
      <c r="F309" s="31">
        <v>35506985</v>
      </c>
      <c r="G309" s="36">
        <f t="shared" si="72"/>
        <v>0.18161002699319351</v>
      </c>
      <c r="H309" s="31">
        <v>65642692</v>
      </c>
      <c r="I309" s="36">
        <f t="shared" si="73"/>
        <v>0.33574720765578625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101149677</v>
      </c>
      <c r="O309" s="36">
        <f t="shared" si="77"/>
        <v>0.51735723464897976</v>
      </c>
      <c r="P309" s="31">
        <v>9701</v>
      </c>
      <c r="Q309" s="31">
        <v>185349000</v>
      </c>
      <c r="R309" s="31">
        <v>246069000</v>
      </c>
      <c r="S309" s="31">
        <v>20405</v>
      </c>
      <c r="T309" s="36">
        <f t="shared" si="78"/>
        <v>1.1008961472681266E-4</v>
      </c>
      <c r="U309" s="36">
        <f t="shared" si="79"/>
        <v>6765.5902484279968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250087538</v>
      </c>
      <c r="E310" s="32">
        <f>SUM(E304:E309)</f>
        <v>251061016</v>
      </c>
      <c r="F310" s="32">
        <f>SUM(F304:F309)</f>
        <v>46868770</v>
      </c>
      <c r="G310" s="37">
        <f t="shared" si="72"/>
        <v>0.18740945820339117</v>
      </c>
      <c r="H310" s="32">
        <f>SUM(H304:H309)</f>
        <v>78433480</v>
      </c>
      <c r="I310" s="37">
        <f t="shared" si="73"/>
        <v>0.31362410389277373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125302250</v>
      </c>
      <c r="O310" s="37">
        <f t="shared" si="77"/>
        <v>0.5010335620961649</v>
      </c>
      <c r="P310" s="32">
        <f>SUM(P304:P309)</f>
        <v>13411649</v>
      </c>
      <c r="Q310" s="32">
        <f>SUM(Q304:Q309)</f>
        <v>237903555</v>
      </c>
      <c r="R310" s="32">
        <f>SUM(R304:R309)</f>
        <v>307031765</v>
      </c>
      <c r="S310" s="32">
        <f>SUM(S304:S309)</f>
        <v>24478222</v>
      </c>
      <c r="T310" s="37">
        <f t="shared" si="78"/>
        <v>0.10289136704997956</v>
      </c>
      <c r="U310" s="37">
        <f t="shared" si="79"/>
        <v>4.8481608040890425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115763</v>
      </c>
      <c r="E311" s="31">
        <v>115763</v>
      </c>
      <c r="F311" s="31">
        <v>6314</v>
      </c>
      <c r="G311" s="36">
        <f t="shared" si="72"/>
        <v>5.4542470392094193E-2</v>
      </c>
      <c r="H311" s="31">
        <v>20943</v>
      </c>
      <c r="I311" s="36">
        <f t="shared" si="73"/>
        <v>0.18091272686436943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27257</v>
      </c>
      <c r="O311" s="36">
        <f t="shared" si="77"/>
        <v>0.23545519725646363</v>
      </c>
      <c r="P311" s="31">
        <v>0</v>
      </c>
      <c r="Q311" s="31">
        <v>110250</v>
      </c>
      <c r="R311" s="31">
        <v>110250</v>
      </c>
      <c r="S311" s="31">
        <v>986</v>
      </c>
      <c r="T311" s="36">
        <f t="shared" si="78"/>
        <v>8.9433106575963726E-3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5398390</v>
      </c>
      <c r="E312" s="31">
        <v>6354663</v>
      </c>
      <c r="F312" s="31">
        <v>12406</v>
      </c>
      <c r="G312" s="36">
        <f t="shared" si="72"/>
        <v>2.2980925794542448E-3</v>
      </c>
      <c r="H312" s="31">
        <v>2409818</v>
      </c>
      <c r="I312" s="36">
        <f t="shared" si="73"/>
        <v>0.44639568463930912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2422224</v>
      </c>
      <c r="O312" s="36">
        <f t="shared" si="77"/>
        <v>0.44869377721876336</v>
      </c>
      <c r="P312" s="31">
        <v>13093</v>
      </c>
      <c r="Q312" s="31">
        <v>10941</v>
      </c>
      <c r="R312" s="31">
        <v>40941</v>
      </c>
      <c r="S312" s="31">
        <v>23715</v>
      </c>
      <c r="T312" s="36">
        <f t="shared" si="78"/>
        <v>2.1675349602412943</v>
      </c>
      <c r="U312" s="36">
        <f t="shared" si="79"/>
        <v>183.053921943023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12794304</v>
      </c>
      <c r="E313" s="31">
        <v>12829304</v>
      </c>
      <c r="F313" s="31">
        <v>1728200</v>
      </c>
      <c r="G313" s="36">
        <f t="shared" si="72"/>
        <v>0.13507573370149717</v>
      </c>
      <c r="H313" s="31">
        <v>497831</v>
      </c>
      <c r="I313" s="36">
        <f t="shared" si="73"/>
        <v>3.8910361986083809E-2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2226031</v>
      </c>
      <c r="O313" s="36">
        <f t="shared" si="77"/>
        <v>0.17398609568758097</v>
      </c>
      <c r="P313" s="31">
        <v>2404679</v>
      </c>
      <c r="Q313" s="31">
        <v>6825839</v>
      </c>
      <c r="R313" s="31">
        <v>11915721</v>
      </c>
      <c r="S313" s="31">
        <v>6211161</v>
      </c>
      <c r="T313" s="36">
        <f t="shared" si="78"/>
        <v>0.90994835946174524</v>
      </c>
      <c r="U313" s="36">
        <f t="shared" si="79"/>
        <v>-0.79297403104530795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13600700</v>
      </c>
      <c r="E314" s="31">
        <v>14062700</v>
      </c>
      <c r="F314" s="31">
        <v>3201965</v>
      </c>
      <c r="G314" s="36">
        <f t="shared" si="72"/>
        <v>0.2354264854014867</v>
      </c>
      <c r="H314" s="31">
        <v>2745314</v>
      </c>
      <c r="I314" s="36">
        <f t="shared" si="73"/>
        <v>0.20185093414309557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5947279</v>
      </c>
      <c r="O314" s="36">
        <f t="shared" si="77"/>
        <v>0.43727741954458227</v>
      </c>
      <c r="P314" s="31">
        <v>3529590</v>
      </c>
      <c r="Q314" s="31">
        <v>15342900</v>
      </c>
      <c r="R314" s="31">
        <v>13800100</v>
      </c>
      <c r="S314" s="31">
        <v>6976381</v>
      </c>
      <c r="T314" s="36">
        <f t="shared" si="78"/>
        <v>0.45469767775322789</v>
      </c>
      <c r="U314" s="36">
        <f t="shared" si="79"/>
        <v>-0.22220031221756631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1193439</v>
      </c>
      <c r="E315" s="31">
        <v>1193439</v>
      </c>
      <c r="F315" s="31">
        <v>388</v>
      </c>
      <c r="G315" s="36">
        <f t="shared" si="72"/>
        <v>3.2511087705362404E-4</v>
      </c>
      <c r="H315" s="31">
        <v>6096</v>
      </c>
      <c r="I315" s="36">
        <f t="shared" si="73"/>
        <v>5.1079275941208558E-3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6484</v>
      </c>
      <c r="O315" s="36">
        <f t="shared" si="77"/>
        <v>5.4330384711744799E-3</v>
      </c>
      <c r="P315" s="31">
        <v>1205412</v>
      </c>
      <c r="Q315" s="31">
        <v>162387</v>
      </c>
      <c r="R315" s="31">
        <v>174394</v>
      </c>
      <c r="S315" s="31">
        <v>3858990</v>
      </c>
      <c r="T315" s="36">
        <f t="shared" si="78"/>
        <v>23.764155997709175</v>
      </c>
      <c r="U315" s="36">
        <f t="shared" si="79"/>
        <v>-0.99494280793620771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134739000</v>
      </c>
      <c r="E316" s="31">
        <v>138239000</v>
      </c>
      <c r="F316" s="31">
        <v>6283034</v>
      </c>
      <c r="G316" s="36">
        <f t="shared" si="72"/>
        <v>4.663114614180007E-2</v>
      </c>
      <c r="H316" s="31">
        <v>34007056</v>
      </c>
      <c r="I316" s="36">
        <f t="shared" si="73"/>
        <v>0.25239207653314927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40290090</v>
      </c>
      <c r="O316" s="36">
        <f t="shared" si="77"/>
        <v>0.29902322267494935</v>
      </c>
      <c r="P316" s="31">
        <v>26771199</v>
      </c>
      <c r="Q316" s="31">
        <v>130722500</v>
      </c>
      <c r="R316" s="31">
        <v>141622500</v>
      </c>
      <c r="S316" s="31">
        <v>26806945</v>
      </c>
      <c r="T316" s="36">
        <f t="shared" si="78"/>
        <v>0.20506756679225077</v>
      </c>
      <c r="U316" s="36">
        <f t="shared" si="79"/>
        <v>0.27028512992638087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167841596</v>
      </c>
      <c r="E317" s="32">
        <f>SUM(E311:E316)</f>
        <v>172794869</v>
      </c>
      <c r="F317" s="32">
        <f>SUM(F311:F316)</f>
        <v>11232307</v>
      </c>
      <c r="G317" s="37">
        <f t="shared" si="72"/>
        <v>6.6922069782987523E-2</v>
      </c>
      <c r="H317" s="32">
        <f>SUM(H311:H316)</f>
        <v>39687058</v>
      </c>
      <c r="I317" s="37">
        <f t="shared" si="73"/>
        <v>0.23645543742327141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50919365</v>
      </c>
      <c r="O317" s="37">
        <f t="shared" si="77"/>
        <v>0.30337750720625895</v>
      </c>
      <c r="P317" s="32">
        <f>SUM(P311:P316)</f>
        <v>33923973</v>
      </c>
      <c r="Q317" s="32">
        <f>SUM(Q311:Q316)</f>
        <v>153174817</v>
      </c>
      <c r="R317" s="32">
        <f>SUM(R311:R316)</f>
        <v>167663906</v>
      </c>
      <c r="S317" s="32">
        <f>SUM(S311:S316)</f>
        <v>43878178</v>
      </c>
      <c r="T317" s="37">
        <f t="shared" si="78"/>
        <v>0.28645817151523023</v>
      </c>
      <c r="U317" s="37">
        <f t="shared" si="79"/>
        <v>0.16988237197335354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10064125</v>
      </c>
      <c r="E318" s="31">
        <v>10199125</v>
      </c>
      <c r="F318" s="31">
        <v>1624698</v>
      </c>
      <c r="G318" s="36">
        <f t="shared" si="72"/>
        <v>0.16143460062350179</v>
      </c>
      <c r="H318" s="31">
        <v>2400070</v>
      </c>
      <c r="I318" s="36">
        <f t="shared" si="73"/>
        <v>0.23847776135530907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4024768</v>
      </c>
      <c r="O318" s="36">
        <f t="shared" si="77"/>
        <v>0.39991236197881086</v>
      </c>
      <c r="P318" s="31">
        <v>1619213</v>
      </c>
      <c r="Q318" s="31">
        <v>9543318</v>
      </c>
      <c r="R318" s="31">
        <v>9543318</v>
      </c>
      <c r="S318" s="31">
        <v>3102164</v>
      </c>
      <c r="T318" s="36">
        <f t="shared" si="78"/>
        <v>0.32506136754533382</v>
      </c>
      <c r="U318" s="36">
        <f t="shared" si="79"/>
        <v>0.48224476952692452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1000300</v>
      </c>
      <c r="E319" s="31">
        <v>1000300</v>
      </c>
      <c r="F319" s="31">
        <v>63804</v>
      </c>
      <c r="G319" s="36">
        <f t="shared" si="72"/>
        <v>6.3784864540637809E-2</v>
      </c>
      <c r="H319" s="31">
        <v>487087</v>
      </c>
      <c r="I319" s="36">
        <f t="shared" si="73"/>
        <v>0.48694091772468262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550891</v>
      </c>
      <c r="O319" s="36">
        <f t="shared" si="77"/>
        <v>0.55072578226532043</v>
      </c>
      <c r="P319" s="31">
        <v>1868175</v>
      </c>
      <c r="Q319" s="31">
        <v>650200</v>
      </c>
      <c r="R319" s="31">
        <v>1769618</v>
      </c>
      <c r="S319" s="31">
        <v>1946514</v>
      </c>
      <c r="T319" s="36">
        <f t="shared" si="78"/>
        <v>2.9937157797600737</v>
      </c>
      <c r="U319" s="36">
        <f t="shared" si="79"/>
        <v>-0.73927121388520889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4020380</v>
      </c>
      <c r="E320" s="31">
        <v>4020380</v>
      </c>
      <c r="F320" s="31">
        <v>904719</v>
      </c>
      <c r="G320" s="36">
        <f t="shared" si="72"/>
        <v>0.22503320581636563</v>
      </c>
      <c r="H320" s="31">
        <v>1163304</v>
      </c>
      <c r="I320" s="36">
        <f t="shared" si="73"/>
        <v>0.28935175281938524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2068023</v>
      </c>
      <c r="O320" s="36">
        <f t="shared" si="77"/>
        <v>0.51438495863575084</v>
      </c>
      <c r="P320" s="31">
        <v>768275</v>
      </c>
      <c r="Q320" s="31">
        <v>4287290</v>
      </c>
      <c r="R320" s="31">
        <v>4287290</v>
      </c>
      <c r="S320" s="31">
        <v>1806408</v>
      </c>
      <c r="T320" s="36">
        <f t="shared" si="78"/>
        <v>0.42134028722106504</v>
      </c>
      <c r="U320" s="36">
        <f t="shared" si="79"/>
        <v>0.51417656438124371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3291094</v>
      </c>
      <c r="E321" s="31">
        <v>3291094</v>
      </c>
      <c r="F321" s="31">
        <v>196748</v>
      </c>
      <c r="G321" s="36">
        <f t="shared" si="72"/>
        <v>5.9781944848734191E-2</v>
      </c>
      <c r="H321" s="31">
        <v>2731239</v>
      </c>
      <c r="I321" s="36">
        <f t="shared" si="73"/>
        <v>0.82988787315099477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2927987</v>
      </c>
      <c r="O321" s="36">
        <f t="shared" si="77"/>
        <v>0.889669817999729</v>
      </c>
      <c r="P321" s="31">
        <v>581489</v>
      </c>
      <c r="Q321" s="31">
        <v>5466468</v>
      </c>
      <c r="R321" s="31">
        <v>6649482</v>
      </c>
      <c r="S321" s="31">
        <v>1133313</v>
      </c>
      <c r="T321" s="36">
        <f t="shared" si="78"/>
        <v>0.20732088800300302</v>
      </c>
      <c r="U321" s="36">
        <f t="shared" si="79"/>
        <v>3.6969744913489331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132489955</v>
      </c>
      <c r="E322" s="31">
        <v>132489955</v>
      </c>
      <c r="F322" s="31">
        <v>27381697</v>
      </c>
      <c r="G322" s="36">
        <f t="shared" si="72"/>
        <v>0.20666998490564814</v>
      </c>
      <c r="H322" s="31">
        <v>22842644</v>
      </c>
      <c r="I322" s="36">
        <f t="shared" si="73"/>
        <v>0.1724103838664599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50224341</v>
      </c>
      <c r="O322" s="36">
        <f t="shared" si="77"/>
        <v>0.37908036877210805</v>
      </c>
      <c r="P322" s="31">
        <v>23304121</v>
      </c>
      <c r="Q322" s="31">
        <v>122375000</v>
      </c>
      <c r="R322" s="31">
        <v>123408128</v>
      </c>
      <c r="S322" s="31">
        <v>37762389</v>
      </c>
      <c r="T322" s="36">
        <f t="shared" si="78"/>
        <v>0.30857927681307457</v>
      </c>
      <c r="U322" s="36">
        <f t="shared" si="79"/>
        <v>-1.9802377442169949E-2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150865854</v>
      </c>
      <c r="E323" s="32">
        <f>SUM(E318:E322)</f>
        <v>151000854</v>
      </c>
      <c r="F323" s="32">
        <f>SUM(F318:F322)</f>
        <v>30171666</v>
      </c>
      <c r="G323" s="37">
        <f t="shared" si="72"/>
        <v>0.19999002557596632</v>
      </c>
      <c r="H323" s="32">
        <f>SUM(H318:H322)</f>
        <v>29624344</v>
      </c>
      <c r="I323" s="37">
        <f t="shared" si="73"/>
        <v>0.19636215362556461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59796010</v>
      </c>
      <c r="O323" s="37">
        <f t="shared" si="77"/>
        <v>0.39635217920153093</v>
      </c>
      <c r="P323" s="32">
        <f>SUM(P318:P322)</f>
        <v>28141273</v>
      </c>
      <c r="Q323" s="32">
        <f>SUM(Q318:Q322)</f>
        <v>142322276</v>
      </c>
      <c r="R323" s="32">
        <f>SUM(R318:R322)</f>
        <v>145657836</v>
      </c>
      <c r="S323" s="32">
        <f>SUM(S318:S322)</f>
        <v>45750788</v>
      </c>
      <c r="T323" s="37">
        <f t="shared" si="78"/>
        <v>0.32145908065719803</v>
      </c>
      <c r="U323" s="37">
        <f t="shared" si="79"/>
        <v>5.2700920814776175E-2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6315850</v>
      </c>
      <c r="E324" s="31">
        <v>6315850</v>
      </c>
      <c r="F324" s="31">
        <v>392204</v>
      </c>
      <c r="G324" s="36">
        <f t="shared" si="72"/>
        <v>6.2098371557272575E-2</v>
      </c>
      <c r="H324" s="31">
        <v>626392</v>
      </c>
      <c r="I324" s="36">
        <f t="shared" si="73"/>
        <v>9.9177782879580734E-2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1018596</v>
      </c>
      <c r="O324" s="36">
        <f t="shared" si="77"/>
        <v>0.16127615443685331</v>
      </c>
      <c r="P324" s="31">
        <v>638001</v>
      </c>
      <c r="Q324" s="31">
        <v>4603650</v>
      </c>
      <c r="R324" s="31">
        <v>4903650</v>
      </c>
      <c r="S324" s="31">
        <v>1232126</v>
      </c>
      <c r="T324" s="36">
        <f t="shared" si="78"/>
        <v>0.26764111085768899</v>
      </c>
      <c r="U324" s="36">
        <f t="shared" si="79"/>
        <v>-1.8195896244676768E-2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1123426</v>
      </c>
      <c r="E325" s="31">
        <v>1123426</v>
      </c>
      <c r="F325" s="31">
        <v>71826</v>
      </c>
      <c r="G325" s="36">
        <f t="shared" si="72"/>
        <v>6.3934785201695529E-2</v>
      </c>
      <c r="H325" s="31">
        <v>480445</v>
      </c>
      <c r="I325" s="36">
        <f t="shared" si="73"/>
        <v>0.42766056687311849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552271</v>
      </c>
      <c r="O325" s="36">
        <f t="shared" si="77"/>
        <v>0.49159535207481403</v>
      </c>
      <c r="P325" s="31">
        <v>398912</v>
      </c>
      <c r="Q325" s="31">
        <v>1761113</v>
      </c>
      <c r="R325" s="31">
        <v>911113</v>
      </c>
      <c r="S325" s="31">
        <v>406743</v>
      </c>
      <c r="T325" s="36">
        <f t="shared" si="78"/>
        <v>0.23095792263188109</v>
      </c>
      <c r="U325" s="36">
        <f t="shared" si="79"/>
        <v>0.2043884365474089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13559884</v>
      </c>
      <c r="E326" s="31">
        <v>13559884</v>
      </c>
      <c r="F326" s="31">
        <v>1249495</v>
      </c>
      <c r="G326" s="36">
        <f t="shared" si="72"/>
        <v>9.2146437240908555E-2</v>
      </c>
      <c r="H326" s="31">
        <v>4458493</v>
      </c>
      <c r="I326" s="36">
        <f t="shared" si="73"/>
        <v>0.32880023162440031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5707988</v>
      </c>
      <c r="O326" s="36">
        <f t="shared" si="77"/>
        <v>0.4209466688653089</v>
      </c>
      <c r="P326" s="31">
        <v>3196264</v>
      </c>
      <c r="Q326" s="31">
        <v>21599281</v>
      </c>
      <c r="R326" s="31">
        <v>21297209</v>
      </c>
      <c r="S326" s="31">
        <v>6400417</v>
      </c>
      <c r="T326" s="36">
        <f t="shared" si="78"/>
        <v>0.2963254656486019</v>
      </c>
      <c r="U326" s="36">
        <f t="shared" si="79"/>
        <v>0.39490761714301437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555954007</v>
      </c>
      <c r="E327" s="31">
        <v>566967543</v>
      </c>
      <c r="F327" s="31">
        <v>96232566</v>
      </c>
      <c r="G327" s="36">
        <f t="shared" si="72"/>
        <v>0.17309447326278557</v>
      </c>
      <c r="H327" s="31">
        <v>191296841</v>
      </c>
      <c r="I327" s="36">
        <f t="shared" si="73"/>
        <v>0.34408752988806141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287529407</v>
      </c>
      <c r="O327" s="36">
        <f t="shared" si="77"/>
        <v>0.51718200315084695</v>
      </c>
      <c r="P327" s="31">
        <v>183285611</v>
      </c>
      <c r="Q327" s="31">
        <v>486148909</v>
      </c>
      <c r="R327" s="31">
        <v>556118744</v>
      </c>
      <c r="S327" s="31">
        <v>250267902</v>
      </c>
      <c r="T327" s="36">
        <f t="shared" si="78"/>
        <v>0.51479679860805772</v>
      </c>
      <c r="U327" s="36">
        <f t="shared" si="79"/>
        <v>4.3708995792364647E-2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2918700</v>
      </c>
      <c r="E328" s="31">
        <v>3718700</v>
      </c>
      <c r="F328" s="31">
        <v>632406</v>
      </c>
      <c r="G328" s="36">
        <f t="shared" si="72"/>
        <v>0.21667386165073491</v>
      </c>
      <c r="H328" s="31">
        <v>996615</v>
      </c>
      <c r="I328" s="36">
        <f t="shared" si="73"/>
        <v>0.34145852605612087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1629021</v>
      </c>
      <c r="O328" s="36">
        <f t="shared" si="77"/>
        <v>0.5581323877068558</v>
      </c>
      <c r="P328" s="31">
        <v>642404</v>
      </c>
      <c r="Q328" s="31">
        <v>3104500</v>
      </c>
      <c r="R328" s="31">
        <v>2989900</v>
      </c>
      <c r="S328" s="31">
        <v>694493</v>
      </c>
      <c r="T328" s="36">
        <f t="shared" si="78"/>
        <v>0.22370526654855855</v>
      </c>
      <c r="U328" s="36">
        <f t="shared" si="79"/>
        <v>0.55138355302893505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180000</v>
      </c>
      <c r="E329" s="31">
        <v>180000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140000</v>
      </c>
      <c r="R329" s="31">
        <v>140000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10979019</v>
      </c>
      <c r="E330" s="31">
        <v>10979019</v>
      </c>
      <c r="F330" s="31">
        <v>2027951</v>
      </c>
      <c r="G330" s="36">
        <f t="shared" si="72"/>
        <v>0.18471149380468327</v>
      </c>
      <c r="H330" s="31">
        <v>1880002</v>
      </c>
      <c r="I330" s="36">
        <f t="shared" si="73"/>
        <v>0.17123588182149971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3907953</v>
      </c>
      <c r="O330" s="36">
        <f t="shared" si="77"/>
        <v>0.355947375626183</v>
      </c>
      <c r="P330" s="31">
        <v>1141020</v>
      </c>
      <c r="Q330" s="31">
        <v>7852055</v>
      </c>
      <c r="R330" s="31">
        <v>12704987</v>
      </c>
      <c r="S330" s="31">
        <v>2743067</v>
      </c>
      <c r="T330" s="36">
        <f t="shared" si="78"/>
        <v>0.34934383419372383</v>
      </c>
      <c r="U330" s="36">
        <f t="shared" si="79"/>
        <v>0.64765034793430432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196860000</v>
      </c>
      <c r="E331" s="31">
        <v>196860000</v>
      </c>
      <c r="F331" s="31">
        <v>44376842</v>
      </c>
      <c r="G331" s="36">
        <f t="shared" si="72"/>
        <v>0.22542335670019303</v>
      </c>
      <c r="H331" s="31">
        <v>50349848</v>
      </c>
      <c r="I331" s="36">
        <f t="shared" si="73"/>
        <v>0.25576474652036979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94726690</v>
      </c>
      <c r="O331" s="36">
        <f t="shared" si="77"/>
        <v>0.48118810322056282</v>
      </c>
      <c r="P331" s="31">
        <v>55990225</v>
      </c>
      <c r="Q331" s="31">
        <v>194877708</v>
      </c>
      <c r="R331" s="31">
        <v>197230031</v>
      </c>
      <c r="S331" s="31">
        <v>99244821</v>
      </c>
      <c r="T331" s="36">
        <f t="shared" si="78"/>
        <v>0.50926718103642721</v>
      </c>
      <c r="U331" s="36">
        <f t="shared" si="79"/>
        <v>-0.10073860213992714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787890886</v>
      </c>
      <c r="E332" s="32">
        <f>SUM(E324:E331)</f>
        <v>799704422</v>
      </c>
      <c r="F332" s="32">
        <f>SUM(F324:F331)</f>
        <v>144983290</v>
      </c>
      <c r="G332" s="37">
        <f t="shared" si="72"/>
        <v>0.18401442709415983</v>
      </c>
      <c r="H332" s="32">
        <f>SUM(H324:H331)</f>
        <v>250088636</v>
      </c>
      <c r="I332" s="37">
        <f t="shared" si="73"/>
        <v>0.31741531783628224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395071926</v>
      </c>
      <c r="O332" s="37">
        <f t="shared" si="77"/>
        <v>0.50142974493044201</v>
      </c>
      <c r="P332" s="32">
        <f>SUM(P324:P331)</f>
        <v>245292437</v>
      </c>
      <c r="Q332" s="32">
        <f>SUM(Q324:Q331)</f>
        <v>720087216</v>
      </c>
      <c r="R332" s="32">
        <f>SUM(R324:R331)</f>
        <v>796295634</v>
      </c>
      <c r="S332" s="32">
        <f>SUM(S324:S331)</f>
        <v>360989569</v>
      </c>
      <c r="T332" s="37">
        <f t="shared" si="78"/>
        <v>0.50131367559231876</v>
      </c>
      <c r="U332" s="37">
        <f t="shared" si="79"/>
        <v>1.9552983608703833E-2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1303822</v>
      </c>
      <c r="E333" s="31">
        <v>1303822</v>
      </c>
      <c r="F333" s="31">
        <v>389012</v>
      </c>
      <c r="G333" s="36">
        <f t="shared" si="72"/>
        <v>0.29836281332881331</v>
      </c>
      <c r="H333" s="31">
        <v>311197</v>
      </c>
      <c r="I333" s="36">
        <f t="shared" si="73"/>
        <v>0.2386805867672121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700209</v>
      </c>
      <c r="O333" s="36">
        <f t="shared" si="77"/>
        <v>0.53704340009602536</v>
      </c>
      <c r="P333" s="31">
        <v>203833</v>
      </c>
      <c r="Q333" s="31">
        <v>1250204</v>
      </c>
      <c r="R333" s="31">
        <v>1265268</v>
      </c>
      <c r="S333" s="31">
        <v>506361</v>
      </c>
      <c r="T333" s="36">
        <f t="shared" si="78"/>
        <v>0.40502270029531179</v>
      </c>
      <c r="U333" s="36">
        <f t="shared" si="79"/>
        <v>0.52672530944449614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9282000</v>
      </c>
      <c r="E334" s="31">
        <v>9289000</v>
      </c>
      <c r="F334" s="31">
        <v>2619866</v>
      </c>
      <c r="G334" s="36">
        <f t="shared" si="72"/>
        <v>0.28225231631113984</v>
      </c>
      <c r="H334" s="31">
        <v>2845728</v>
      </c>
      <c r="I334" s="36">
        <f t="shared" si="73"/>
        <v>0.30658564964447316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5465594</v>
      </c>
      <c r="O334" s="36">
        <f t="shared" si="77"/>
        <v>0.588837965955613</v>
      </c>
      <c r="P334" s="31">
        <v>434452</v>
      </c>
      <c r="Q334" s="31">
        <v>1502850</v>
      </c>
      <c r="R334" s="31">
        <v>1547595</v>
      </c>
      <c r="S334" s="31">
        <v>820901</v>
      </c>
      <c r="T334" s="36">
        <f t="shared" si="78"/>
        <v>0.54622949728848524</v>
      </c>
      <c r="U334" s="36">
        <f t="shared" si="79"/>
        <v>5.5501551379669101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65335000</v>
      </c>
      <c r="E336" s="31">
        <v>65335000</v>
      </c>
      <c r="F336" s="31">
        <v>15964235</v>
      </c>
      <c r="G336" s="36">
        <f t="shared" si="72"/>
        <v>0.24434430244126426</v>
      </c>
      <c r="H336" s="31">
        <v>14846654</v>
      </c>
      <c r="I336" s="36">
        <f t="shared" si="73"/>
        <v>0.22723890717073544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30810889</v>
      </c>
      <c r="O336" s="36">
        <f t="shared" si="77"/>
        <v>0.47158320961199968</v>
      </c>
      <c r="P336" s="31">
        <v>14182492</v>
      </c>
      <c r="Q336" s="31">
        <v>62380000</v>
      </c>
      <c r="R336" s="31">
        <v>62220000</v>
      </c>
      <c r="S336" s="31">
        <v>29508248</v>
      </c>
      <c r="T336" s="36">
        <f t="shared" si="78"/>
        <v>0.47304020519397244</v>
      </c>
      <c r="U336" s="36">
        <f t="shared" si="79"/>
        <v>4.6829710885788023E-2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75920822</v>
      </c>
      <c r="E337" s="32">
        <f>SUM(E333:E336)</f>
        <v>75927822</v>
      </c>
      <c r="F337" s="32">
        <f>SUM(F333:F336)</f>
        <v>18973113</v>
      </c>
      <c r="G337" s="37">
        <f t="shared" si="72"/>
        <v>0.24990658030546614</v>
      </c>
      <c r="H337" s="32">
        <f>SUM(H333:H336)</f>
        <v>18003579</v>
      </c>
      <c r="I337" s="37">
        <f t="shared" si="73"/>
        <v>0.23713624965757088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36976692</v>
      </c>
      <c r="O337" s="37">
        <f t="shared" si="77"/>
        <v>0.48704282996303699</v>
      </c>
      <c r="P337" s="32">
        <f>SUM(P333:P336)</f>
        <v>14820777</v>
      </c>
      <c r="Q337" s="32">
        <f>SUM(Q333:Q336)</f>
        <v>65133054</v>
      </c>
      <c r="R337" s="32">
        <f>SUM(R333:R336)</f>
        <v>65032863</v>
      </c>
      <c r="S337" s="32">
        <f>SUM(S333:S336)</f>
        <v>30835510</v>
      </c>
      <c r="T337" s="37">
        <f t="shared" si="78"/>
        <v>0.47342337118109035</v>
      </c>
      <c r="U337" s="37">
        <f t="shared" si="79"/>
        <v>0.21475270830942272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2347028187</v>
      </c>
      <c r="E338" s="32">
        <f>SUM(E302,E304:E309,E311:E316,E318:E322,E324:E331,E333:E336)</f>
        <v>2364910474</v>
      </c>
      <c r="F338" s="32">
        <f>SUM(F302,F304:F309,F311:F316,F318:F322,F324:F331,F333:F336)</f>
        <v>483699512</v>
      </c>
      <c r="G338" s="37">
        <f t="shared" si="72"/>
        <v>0.20609020150638693</v>
      </c>
      <c r="H338" s="32">
        <f>SUM(H302,H304:H309,H311:H316,H318:H322,H324:H331,H333:H336)</f>
        <v>657944995</v>
      </c>
      <c r="I338" s="37">
        <f t="shared" si="73"/>
        <v>0.28033110068481676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1141644507</v>
      </c>
      <c r="O338" s="37">
        <f t="shared" si="77"/>
        <v>0.48642130219120372</v>
      </c>
      <c r="P338" s="32">
        <f>SUM(P302,P304:P309,P311:P316,P318:P322,P324:P331,P333:P336)</f>
        <v>604597870</v>
      </c>
      <c r="Q338" s="32">
        <f>SUM(Q302,Q304:Q309,Q311:Q316,Q318:Q322,Q324:Q331,Q333:Q336)</f>
        <v>2331123923</v>
      </c>
      <c r="R338" s="32">
        <f>SUM(R302,R304:R309,R311:R316,R318:R322,R324:R331,R333:R336)</f>
        <v>2521395436</v>
      </c>
      <c r="S338" s="32">
        <f>SUM(S302,S304:S309,S311:S316,S318:S322,S324:S331,S333:S336)</f>
        <v>992369067</v>
      </c>
      <c r="T338" s="37">
        <f t="shared" si="78"/>
        <v>0.42570412375284089</v>
      </c>
      <c r="U338" s="37">
        <f t="shared" si="79"/>
        <v>8.8235714426185385E-2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8034582796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8124218674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1333422831</v>
      </c>
      <c r="G339" s="39">
        <f t="shared" si="72"/>
        <v>0.16596043190492002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1647641259</v>
      </c>
      <c r="I339" s="39">
        <f t="shared" si="73"/>
        <v>0.20506867634997486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2981064090</v>
      </c>
      <c r="O339" s="39">
        <f t="shared" si="77"/>
        <v>0.37102910825489488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1643258751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7524465339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7880183157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2675259353</v>
      </c>
      <c r="T339" s="39">
        <f t="shared" si="78"/>
        <v>0.35554145477073079</v>
      </c>
      <c r="U339" s="39">
        <f t="shared" si="79"/>
        <v>2.6669616074359581E-3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0" max="16383" man="1"/>
    <brk id="232" max="16383" man="1"/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tabSelected="1" view="pageBreakPreview" topLeftCell="A299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2.7109375" bestFit="1" customWidth="1"/>
    <col min="5" max="5" width="11.7109375" hidden="1" customWidth="1"/>
    <col min="6" max="7" width="13" customWidth="1"/>
    <col min="8" max="8" width="12.7109375" customWidth="1"/>
    <col min="9" max="9" width="13" bestFit="1" customWidth="1"/>
    <col min="10" max="13" width="11.7109375" hidden="1" customWidth="1"/>
    <col min="14" max="14" width="12.28515625" bestFit="1" customWidth="1"/>
    <col min="15" max="15" width="19" bestFit="1" customWidth="1"/>
    <col min="16" max="16" width="12.28515625" customWidth="1"/>
    <col min="17" max="19" width="11.7109375" hidden="1" customWidth="1"/>
    <col min="20" max="20" width="19" bestFit="1" customWidth="1"/>
    <col min="21" max="21" width="19.140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61.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0</v>
      </c>
      <c r="O8" s="36">
        <f>IF(($D8       =0),0,($N8       /$D8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IF(($Q8       =0),0,($S8       /$Q8       ))</f>
        <v>0</v>
      </c>
      <c r="U8" s="36">
        <f>IF(($P8       =0),0,(($H8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1858910</v>
      </c>
      <c r="E9" s="31">
        <v>1858910</v>
      </c>
      <c r="F9" s="31">
        <v>244322</v>
      </c>
      <c r="G9" s="36">
        <f>IF(($D9       =0),0,($F9       /$D9       ))</f>
        <v>0.13143293650580179</v>
      </c>
      <c r="H9" s="31">
        <v>206449</v>
      </c>
      <c r="I9" s="36">
        <f>IF(($D9       =0),0,($H9       /$D9       ))</f>
        <v>0.11105916908295722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450771</v>
      </c>
      <c r="O9" s="36">
        <f>IF(($D9       =0),0,($N9       /$D9       ))</f>
        <v>0.242492105588759</v>
      </c>
      <c r="P9" s="31">
        <v>156412</v>
      </c>
      <c r="Q9" s="31">
        <v>1800380</v>
      </c>
      <c r="R9" s="31">
        <v>1803530</v>
      </c>
      <c r="S9" s="31">
        <v>658084</v>
      </c>
      <c r="T9" s="36">
        <f>IF(($Q9       =0),0,($S9       /$Q9       ))</f>
        <v>0.36552505582154876</v>
      </c>
      <c r="U9" s="36">
        <f>IF(($P9       =0),0,(($H9       /$P9       )-1))</f>
        <v>0.3199051223691276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1858910</v>
      </c>
      <c r="E10" s="32">
        <f>SUM(E8:E9)</f>
        <v>1858910</v>
      </c>
      <c r="F10" s="32">
        <f>SUM(F8:F9)</f>
        <v>244322</v>
      </c>
      <c r="G10" s="37">
        <f t="shared" ref="G10:G54" si="0">IF(($D10      =0),0,($F10      /$D10      ))</f>
        <v>0.13143293650580179</v>
      </c>
      <c r="H10" s="32">
        <f>SUM(H8:H9)</f>
        <v>206449</v>
      </c>
      <c r="I10" s="37">
        <f t="shared" ref="I10:I54" si="1">IF(($D10      =0),0,($H10      /$D10      ))</f>
        <v>0.11105916908295722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450771</v>
      </c>
      <c r="O10" s="37">
        <f t="shared" ref="O10:O54" si="5">IF(($D10      =0),0,($N10      /$D10      ))</f>
        <v>0.242492105588759</v>
      </c>
      <c r="P10" s="32">
        <f>SUM(P8:P9)</f>
        <v>156412</v>
      </c>
      <c r="Q10" s="32">
        <f>SUM(Q8:Q9)</f>
        <v>1800380</v>
      </c>
      <c r="R10" s="32">
        <f>SUM(R8:R9)</f>
        <v>1803530</v>
      </c>
      <c r="S10" s="32">
        <f>SUM(S8:S9)</f>
        <v>658084</v>
      </c>
      <c r="T10" s="37">
        <f t="shared" ref="T10:T54" si="6">IF(($Q10      =0),0,($S10      /$Q10      ))</f>
        <v>0.36552505582154876</v>
      </c>
      <c r="U10" s="37">
        <f t="shared" ref="U10:U54" si="7">IF(($P10      =0),0,(($H10      /$P10      )-1))</f>
        <v>0.3199051223691276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2332000</v>
      </c>
      <c r="E11" s="31">
        <v>2332000</v>
      </c>
      <c r="F11" s="31">
        <v>2332000</v>
      </c>
      <c r="G11" s="36">
        <f t="shared" si="0"/>
        <v>1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2332000</v>
      </c>
      <c r="O11" s="36">
        <f t="shared" si="5"/>
        <v>1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1848548</v>
      </c>
      <c r="E14" s="31">
        <v>1848548</v>
      </c>
      <c r="F14" s="31">
        <v>217375</v>
      </c>
      <c r="G14" s="36">
        <f t="shared" si="0"/>
        <v>0.11759229405998654</v>
      </c>
      <c r="H14" s="31">
        <v>693477</v>
      </c>
      <c r="I14" s="36">
        <f t="shared" si="1"/>
        <v>0.37514687203145386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910852</v>
      </c>
      <c r="O14" s="36">
        <f t="shared" si="5"/>
        <v>0.49273916609144042</v>
      </c>
      <c r="P14" s="31">
        <v>904241</v>
      </c>
      <c r="Q14" s="31">
        <v>1818214</v>
      </c>
      <c r="R14" s="31">
        <v>1818214</v>
      </c>
      <c r="S14" s="31">
        <v>1119960</v>
      </c>
      <c r="T14" s="36">
        <f t="shared" si="6"/>
        <v>0.61596709738237632</v>
      </c>
      <c r="U14" s="36">
        <f t="shared" si="7"/>
        <v>-0.23308387918707518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25911984</v>
      </c>
      <c r="E16" s="31">
        <v>18754884</v>
      </c>
      <c r="F16" s="31">
        <v>8336222</v>
      </c>
      <c r="G16" s="36">
        <f t="shared" si="0"/>
        <v>0.32171299580919777</v>
      </c>
      <c r="H16" s="31">
        <v>4027037</v>
      </c>
      <c r="I16" s="36">
        <f t="shared" si="1"/>
        <v>0.15541214443479126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12363259</v>
      </c>
      <c r="O16" s="36">
        <f t="shared" si="5"/>
        <v>0.47712514024398905</v>
      </c>
      <c r="P16" s="31">
        <v>5746447</v>
      </c>
      <c r="Q16" s="31">
        <v>22439499</v>
      </c>
      <c r="R16" s="31">
        <v>27738642</v>
      </c>
      <c r="S16" s="31">
        <v>11165794</v>
      </c>
      <c r="T16" s="36">
        <f t="shared" si="6"/>
        <v>0.49759551227057253</v>
      </c>
      <c r="U16" s="36">
        <f t="shared" si="7"/>
        <v>-0.29921271352541845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30092532</v>
      </c>
      <c r="E19" s="32">
        <f>SUM(E11:E18)</f>
        <v>22935432</v>
      </c>
      <c r="F19" s="32">
        <f>SUM(F11:F18)</f>
        <v>10885597</v>
      </c>
      <c r="G19" s="37">
        <f t="shared" si="0"/>
        <v>0.36173749021850338</v>
      </c>
      <c r="H19" s="32">
        <f>SUM(H11:H18)</f>
        <v>4720514</v>
      </c>
      <c r="I19" s="37">
        <f t="shared" si="1"/>
        <v>0.15686662724160266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15606111</v>
      </c>
      <c r="O19" s="37">
        <f t="shared" si="5"/>
        <v>0.51860411746010604</v>
      </c>
      <c r="P19" s="32">
        <f>SUM(P11:P18)</f>
        <v>6650688</v>
      </c>
      <c r="Q19" s="32">
        <f>SUM(Q11:Q18)</f>
        <v>24257713</v>
      </c>
      <c r="R19" s="32">
        <f>SUM(R11:R18)</f>
        <v>29556856</v>
      </c>
      <c r="S19" s="32">
        <f>SUM(S11:S18)</f>
        <v>12285754</v>
      </c>
      <c r="T19" s="37">
        <f t="shared" si="6"/>
        <v>0.50646794279411256</v>
      </c>
      <c r="U19" s="37">
        <f t="shared" si="7"/>
        <v>-0.29022170337865794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345507</v>
      </c>
      <c r="E23" s="31">
        <v>345507</v>
      </c>
      <c r="F23" s="31">
        <v>16341</v>
      </c>
      <c r="G23" s="36">
        <f t="shared" si="0"/>
        <v>4.7295713256171365E-2</v>
      </c>
      <c r="H23" s="31">
        <v>16341</v>
      </c>
      <c r="I23" s="36">
        <f t="shared" si="1"/>
        <v>4.7295713256171365E-2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32682</v>
      </c>
      <c r="O23" s="36">
        <f t="shared" si="5"/>
        <v>9.459142651234273E-2</v>
      </c>
      <c r="P23" s="31">
        <v>15417</v>
      </c>
      <c r="Q23" s="31">
        <v>211653</v>
      </c>
      <c r="R23" s="31">
        <v>328264</v>
      </c>
      <c r="S23" s="31">
        <v>111484</v>
      </c>
      <c r="T23" s="36">
        <f t="shared" si="6"/>
        <v>0.52673007233537916</v>
      </c>
      <c r="U23" s="36">
        <f t="shared" si="7"/>
        <v>5.9933839268340172E-2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345507</v>
      </c>
      <c r="E27" s="32">
        <f>SUM(E20:E26)</f>
        <v>345507</v>
      </c>
      <c r="F27" s="32">
        <f>SUM(F20:F26)</f>
        <v>16341</v>
      </c>
      <c r="G27" s="37">
        <f t="shared" si="0"/>
        <v>4.7295713256171365E-2</v>
      </c>
      <c r="H27" s="32">
        <f>SUM(H20:H26)</f>
        <v>16341</v>
      </c>
      <c r="I27" s="37">
        <f t="shared" si="1"/>
        <v>4.7295713256171365E-2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32682</v>
      </c>
      <c r="O27" s="37">
        <f t="shared" si="5"/>
        <v>9.459142651234273E-2</v>
      </c>
      <c r="P27" s="32">
        <f>SUM(P20:P26)</f>
        <v>15417</v>
      </c>
      <c r="Q27" s="32">
        <f>SUM(Q20:Q26)</f>
        <v>211653</v>
      </c>
      <c r="R27" s="32">
        <f>SUM(R20:R26)</f>
        <v>328264</v>
      </c>
      <c r="S27" s="32">
        <f>SUM(S20:S26)</f>
        <v>111484</v>
      </c>
      <c r="T27" s="37">
        <f t="shared" si="6"/>
        <v>0.52673007233537916</v>
      </c>
      <c r="U27" s="37">
        <f t="shared" si="7"/>
        <v>5.9933839268340172E-2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45482</v>
      </c>
      <c r="E33" s="31">
        <v>45482</v>
      </c>
      <c r="F33" s="31">
        <v>5165</v>
      </c>
      <c r="G33" s="36">
        <f t="shared" si="0"/>
        <v>0.11356140890901895</v>
      </c>
      <c r="H33" s="31">
        <v>28363</v>
      </c>
      <c r="I33" s="36">
        <f t="shared" si="1"/>
        <v>0.62360933995866497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33528</v>
      </c>
      <c r="O33" s="36">
        <f t="shared" si="5"/>
        <v>0.73717074886768397</v>
      </c>
      <c r="P33" s="31">
        <v>12998</v>
      </c>
      <c r="Q33" s="31">
        <v>45482</v>
      </c>
      <c r="R33" s="31">
        <v>45482</v>
      </c>
      <c r="S33" s="31">
        <v>14439</v>
      </c>
      <c r="T33" s="36">
        <f t="shared" si="6"/>
        <v>0.31746625038476761</v>
      </c>
      <c r="U33" s="36">
        <f t="shared" si="7"/>
        <v>1.1821049392214187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1400239</v>
      </c>
      <c r="E34" s="31">
        <v>1400239</v>
      </c>
      <c r="F34" s="31">
        <v>251825</v>
      </c>
      <c r="G34" s="36">
        <f t="shared" si="0"/>
        <v>0.17984429800912557</v>
      </c>
      <c r="H34" s="31">
        <v>125700</v>
      </c>
      <c r="I34" s="36">
        <f t="shared" si="1"/>
        <v>8.977038919784408E-2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377525</v>
      </c>
      <c r="O34" s="36">
        <f t="shared" si="5"/>
        <v>0.26961468720696968</v>
      </c>
      <c r="P34" s="31">
        <v>497628</v>
      </c>
      <c r="Q34" s="31">
        <v>2898339</v>
      </c>
      <c r="R34" s="31">
        <v>1917353</v>
      </c>
      <c r="S34" s="31">
        <v>515898</v>
      </c>
      <c r="T34" s="36">
        <f t="shared" si="6"/>
        <v>0.17799781185016658</v>
      </c>
      <c r="U34" s="36">
        <f t="shared" si="7"/>
        <v>-0.74740167353927034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1445721</v>
      </c>
      <c r="E35" s="32">
        <f>SUM(E28:E34)</f>
        <v>1445721</v>
      </c>
      <c r="F35" s="32">
        <f>SUM(F28:F34)</f>
        <v>256990</v>
      </c>
      <c r="G35" s="37">
        <f t="shared" si="0"/>
        <v>0.17775905586209234</v>
      </c>
      <c r="H35" s="32">
        <f>SUM(H28:H34)</f>
        <v>154063</v>
      </c>
      <c r="I35" s="37">
        <f t="shared" si="1"/>
        <v>0.1065648212898616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411053</v>
      </c>
      <c r="O35" s="37">
        <f t="shared" si="5"/>
        <v>0.28432387715195395</v>
      </c>
      <c r="P35" s="32">
        <f>SUM(P28:P34)</f>
        <v>510626</v>
      </c>
      <c r="Q35" s="32">
        <f>SUM(Q28:Q34)</f>
        <v>2943821</v>
      </c>
      <c r="R35" s="32">
        <f>SUM(R28:R34)</f>
        <v>1962835</v>
      </c>
      <c r="S35" s="32">
        <f>SUM(S28:S34)</f>
        <v>530337</v>
      </c>
      <c r="T35" s="37">
        <f t="shared" si="6"/>
        <v>0.18015259759339988</v>
      </c>
      <c r="U35" s="37">
        <f t="shared" si="7"/>
        <v>-0.69828602538844475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</v>
      </c>
      <c r="E39" s="31">
        <v>1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</v>
      </c>
      <c r="E40" s="32">
        <f>SUM(E36:E39)</f>
        <v>1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8601048</v>
      </c>
      <c r="E46" s="31">
        <v>8601048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9186643</v>
      </c>
      <c r="R46" s="31">
        <v>8961643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8601048</v>
      </c>
      <c r="E47" s="32">
        <f>SUM(E41:E46)</f>
        <v>8601048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9186643</v>
      </c>
      <c r="R47" s="32">
        <f>SUM(R41:R46)</f>
        <v>8961643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42343719</v>
      </c>
      <c r="E54" s="32">
        <f>SUM(E8:E9,E11:E18,E20:E26,E28:E34,E36:E39,E41:E46,E48:E52)</f>
        <v>35186619</v>
      </c>
      <c r="F54" s="32">
        <f>SUM(F8:F9,F11:F18,F20:F26,F28:F34,F36:F39,F41:F46,F48:F52)</f>
        <v>11403250</v>
      </c>
      <c r="G54" s="37">
        <f t="shared" si="0"/>
        <v>0.26930204217536963</v>
      </c>
      <c r="H54" s="32">
        <f>SUM(H8:H9,H11:H18,H20:H26,H28:H34,H36:H39,H41:H46,H48:H52)</f>
        <v>5097367</v>
      </c>
      <c r="I54" s="37">
        <f t="shared" si="1"/>
        <v>0.12038071100934709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16500617</v>
      </c>
      <c r="O54" s="37">
        <f t="shared" si="5"/>
        <v>0.38968275318471673</v>
      </c>
      <c r="P54" s="32">
        <f>SUM(P8:P9,P11:P18,P20:P26,P28:P34,P36:P39,P41:P46,P48:P52)</f>
        <v>7333143</v>
      </c>
      <c r="Q54" s="32">
        <f>SUM(Q8:Q9,Q11:Q18,Q20:Q26,Q28:Q34,Q36:Q39,Q41:Q46,Q48:Q52)</f>
        <v>38400210</v>
      </c>
      <c r="R54" s="32">
        <f>SUM(R8:R9,R11:R18,R20:R26,R28:R34,R36:R39,R41:R46,R48:R52)</f>
        <v>42613128</v>
      </c>
      <c r="S54" s="32">
        <f>SUM(S8:S9,S11:S18,S20:S26,S28:S34,S36:S39,S41:S46,S48:S52)</f>
        <v>13585659</v>
      </c>
      <c r="T54" s="37">
        <f t="shared" si="6"/>
        <v>0.35379126832900132</v>
      </c>
      <c r="U54" s="37">
        <f t="shared" si="7"/>
        <v>-0.30488645864399477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1208999</v>
      </c>
      <c r="E57" s="31">
        <v>1208999</v>
      </c>
      <c r="F57" s="31">
        <v>111774</v>
      </c>
      <c r="G57" s="36">
        <f t="shared" ref="G57:G85" si="8">IF(($D57      =0),0,($F57      /$D57      ))</f>
        <v>9.2451689372778631E-2</v>
      </c>
      <c r="H57" s="31">
        <v>180339</v>
      </c>
      <c r="I57" s="36">
        <f t="shared" ref="I57:I85" si="9">IF(($D57      =0),0,($H57      /$D57      ))</f>
        <v>0.14916389509007039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292113</v>
      </c>
      <c r="O57" s="36">
        <f t="shared" ref="O57:O85" si="13">IF(($D57      =0),0,($N57      /$D57      ))</f>
        <v>0.24161558446284903</v>
      </c>
      <c r="P57" s="31">
        <v>54003</v>
      </c>
      <c r="Q57" s="31">
        <v>464359</v>
      </c>
      <c r="R57" s="31">
        <v>464359</v>
      </c>
      <c r="S57" s="31">
        <v>130420</v>
      </c>
      <c r="T57" s="36">
        <f t="shared" ref="T57:T85" si="14">IF(($Q57      =0),0,($S57      /$Q57      ))</f>
        <v>0.28086028266922791</v>
      </c>
      <c r="U57" s="36">
        <f t="shared" ref="U57:U85" si="15">IF(($P57      =0),0,(($H57      /$P57      )-1))</f>
        <v>2.3394255874673631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1208999</v>
      </c>
      <c r="E58" s="32">
        <f>E57</f>
        <v>1208999</v>
      </c>
      <c r="F58" s="32">
        <f>F57</f>
        <v>111774</v>
      </c>
      <c r="G58" s="37">
        <f t="shared" si="8"/>
        <v>9.2451689372778631E-2</v>
      </c>
      <c r="H58" s="32">
        <f>H57</f>
        <v>180339</v>
      </c>
      <c r="I58" s="37">
        <f t="shared" si="9"/>
        <v>0.14916389509007039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292113</v>
      </c>
      <c r="O58" s="37">
        <f t="shared" si="13"/>
        <v>0.24161558446284903</v>
      </c>
      <c r="P58" s="32">
        <f>P57</f>
        <v>54003</v>
      </c>
      <c r="Q58" s="32">
        <f>Q57</f>
        <v>464359</v>
      </c>
      <c r="R58" s="32">
        <f>R57</f>
        <v>464359</v>
      </c>
      <c r="S58" s="32">
        <f>S57</f>
        <v>130420</v>
      </c>
      <c r="T58" s="37">
        <f t="shared" si="14"/>
        <v>0.28086028266922791</v>
      </c>
      <c r="U58" s="37">
        <f t="shared" si="15"/>
        <v>2.3394255874673631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0</v>
      </c>
      <c r="E70" s="32">
        <f>SUM(E64:E69)</f>
        <v>0</v>
      </c>
      <c r="F70" s="32">
        <f>SUM(F64:F69)</f>
        <v>0</v>
      </c>
      <c r="G70" s="37">
        <f t="shared" si="8"/>
        <v>0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0</v>
      </c>
      <c r="O70" s="37">
        <f t="shared" si="13"/>
        <v>0</v>
      </c>
      <c r="P70" s="32">
        <f>SUM(P64:P69)</f>
        <v>0</v>
      </c>
      <c r="Q70" s="32">
        <f>SUM(Q64:Q69)</f>
        <v>0</v>
      </c>
      <c r="R70" s="32">
        <f>SUM(R64:R69)</f>
        <v>0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2411274</v>
      </c>
      <c r="E72" s="31">
        <v>2411274</v>
      </c>
      <c r="F72" s="31">
        <v>1147593</v>
      </c>
      <c r="G72" s="36">
        <f t="shared" si="8"/>
        <v>0.47592807785427954</v>
      </c>
      <c r="H72" s="31">
        <v>485744</v>
      </c>
      <c r="I72" s="36">
        <f t="shared" si="9"/>
        <v>0.20144703588227633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1633337</v>
      </c>
      <c r="O72" s="36">
        <f t="shared" si="13"/>
        <v>0.6773751137365559</v>
      </c>
      <c r="P72" s="31">
        <v>328028</v>
      </c>
      <c r="Q72" s="31">
        <v>2192067</v>
      </c>
      <c r="R72" s="31">
        <v>2192067</v>
      </c>
      <c r="S72" s="31">
        <v>1141984</v>
      </c>
      <c r="T72" s="36">
        <f t="shared" si="14"/>
        <v>0.52096217861954042</v>
      </c>
      <c r="U72" s="36">
        <f t="shared" si="15"/>
        <v>0.48080041947638619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2411274</v>
      </c>
      <c r="E78" s="32">
        <f>SUM(E71:E77)</f>
        <v>2411274</v>
      </c>
      <c r="F78" s="32">
        <f>SUM(F71:F77)</f>
        <v>1147593</v>
      </c>
      <c r="G78" s="37">
        <f t="shared" si="8"/>
        <v>0.47592807785427954</v>
      </c>
      <c r="H78" s="32">
        <f>SUM(H71:H77)</f>
        <v>485744</v>
      </c>
      <c r="I78" s="37">
        <f t="shared" si="9"/>
        <v>0.20144703588227633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1633337</v>
      </c>
      <c r="O78" s="37">
        <f t="shared" si="13"/>
        <v>0.6773751137365559</v>
      </c>
      <c r="P78" s="32">
        <f>SUM(P71:P77)</f>
        <v>328028</v>
      </c>
      <c r="Q78" s="32">
        <f>SUM(Q71:Q77)</f>
        <v>2192067</v>
      </c>
      <c r="R78" s="32">
        <f>SUM(R71:R77)</f>
        <v>2192067</v>
      </c>
      <c r="S78" s="32">
        <f>SUM(S71:S77)</f>
        <v>1141984</v>
      </c>
      <c r="T78" s="37">
        <f t="shared" si="14"/>
        <v>0.52096217861954042</v>
      </c>
      <c r="U78" s="37">
        <f t="shared" si="15"/>
        <v>0.48080041947638619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110460</v>
      </c>
      <c r="E79" s="31">
        <v>110460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105300</v>
      </c>
      <c r="R79" s="31">
        <v>105300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22447168</v>
      </c>
      <c r="E82" s="31">
        <v>22447168</v>
      </c>
      <c r="F82" s="31">
        <v>12651807</v>
      </c>
      <c r="G82" s="36">
        <f t="shared" si="8"/>
        <v>0.56362597722795138</v>
      </c>
      <c r="H82" s="31">
        <v>10025628</v>
      </c>
      <c r="I82" s="36">
        <f t="shared" si="9"/>
        <v>0.44663219877001858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22677435</v>
      </c>
      <c r="O82" s="36">
        <f t="shared" si="13"/>
        <v>1.0102581759979701</v>
      </c>
      <c r="P82" s="31">
        <v>8546983</v>
      </c>
      <c r="Q82" s="31">
        <v>15804900</v>
      </c>
      <c r="R82" s="31">
        <v>21204688</v>
      </c>
      <c r="S82" s="31">
        <v>16720594</v>
      </c>
      <c r="T82" s="36">
        <f t="shared" si="14"/>
        <v>1.0579373485438059</v>
      </c>
      <c r="U82" s="36">
        <f t="shared" si="15"/>
        <v>0.1730019821029245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22557628</v>
      </c>
      <c r="E84" s="32">
        <f>SUM(E79:E83)</f>
        <v>22557628</v>
      </c>
      <c r="F84" s="32">
        <f>SUM(F79:F83)</f>
        <v>12651807</v>
      </c>
      <c r="G84" s="37">
        <f t="shared" si="8"/>
        <v>0.56086601835973182</v>
      </c>
      <c r="H84" s="32">
        <f>SUM(H79:H83)</f>
        <v>10025628</v>
      </c>
      <c r="I84" s="37">
        <f t="shared" si="9"/>
        <v>0.44444513403625596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22677435</v>
      </c>
      <c r="O84" s="37">
        <f t="shared" si="13"/>
        <v>1.0053111523959877</v>
      </c>
      <c r="P84" s="32">
        <f>SUM(P79:P83)</f>
        <v>8546983</v>
      </c>
      <c r="Q84" s="32">
        <f>SUM(Q79:Q83)</f>
        <v>15910200</v>
      </c>
      <c r="R84" s="32">
        <f>SUM(R79:R83)</f>
        <v>21309988</v>
      </c>
      <c r="S84" s="32">
        <f>SUM(S79:S83)</f>
        <v>16720594</v>
      </c>
      <c r="T84" s="37">
        <f t="shared" si="14"/>
        <v>1.0509355004965368</v>
      </c>
      <c r="U84" s="37">
        <f t="shared" si="15"/>
        <v>0.1730019821029245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26177901</v>
      </c>
      <c r="E85" s="32">
        <f>SUM(E57,E59:E62,E64:E69,E71:E77,E79:E83)</f>
        <v>26177901</v>
      </c>
      <c r="F85" s="32">
        <f>SUM(F57,F59:F62,F64:F69,F71:F77,F79:F83)</f>
        <v>13911174</v>
      </c>
      <c r="G85" s="37">
        <f t="shared" si="8"/>
        <v>0.53140906904644492</v>
      </c>
      <c r="H85" s="32">
        <f>SUM(H57,H59:H62,H64:H69,H71:H77,H79:H83)</f>
        <v>10691711</v>
      </c>
      <c r="I85" s="37">
        <f t="shared" si="9"/>
        <v>0.40842506815195001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24602885</v>
      </c>
      <c r="O85" s="37">
        <f t="shared" si="13"/>
        <v>0.93983413719839493</v>
      </c>
      <c r="P85" s="32">
        <f>SUM(P57,P59:P62,P64:P69,P71:P77,P79:P83)</f>
        <v>8929014</v>
      </c>
      <c r="Q85" s="32">
        <f>SUM(Q57,Q59:Q62,Q64:Q69,Q71:Q77,Q79:Q83)</f>
        <v>18566626</v>
      </c>
      <c r="R85" s="32">
        <f>SUM(R57,R59:R62,R64:R69,R71:R77,R79:R83)</f>
        <v>23966414</v>
      </c>
      <c r="S85" s="32">
        <f>SUM(S57,S59:S62,S64:S69,S71:S77,S79:S83)</f>
        <v>17992998</v>
      </c>
      <c r="T85" s="37">
        <f t="shared" si="14"/>
        <v>0.96910434884615004</v>
      </c>
      <c r="U85" s="37">
        <f t="shared" si="15"/>
        <v>0.1974122786681709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0</v>
      </c>
      <c r="O88" s="36">
        <f t="shared" ref="O88:O99" si="21">IF(($D88      =0),0,($N88      /$D88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IF(($Q88      =0),0,($S88      /$Q88      ))</f>
        <v>0</v>
      </c>
      <c r="U88" s="36">
        <f t="shared" ref="U88:U99" si="23">IF(($P88      =0),0,(($H88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3577000</v>
      </c>
      <c r="E89" s="31">
        <v>3577000</v>
      </c>
      <c r="F89" s="31">
        <v>688884</v>
      </c>
      <c r="G89" s="36">
        <f t="shared" si="16"/>
        <v>0.19258708414872799</v>
      </c>
      <c r="H89" s="31">
        <v>3352169</v>
      </c>
      <c r="I89" s="36">
        <f t="shared" si="17"/>
        <v>0.93714537321778024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4041053</v>
      </c>
      <c r="O89" s="36">
        <f t="shared" si="21"/>
        <v>1.1297324573665082</v>
      </c>
      <c r="P89" s="31">
        <v>1100915</v>
      </c>
      <c r="Q89" s="31">
        <v>2105000</v>
      </c>
      <c r="R89" s="31">
        <v>3413000</v>
      </c>
      <c r="S89" s="31">
        <v>1599536</v>
      </c>
      <c r="T89" s="36">
        <f t="shared" si="22"/>
        <v>0.75987458432304034</v>
      </c>
      <c r="U89" s="36">
        <f t="shared" si="23"/>
        <v>2.0448935658066243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8846006</v>
      </c>
      <c r="E90" s="31">
        <v>8846006</v>
      </c>
      <c r="F90" s="31">
        <v>1227253</v>
      </c>
      <c r="G90" s="36">
        <f t="shared" si="16"/>
        <v>0.1387352665146282</v>
      </c>
      <c r="H90" s="31">
        <v>1884977</v>
      </c>
      <c r="I90" s="36">
        <f t="shared" si="17"/>
        <v>0.21308791786937517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3112230</v>
      </c>
      <c r="O90" s="36">
        <f t="shared" si="21"/>
        <v>0.35182318438400334</v>
      </c>
      <c r="P90" s="31">
        <v>-432386</v>
      </c>
      <c r="Q90" s="31">
        <v>8432799</v>
      </c>
      <c r="R90" s="31">
        <v>8432799</v>
      </c>
      <c r="S90" s="31">
        <v>-419747</v>
      </c>
      <c r="T90" s="36">
        <f t="shared" si="22"/>
        <v>-4.9775525303045881E-2</v>
      </c>
      <c r="U90" s="36">
        <f t="shared" si="23"/>
        <v>-5.359477411387048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12423006</v>
      </c>
      <c r="E91" s="32">
        <f>SUM(E88:E90)</f>
        <v>12423006</v>
      </c>
      <c r="F91" s="32">
        <f>SUM(F88:F90)</f>
        <v>1916137</v>
      </c>
      <c r="G91" s="37">
        <f t="shared" si="16"/>
        <v>0.15424101058954653</v>
      </c>
      <c r="H91" s="32">
        <f>SUM(H88:H90)</f>
        <v>5237146</v>
      </c>
      <c r="I91" s="37">
        <f t="shared" si="17"/>
        <v>0.42156833861305387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7153283</v>
      </c>
      <c r="O91" s="37">
        <f t="shared" si="21"/>
        <v>0.57580934920260041</v>
      </c>
      <c r="P91" s="32">
        <f>SUM(P88:P90)</f>
        <v>668529</v>
      </c>
      <c r="Q91" s="32">
        <f>SUM(Q88:Q90)</f>
        <v>10537799</v>
      </c>
      <c r="R91" s="32">
        <f>SUM(R88:R90)</f>
        <v>11845799</v>
      </c>
      <c r="S91" s="32">
        <f>SUM(S88:S90)</f>
        <v>1179789</v>
      </c>
      <c r="T91" s="37">
        <f t="shared" si="22"/>
        <v>0.11195781965474953</v>
      </c>
      <c r="U91" s="37">
        <f t="shared" si="23"/>
        <v>6.8338351814207012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73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73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345</v>
      </c>
      <c r="T92" s="36">
        <f t="shared" si="22"/>
        <v>0</v>
      </c>
      <c r="U92" s="36">
        <f t="shared" si="23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3081089</v>
      </c>
      <c r="E93" s="31">
        <v>3081089</v>
      </c>
      <c r="F93" s="31">
        <v>708788</v>
      </c>
      <c r="G93" s="36">
        <f t="shared" si="16"/>
        <v>0.23004463681510012</v>
      </c>
      <c r="H93" s="31">
        <v>711885</v>
      </c>
      <c r="I93" s="36">
        <f t="shared" si="17"/>
        <v>0.23104980089831875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1420673</v>
      </c>
      <c r="O93" s="36">
        <f t="shared" si="21"/>
        <v>0.46109443771341885</v>
      </c>
      <c r="P93" s="31">
        <v>0</v>
      </c>
      <c r="Q93" s="31">
        <v>4352216</v>
      </c>
      <c r="R93" s="31">
        <v>3081089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47320</v>
      </c>
      <c r="G94" s="36">
        <f t="shared" si="16"/>
        <v>0</v>
      </c>
      <c r="H94" s="31">
        <v>42848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90168</v>
      </c>
      <c r="O94" s="36">
        <f t="shared" si="21"/>
        <v>0</v>
      </c>
      <c r="P94" s="31">
        <v>74726</v>
      </c>
      <c r="Q94" s="31">
        <v>0</v>
      </c>
      <c r="R94" s="31">
        <v>0</v>
      </c>
      <c r="S94" s="31">
        <v>94044</v>
      </c>
      <c r="T94" s="36">
        <f t="shared" si="22"/>
        <v>0</v>
      </c>
      <c r="U94" s="36">
        <f t="shared" si="23"/>
        <v>-0.42659850654390707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3081089</v>
      </c>
      <c r="E96" s="32">
        <f>SUM(E92:E95)</f>
        <v>3081089</v>
      </c>
      <c r="F96" s="32">
        <f>SUM(F92:F95)</f>
        <v>756181</v>
      </c>
      <c r="G96" s="37">
        <f t="shared" si="16"/>
        <v>0.24542653587741217</v>
      </c>
      <c r="H96" s="32">
        <f>SUM(H92:H95)</f>
        <v>754733</v>
      </c>
      <c r="I96" s="37">
        <f t="shared" si="17"/>
        <v>0.24495657217302064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1510914</v>
      </c>
      <c r="O96" s="37">
        <f t="shared" si="21"/>
        <v>0.49038310805043284</v>
      </c>
      <c r="P96" s="32">
        <f>SUM(P92:P95)</f>
        <v>74726</v>
      </c>
      <c r="Q96" s="32">
        <f>SUM(Q92:Q95)</f>
        <v>4352216</v>
      </c>
      <c r="R96" s="32">
        <f>SUM(R92:R95)</f>
        <v>3081089</v>
      </c>
      <c r="S96" s="32">
        <f>SUM(S92:S95)</f>
        <v>94389</v>
      </c>
      <c r="T96" s="37">
        <f t="shared" si="22"/>
        <v>2.1687572491806473E-2</v>
      </c>
      <c r="U96" s="37">
        <f t="shared" si="23"/>
        <v>9.1000053528892213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22"/>
        <v>0</v>
      </c>
      <c r="U97" s="36">
        <f t="shared" si="23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670002</v>
      </c>
      <c r="E99" s="31">
        <v>670002</v>
      </c>
      <c r="F99" s="31">
        <v>279167</v>
      </c>
      <c r="G99" s="36">
        <f t="shared" si="16"/>
        <v>0.41666592040023759</v>
      </c>
      <c r="H99" s="31">
        <v>220837</v>
      </c>
      <c r="I99" s="36">
        <f t="shared" si="17"/>
        <v>0.32960647878663046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500004</v>
      </c>
      <c r="O99" s="36">
        <f t="shared" si="21"/>
        <v>0.74627239918686805</v>
      </c>
      <c r="P99" s="31">
        <v>0</v>
      </c>
      <c r="Q99" s="31">
        <v>0</v>
      </c>
      <c r="R99" s="31">
        <v>0</v>
      </c>
      <c r="S99" s="31">
        <v>0</v>
      </c>
      <c r="T99" s="36">
        <f t="shared" si="22"/>
        <v>0</v>
      </c>
      <c r="U99" s="36">
        <f t="shared" si="23"/>
        <v>0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670002</v>
      </c>
      <c r="E101" s="32">
        <f>SUM(E97:E100)</f>
        <v>670002</v>
      </c>
      <c r="F101" s="32">
        <f>SUM(F97:F100)</f>
        <v>279167</v>
      </c>
      <c r="G101" s="37">
        <f>IF(($D101     =0),0,($F101     /$D101     ))</f>
        <v>0.41666592040023759</v>
      </c>
      <c r="H101" s="32">
        <f>SUM(H97:H100)</f>
        <v>220837</v>
      </c>
      <c r="I101" s="37">
        <f>IF(($D101     =0),0,($H101     /$D101     ))</f>
        <v>0.32960647878663046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500004</v>
      </c>
      <c r="O101" s="37">
        <f>IF(($D101     =0),0,($N101     /$D101     ))</f>
        <v>0.74627239918686805</v>
      </c>
      <c r="P101" s="32">
        <f>SUM(P97:P100)</f>
        <v>0</v>
      </c>
      <c r="Q101" s="32">
        <f>SUM(Q97:Q100)</f>
        <v>0</v>
      </c>
      <c r="R101" s="32">
        <f>SUM(R97:R100)</f>
        <v>0</v>
      </c>
      <c r="S101" s="32">
        <f>SUM(S97:S100)</f>
        <v>0</v>
      </c>
      <c r="T101" s="37">
        <f>IF(($Q101     =0),0,($S101     /$Q101     ))</f>
        <v>0</v>
      </c>
      <c r="U101" s="37">
        <f>IF(($P101     =0),0,(($H101     /$P101     )-1))</f>
        <v>0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16174097</v>
      </c>
      <c r="E102" s="32">
        <f>SUM(E88:E90,E92:E95,E97:E100)</f>
        <v>16174097</v>
      </c>
      <c r="F102" s="32">
        <f>SUM(F88:F90,F92:F95,F97:F100)</f>
        <v>2951485</v>
      </c>
      <c r="G102" s="37">
        <f>IF(($D102     =0),0,($F102     /$D102     ))</f>
        <v>0.18248221214451724</v>
      </c>
      <c r="H102" s="32">
        <f>SUM(H88:H90,H92:H95,H97:H100)</f>
        <v>6212716</v>
      </c>
      <c r="I102" s="37">
        <f>IF(($D102     =0),0,($H102     /$D102     ))</f>
        <v>0.38411516884064689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9164201</v>
      </c>
      <c r="O102" s="37">
        <f>IF(($D102     =0),0,($N102     /$D102     ))</f>
        <v>0.5665973809851641</v>
      </c>
      <c r="P102" s="32">
        <f>SUM(P88:P90,P92:P95,P97:P100)</f>
        <v>743255</v>
      </c>
      <c r="Q102" s="32">
        <f>SUM(Q88:Q90,Q92:Q95,Q97:Q100)</f>
        <v>14890015</v>
      </c>
      <c r="R102" s="32">
        <f>SUM(R88:R90,R92:R95,R97:R100)</f>
        <v>14926888</v>
      </c>
      <c r="S102" s="32">
        <f>SUM(S88:S90,S92:S95,S97:S100)</f>
        <v>1274178</v>
      </c>
      <c r="T102" s="37">
        <f>IF(($Q102     =0),0,($S102     /$Q102     ))</f>
        <v>8.5572647173290287E-2</v>
      </c>
      <c r="U102" s="37">
        <f>IF(($P102     =0),0,(($H102     /$P102     )-1))</f>
        <v>7.3587947608828728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244800</v>
      </c>
      <c r="E105" s="31">
        <v>244800</v>
      </c>
      <c r="F105" s="31">
        <v>-166462</v>
      </c>
      <c r="G105" s="36">
        <f t="shared" ref="G105:G136" si="24">IF(($D105     =0),0,($F105     /$D105     ))</f>
        <v>-0.67999183006535946</v>
      </c>
      <c r="H105" s="31">
        <v>102750</v>
      </c>
      <c r="I105" s="36">
        <f t="shared" ref="I105:I136" si="25">IF(($D105     =0),0,($H105     /$D105     ))</f>
        <v>0.41973039215686275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-63712</v>
      </c>
      <c r="O105" s="36">
        <f t="shared" ref="O105:O136" si="29">IF(($D105     =0),0,($N105     /$D105     ))</f>
        <v>-0.26026143790849671</v>
      </c>
      <c r="P105" s="31">
        <v>357298</v>
      </c>
      <c r="Q105" s="31">
        <v>233100</v>
      </c>
      <c r="R105" s="31">
        <v>233100</v>
      </c>
      <c r="S105" s="31">
        <v>447398</v>
      </c>
      <c r="T105" s="36">
        <f t="shared" ref="T105:T136" si="30">IF(($Q105     =0),0,($S105     /$Q105     ))</f>
        <v>1.9193393393393394</v>
      </c>
      <c r="U105" s="36">
        <f t="shared" ref="U105:U136" si="31">IF(($P105     =0),0,(($H105     /$P105     )-1))</f>
        <v>-0.71242492261361656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244800</v>
      </c>
      <c r="E106" s="32">
        <f>E105</f>
        <v>244800</v>
      </c>
      <c r="F106" s="32">
        <f>F105</f>
        <v>-166462</v>
      </c>
      <c r="G106" s="37">
        <f t="shared" si="24"/>
        <v>-0.67999183006535946</v>
      </c>
      <c r="H106" s="32">
        <f>H105</f>
        <v>102750</v>
      </c>
      <c r="I106" s="37">
        <f t="shared" si="25"/>
        <v>0.41973039215686275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-63712</v>
      </c>
      <c r="O106" s="37">
        <f t="shared" si="29"/>
        <v>-0.26026143790849671</v>
      </c>
      <c r="P106" s="32">
        <f>P105</f>
        <v>357298</v>
      </c>
      <c r="Q106" s="32">
        <f>Q105</f>
        <v>233100</v>
      </c>
      <c r="R106" s="32">
        <f>R105</f>
        <v>233100</v>
      </c>
      <c r="S106" s="32">
        <f>S105</f>
        <v>447398</v>
      </c>
      <c r="T106" s="37">
        <f t="shared" si="30"/>
        <v>1.9193393393393394</v>
      </c>
      <c r="U106" s="37">
        <f t="shared" si="31"/>
        <v>-0.71242492261361656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398470</v>
      </c>
      <c r="E110" s="31">
        <v>398470</v>
      </c>
      <c r="F110" s="31">
        <v>64031</v>
      </c>
      <c r="G110" s="36">
        <f t="shared" si="24"/>
        <v>0.16069214746405</v>
      </c>
      <c r="H110" s="31">
        <v>122792</v>
      </c>
      <c r="I110" s="36">
        <f t="shared" si="25"/>
        <v>0.30815870705448339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186823</v>
      </c>
      <c r="O110" s="36">
        <f t="shared" si="29"/>
        <v>0.46885085451853337</v>
      </c>
      <c r="P110" s="31">
        <v>123275</v>
      </c>
      <c r="Q110" s="31">
        <v>342300</v>
      </c>
      <c r="R110" s="31">
        <v>342300</v>
      </c>
      <c r="S110" s="31">
        <v>199021</v>
      </c>
      <c r="T110" s="36">
        <f t="shared" si="30"/>
        <v>0.5814227286006427</v>
      </c>
      <c r="U110" s="36">
        <f t="shared" si="31"/>
        <v>-3.9180693571283509E-3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5750</v>
      </c>
      <c r="Q111" s="31">
        <v>0</v>
      </c>
      <c r="R111" s="31">
        <v>1200000</v>
      </c>
      <c r="S111" s="31">
        <v>23000</v>
      </c>
      <c r="T111" s="36">
        <f t="shared" si="30"/>
        <v>0</v>
      </c>
      <c r="U111" s="36">
        <f t="shared" si="31"/>
        <v>-1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398470</v>
      </c>
      <c r="E112" s="32">
        <f>SUM(E107:E111)</f>
        <v>398470</v>
      </c>
      <c r="F112" s="32">
        <f>SUM(F107:F111)</f>
        <v>64031</v>
      </c>
      <c r="G112" s="37">
        <f t="shared" si="24"/>
        <v>0.16069214746405</v>
      </c>
      <c r="H112" s="32">
        <f>SUM(H107:H111)</f>
        <v>122792</v>
      </c>
      <c r="I112" s="37">
        <f t="shared" si="25"/>
        <v>0.30815870705448339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186823</v>
      </c>
      <c r="O112" s="37">
        <f t="shared" si="29"/>
        <v>0.46885085451853337</v>
      </c>
      <c r="P112" s="32">
        <f>SUM(P107:P111)</f>
        <v>129025</v>
      </c>
      <c r="Q112" s="32">
        <f>SUM(Q107:Q111)</f>
        <v>342300</v>
      </c>
      <c r="R112" s="32">
        <f>SUM(R107:R111)</f>
        <v>1542300</v>
      </c>
      <c r="S112" s="32">
        <f>SUM(S107:S111)</f>
        <v>222021</v>
      </c>
      <c r="T112" s="37">
        <f t="shared" si="30"/>
        <v>0.64861524978089391</v>
      </c>
      <c r="U112" s="37">
        <f t="shared" si="31"/>
        <v>-4.8308467351288464E-2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4994435</v>
      </c>
      <c r="E117" s="31">
        <v>4994435</v>
      </c>
      <c r="F117" s="31">
        <v>86895</v>
      </c>
      <c r="G117" s="36">
        <f t="shared" si="24"/>
        <v>1.7398364379554443E-2</v>
      </c>
      <c r="H117" s="31">
        <v>219075</v>
      </c>
      <c r="I117" s="36">
        <f t="shared" si="25"/>
        <v>4.3863820432140974E-2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305970</v>
      </c>
      <c r="O117" s="36">
        <f t="shared" si="29"/>
        <v>6.1262184811695417E-2</v>
      </c>
      <c r="P117" s="31">
        <v>223399</v>
      </c>
      <c r="Q117" s="31">
        <v>7916365</v>
      </c>
      <c r="R117" s="31">
        <v>7916365</v>
      </c>
      <c r="S117" s="31">
        <v>276574</v>
      </c>
      <c r="T117" s="36">
        <f t="shared" si="30"/>
        <v>3.4936994441261866E-2</v>
      </c>
      <c r="U117" s="36">
        <f t="shared" si="31"/>
        <v>-1.9355502934211843E-2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428655</v>
      </c>
      <c r="E120" s="31">
        <v>578655</v>
      </c>
      <c r="F120" s="31">
        <v>120756</v>
      </c>
      <c r="G120" s="36">
        <f t="shared" si="24"/>
        <v>0.28170906673198726</v>
      </c>
      <c r="H120" s="31">
        <v>17335</v>
      </c>
      <c r="I120" s="36">
        <f t="shared" si="25"/>
        <v>4.044044744608135E-2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138091</v>
      </c>
      <c r="O120" s="36">
        <f t="shared" si="29"/>
        <v>0.32214951417806859</v>
      </c>
      <c r="P120" s="31">
        <v>11246</v>
      </c>
      <c r="Q120" s="31">
        <v>0</v>
      </c>
      <c r="R120" s="31">
        <v>481159</v>
      </c>
      <c r="S120" s="31">
        <v>11649</v>
      </c>
      <c r="T120" s="36">
        <f t="shared" si="30"/>
        <v>0</v>
      </c>
      <c r="U120" s="36">
        <f t="shared" si="31"/>
        <v>0.5414369553619065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5423090</v>
      </c>
      <c r="E121" s="32">
        <f>SUM(E113:E120)</f>
        <v>5573090</v>
      </c>
      <c r="F121" s="32">
        <f>SUM(F113:F120)</f>
        <v>207651</v>
      </c>
      <c r="G121" s="37">
        <f t="shared" si="24"/>
        <v>3.8290162988259463E-2</v>
      </c>
      <c r="H121" s="32">
        <f>SUM(H113:H120)</f>
        <v>236410</v>
      </c>
      <c r="I121" s="37">
        <f t="shared" si="25"/>
        <v>4.3593228214910684E-2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444061</v>
      </c>
      <c r="O121" s="37">
        <f t="shared" si="29"/>
        <v>8.1883391203170147E-2</v>
      </c>
      <c r="P121" s="32">
        <f>SUM(P113:P120)</f>
        <v>234645</v>
      </c>
      <c r="Q121" s="32">
        <f>SUM(Q113:Q120)</f>
        <v>7916365</v>
      </c>
      <c r="R121" s="32">
        <f>SUM(R113:R120)</f>
        <v>8397524</v>
      </c>
      <c r="S121" s="32">
        <f>SUM(S113:S120)</f>
        <v>288223</v>
      </c>
      <c r="T121" s="37">
        <f t="shared" si="30"/>
        <v>3.640850314506721E-2</v>
      </c>
      <c r="U121" s="37">
        <f t="shared" si="31"/>
        <v>7.5220013211447778E-3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4"/>
        <v>0</v>
      </c>
      <c r="H133" s="31">
        <v>0</v>
      </c>
      <c r="I133" s="36">
        <f t="shared" si="25"/>
        <v>0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0</v>
      </c>
      <c r="O133" s="36">
        <f t="shared" si="29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30"/>
        <v>0</v>
      </c>
      <c r="U133" s="36">
        <f t="shared" si="31"/>
        <v>0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32">IF(($D137     =0),0,($F137     /$D137     ))</f>
        <v>0</v>
      </c>
      <c r="H137" s="32">
        <f>SUM(H133:H136)</f>
        <v>0</v>
      </c>
      <c r="I137" s="37">
        <f t="shared" ref="I137:I170" si="33">IF(($D137     =0),0,($H137     /$D137     ))</f>
        <v>0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0</v>
      </c>
      <c r="O137" s="37">
        <f t="shared" ref="O137:O170" si="37">IF(($D137     =0),0,($N137     /$D137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8">IF(($Q137     =0),0,($S137     /$Q137     ))</f>
        <v>0</v>
      </c>
      <c r="U137" s="37">
        <f t="shared" ref="U137:U170" si="39">IF(($P137     =0),0,(($H137     /$P137     )-1))</f>
        <v>0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505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505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505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505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65800</v>
      </c>
      <c r="E152" s="31">
        <v>65900</v>
      </c>
      <c r="F152" s="31">
        <v>13650</v>
      </c>
      <c r="G152" s="36">
        <f t="shared" si="32"/>
        <v>0.20744680851063829</v>
      </c>
      <c r="H152" s="31">
        <v>189762</v>
      </c>
      <c r="I152" s="36">
        <f t="shared" si="33"/>
        <v>2.8839209726443769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203412</v>
      </c>
      <c r="O152" s="36">
        <f t="shared" si="37"/>
        <v>3.0913677811550153</v>
      </c>
      <c r="P152" s="31">
        <v>18869</v>
      </c>
      <c r="Q152" s="31">
        <v>88600</v>
      </c>
      <c r="R152" s="31">
        <v>88700</v>
      </c>
      <c r="S152" s="31">
        <v>37715</v>
      </c>
      <c r="T152" s="36">
        <f t="shared" si="38"/>
        <v>0.42567720090293454</v>
      </c>
      <c r="U152" s="36">
        <f t="shared" si="39"/>
        <v>9.0568127616725853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5605792</v>
      </c>
      <c r="E156" s="31">
        <v>5605792</v>
      </c>
      <c r="F156" s="31">
        <v>2319406</v>
      </c>
      <c r="G156" s="36">
        <f t="shared" si="32"/>
        <v>0.41375170537900802</v>
      </c>
      <c r="H156" s="31">
        <v>1879647</v>
      </c>
      <c r="I156" s="36">
        <f t="shared" si="33"/>
        <v>0.33530444939805115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4199053</v>
      </c>
      <c r="O156" s="36">
        <f t="shared" si="37"/>
        <v>0.74905615477705911</v>
      </c>
      <c r="P156" s="31">
        <v>7159644</v>
      </c>
      <c r="Q156" s="31">
        <v>21423830</v>
      </c>
      <c r="R156" s="31">
        <v>22283309</v>
      </c>
      <c r="S156" s="31">
        <v>16359631</v>
      </c>
      <c r="T156" s="36">
        <f t="shared" si="38"/>
        <v>0.76361840996684538</v>
      </c>
      <c r="U156" s="36">
        <f t="shared" si="39"/>
        <v>-0.73746641592794271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5671592</v>
      </c>
      <c r="E157" s="32">
        <f>SUM(E151:E156)</f>
        <v>5671692</v>
      </c>
      <c r="F157" s="32">
        <f>SUM(F151:F156)</f>
        <v>2333056</v>
      </c>
      <c r="G157" s="37">
        <f t="shared" si="32"/>
        <v>0.41135822181849468</v>
      </c>
      <c r="H157" s="32">
        <f>SUM(H151:H156)</f>
        <v>2069409</v>
      </c>
      <c r="I157" s="37">
        <f t="shared" si="33"/>
        <v>0.36487268477704321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4402465</v>
      </c>
      <c r="O157" s="37">
        <f t="shared" si="37"/>
        <v>0.77623090659553795</v>
      </c>
      <c r="P157" s="32">
        <f>SUM(P151:P156)</f>
        <v>7178513</v>
      </c>
      <c r="Q157" s="32">
        <f>SUM(Q151:Q156)</f>
        <v>21512430</v>
      </c>
      <c r="R157" s="32">
        <f>SUM(R151:R156)</f>
        <v>22372009</v>
      </c>
      <c r="S157" s="32">
        <f>SUM(S151:S156)</f>
        <v>16397346</v>
      </c>
      <c r="T157" s="37">
        <f t="shared" si="38"/>
        <v>0.76222658249207553</v>
      </c>
      <c r="U157" s="37">
        <f t="shared" si="39"/>
        <v>-0.71172177301900819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2082000</v>
      </c>
      <c r="E159" s="31">
        <v>2082000</v>
      </c>
      <c r="F159" s="31">
        <v>867501</v>
      </c>
      <c r="G159" s="36">
        <f t="shared" si="32"/>
        <v>0.41666714697406337</v>
      </c>
      <c r="H159" s="31">
        <v>690354</v>
      </c>
      <c r="I159" s="36">
        <f t="shared" si="33"/>
        <v>0.33158213256484148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1557855</v>
      </c>
      <c r="O159" s="36">
        <f t="shared" si="37"/>
        <v>0.74824927953890485</v>
      </c>
      <c r="P159" s="31">
        <v>694002</v>
      </c>
      <c r="Q159" s="31">
        <v>2082000</v>
      </c>
      <c r="R159" s="31">
        <v>2082000</v>
      </c>
      <c r="S159" s="31">
        <v>1561499</v>
      </c>
      <c r="T159" s="36">
        <f t="shared" si="38"/>
        <v>0.74999951969260326</v>
      </c>
      <c r="U159" s="36">
        <f t="shared" si="39"/>
        <v>-5.2564690015302062E-3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2082000</v>
      </c>
      <c r="E163" s="32">
        <f>SUM(E158:E162)</f>
        <v>2082000</v>
      </c>
      <c r="F163" s="32">
        <f>SUM(F158:F162)</f>
        <v>867501</v>
      </c>
      <c r="G163" s="37">
        <f t="shared" si="32"/>
        <v>0.41666714697406337</v>
      </c>
      <c r="H163" s="32">
        <f>SUM(H158:H162)</f>
        <v>690354</v>
      </c>
      <c r="I163" s="37">
        <f t="shared" si="33"/>
        <v>0.33158213256484148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1557855</v>
      </c>
      <c r="O163" s="37">
        <f t="shared" si="37"/>
        <v>0.74824927953890485</v>
      </c>
      <c r="P163" s="32">
        <f>SUM(P158:P162)</f>
        <v>694002</v>
      </c>
      <c r="Q163" s="32">
        <f>SUM(Q158:Q162)</f>
        <v>2082000</v>
      </c>
      <c r="R163" s="32">
        <f>SUM(R158:R162)</f>
        <v>2082000</v>
      </c>
      <c r="S163" s="32">
        <f>SUM(S158:S162)</f>
        <v>1561499</v>
      </c>
      <c r="T163" s="37">
        <f t="shared" si="38"/>
        <v>0.74999951969260326</v>
      </c>
      <c r="U163" s="37">
        <f t="shared" si="39"/>
        <v>-5.2564690015302062E-3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13819952</v>
      </c>
      <c r="E170" s="32">
        <f>SUM(E105,E107:E111,E113:E120,E122:E125,E127:E131,E133:E136,E138:E143,E145:E149,E151:E156,E158:E162,E164:E168)</f>
        <v>13970052</v>
      </c>
      <c r="F170" s="32">
        <f>SUM(F105,F107:F111,F113:F120,F122:F125,F127:F131,F133:F136,F138:F143,F145:F149,F151:F156,F158:F162,F164:F168)</f>
        <v>3306282</v>
      </c>
      <c r="G170" s="37">
        <f t="shared" si="32"/>
        <v>0.23923976002232136</v>
      </c>
      <c r="H170" s="32">
        <f>SUM(H105,H107:H111,H113:H120,H122:H125,H127:H131,H133:H136,H138:H143,H145:H149,H151:H156,H158:H162,H164:H168)</f>
        <v>3221715</v>
      </c>
      <c r="I170" s="37">
        <f t="shared" si="33"/>
        <v>0.23312056366042372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6527997</v>
      </c>
      <c r="O170" s="37">
        <f t="shared" si="37"/>
        <v>0.47236032368274505</v>
      </c>
      <c r="P170" s="32">
        <f>SUM(P105,P107:P111,P113:P120,P122:P125,P127:P131,P133:P136,P138:P143,P145:P149,P151:P156,P158:P162,P164:P168)</f>
        <v>8593483</v>
      </c>
      <c r="Q170" s="32">
        <f>SUM(Q105,Q107:Q111,Q113:Q120,Q122:Q125,Q127:Q131,Q133:Q136,Q138:Q143,Q145:Q149,Q151:Q156,Q158:Q162,Q164:Q168)</f>
        <v>32086195</v>
      </c>
      <c r="R170" s="32">
        <f>SUM(R105,R107:R111,R113:R120,R122:R125,R127:R131,R133:R136,R138:R143,R145:R149,R151:R156,R158:R162,R164:R168)</f>
        <v>34626933</v>
      </c>
      <c r="S170" s="32">
        <f>SUM(S105,S107:S111,S113:S120,S122:S125,S127:S131,S133:S136,S138:S143,S145:S149,S151:S156,S158:S162,S164:S168)</f>
        <v>18916487</v>
      </c>
      <c r="T170" s="37">
        <f t="shared" si="38"/>
        <v>0.58955220461634672</v>
      </c>
      <c r="U170" s="37">
        <f t="shared" si="39"/>
        <v>-0.62509787940466044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1000000</v>
      </c>
      <c r="E184" s="31">
        <v>1000000</v>
      </c>
      <c r="F184" s="31">
        <v>553126</v>
      </c>
      <c r="G184" s="36">
        <f t="shared" si="40"/>
        <v>0.55312600000000001</v>
      </c>
      <c r="H184" s="31">
        <v>1015952</v>
      </c>
      <c r="I184" s="36">
        <f t="shared" si="41"/>
        <v>1.015952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1569078</v>
      </c>
      <c r="O184" s="36">
        <f t="shared" si="45"/>
        <v>1.569078</v>
      </c>
      <c r="P184" s="31">
        <v>181482</v>
      </c>
      <c r="Q184" s="31">
        <v>342000</v>
      </c>
      <c r="R184" s="31">
        <v>674575</v>
      </c>
      <c r="S184" s="31">
        <v>333933</v>
      </c>
      <c r="T184" s="36">
        <f t="shared" si="46"/>
        <v>0.97641228070175434</v>
      </c>
      <c r="U184" s="36">
        <f t="shared" si="47"/>
        <v>4.5980868626089642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1000000</v>
      </c>
      <c r="E185" s="32">
        <f>SUM(E180:E184)</f>
        <v>1000000</v>
      </c>
      <c r="F185" s="32">
        <f>SUM(F180:F184)</f>
        <v>553126</v>
      </c>
      <c r="G185" s="37">
        <f t="shared" si="40"/>
        <v>0.55312600000000001</v>
      </c>
      <c r="H185" s="32">
        <f>SUM(H180:H184)</f>
        <v>1015952</v>
      </c>
      <c r="I185" s="37">
        <f t="shared" si="41"/>
        <v>1.015952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1569078</v>
      </c>
      <c r="O185" s="37">
        <f t="shared" si="45"/>
        <v>1.569078</v>
      </c>
      <c r="P185" s="32">
        <f>SUM(P180:P184)</f>
        <v>181482</v>
      </c>
      <c r="Q185" s="32">
        <f>SUM(Q180:Q184)</f>
        <v>342000</v>
      </c>
      <c r="R185" s="32">
        <f>SUM(R180:R184)</f>
        <v>674575</v>
      </c>
      <c r="S185" s="32">
        <f>SUM(S180:S184)</f>
        <v>333933</v>
      </c>
      <c r="T185" s="37">
        <f t="shared" si="46"/>
        <v>0.97641228070175434</v>
      </c>
      <c r="U185" s="37">
        <f t="shared" si="47"/>
        <v>4.5980868626089642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1442615</v>
      </c>
      <c r="E188" s="31">
        <v>1442615</v>
      </c>
      <c r="F188" s="31">
        <v>64821</v>
      </c>
      <c r="G188" s="36">
        <f t="shared" si="40"/>
        <v>4.4932986278390284E-2</v>
      </c>
      <c r="H188" s="31">
        <v>81837</v>
      </c>
      <c r="I188" s="36">
        <f t="shared" si="41"/>
        <v>5.6728233104466542E-2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146658</v>
      </c>
      <c r="O188" s="36">
        <f t="shared" si="45"/>
        <v>0.10166121938285683</v>
      </c>
      <c r="P188" s="31">
        <v>0</v>
      </c>
      <c r="Q188" s="31">
        <v>1721672</v>
      </c>
      <c r="R188" s="31">
        <v>421672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16455</v>
      </c>
      <c r="E189" s="31">
        <v>16455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16455</v>
      </c>
      <c r="R189" s="31">
        <v>16455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9184000</v>
      </c>
      <c r="E190" s="31">
        <v>9184000</v>
      </c>
      <c r="F190" s="31">
        <v>3826672</v>
      </c>
      <c r="G190" s="36">
        <f t="shared" si="40"/>
        <v>0.41666724738675959</v>
      </c>
      <c r="H190" s="31">
        <v>3061333</v>
      </c>
      <c r="I190" s="36">
        <f t="shared" si="41"/>
        <v>0.33333329703832754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6888005</v>
      </c>
      <c r="O190" s="36">
        <f t="shared" si="45"/>
        <v>0.75000054442508712</v>
      </c>
      <c r="P190" s="31">
        <v>2830333</v>
      </c>
      <c r="Q190" s="31">
        <v>8491000</v>
      </c>
      <c r="R190" s="31">
        <v>8398000</v>
      </c>
      <c r="S190" s="31">
        <v>6368249</v>
      </c>
      <c r="T190" s="36">
        <f t="shared" si="46"/>
        <v>0.74999988222824165</v>
      </c>
      <c r="U190" s="36">
        <f t="shared" si="47"/>
        <v>8.161583813636053E-2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10643070</v>
      </c>
      <c r="E191" s="32">
        <f>SUM(E186:E190)</f>
        <v>10643070</v>
      </c>
      <c r="F191" s="32">
        <f>SUM(F186:F190)</f>
        <v>3891493</v>
      </c>
      <c r="G191" s="37">
        <f t="shared" si="40"/>
        <v>0.36563632485739544</v>
      </c>
      <c r="H191" s="32">
        <f>SUM(H186:H190)</f>
        <v>3143170</v>
      </c>
      <c r="I191" s="37">
        <f t="shared" si="41"/>
        <v>0.29532550288591541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7034663</v>
      </c>
      <c r="O191" s="37">
        <f t="shared" si="45"/>
        <v>0.66096182774331091</v>
      </c>
      <c r="P191" s="32">
        <f>SUM(P186:P190)</f>
        <v>2830333</v>
      </c>
      <c r="Q191" s="32">
        <f>SUM(Q186:Q190)</f>
        <v>10229127</v>
      </c>
      <c r="R191" s="32">
        <f>SUM(R186:R190)</f>
        <v>8836127</v>
      </c>
      <c r="S191" s="32">
        <f>SUM(S186:S190)</f>
        <v>6368249</v>
      </c>
      <c r="T191" s="37">
        <f t="shared" si="46"/>
        <v>0.62256036121166547</v>
      </c>
      <c r="U191" s="37">
        <f t="shared" si="47"/>
        <v>0.11053010370157867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836407</v>
      </c>
      <c r="E200" s="31">
        <v>836407</v>
      </c>
      <c r="F200" s="31">
        <v>3252125</v>
      </c>
      <c r="G200" s="36">
        <f t="shared" si="40"/>
        <v>3.8882087309168862</v>
      </c>
      <c r="H200" s="31">
        <v>285658</v>
      </c>
      <c r="I200" s="36">
        <f t="shared" si="41"/>
        <v>0.34152990111273579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3537783</v>
      </c>
      <c r="O200" s="36">
        <f t="shared" si="45"/>
        <v>4.2297386320296217</v>
      </c>
      <c r="P200" s="31">
        <v>212254</v>
      </c>
      <c r="Q200" s="31">
        <v>836408</v>
      </c>
      <c r="R200" s="31">
        <v>836408</v>
      </c>
      <c r="S200" s="31">
        <v>705457</v>
      </c>
      <c r="T200" s="36">
        <f t="shared" si="46"/>
        <v>0.84343645684881063</v>
      </c>
      <c r="U200" s="36">
        <f t="shared" si="47"/>
        <v>0.34583093840398771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836407</v>
      </c>
      <c r="E204" s="32">
        <f>SUM(E199:E203)</f>
        <v>836407</v>
      </c>
      <c r="F204" s="32">
        <f>SUM(F199:F203)</f>
        <v>3252125</v>
      </c>
      <c r="G204" s="37">
        <f t="shared" si="40"/>
        <v>3.8882087309168862</v>
      </c>
      <c r="H204" s="32">
        <f>SUM(H199:H203)</f>
        <v>285658</v>
      </c>
      <c r="I204" s="37">
        <f t="shared" si="41"/>
        <v>0.34152990111273579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3537783</v>
      </c>
      <c r="O204" s="37">
        <f t="shared" si="45"/>
        <v>4.2297386320296217</v>
      </c>
      <c r="P204" s="32">
        <f>SUM(P199:P203)</f>
        <v>212254</v>
      </c>
      <c r="Q204" s="32">
        <f>SUM(Q199:Q203)</f>
        <v>836408</v>
      </c>
      <c r="R204" s="32">
        <f>SUM(R199:R203)</f>
        <v>836408</v>
      </c>
      <c r="S204" s="32">
        <f>SUM(S199:S203)</f>
        <v>705457</v>
      </c>
      <c r="T204" s="37">
        <f t="shared" si="46"/>
        <v>0.84343645684881063</v>
      </c>
      <c r="U204" s="37">
        <f t="shared" si="47"/>
        <v>0.34583093840398771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12479477</v>
      </c>
      <c r="E205" s="32">
        <f>SUM(E173:E178,E180:E184,E186:E190,E192:E197,E199:E203)</f>
        <v>12479477</v>
      </c>
      <c r="F205" s="32">
        <f>SUM(F173:F178,F180:F184,F186:F190,F192:F197,F199:F203)</f>
        <v>7696744</v>
      </c>
      <c r="G205" s="37">
        <f t="shared" si="40"/>
        <v>0.61675212831435167</v>
      </c>
      <c r="H205" s="32">
        <f>SUM(H173:H178,H180:H184,H186:H190,H192:H197,H199:H203)</f>
        <v>4444780</v>
      </c>
      <c r="I205" s="37">
        <f t="shared" si="41"/>
        <v>0.35616716950558103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12141524</v>
      </c>
      <c r="O205" s="37">
        <f t="shared" si="45"/>
        <v>0.97291929781993269</v>
      </c>
      <c r="P205" s="32">
        <f>SUM(P173:P178,P180:P184,P186:P190,P192:P197,P199:P203)</f>
        <v>3224069</v>
      </c>
      <c r="Q205" s="32">
        <f>SUM(Q173:Q178,Q180:Q184,Q186:Q190,Q192:Q197,Q199:Q203)</f>
        <v>11407535</v>
      </c>
      <c r="R205" s="32">
        <f>SUM(R173:R178,R180:R184,R186:R190,R192:R197,R199:R203)</f>
        <v>10347110</v>
      </c>
      <c r="S205" s="32">
        <f>SUM(S173:S178,S180:S184,S186:S190,S192:S197,S199:S203)</f>
        <v>7407639</v>
      </c>
      <c r="T205" s="37">
        <f t="shared" si="46"/>
        <v>0.64936368812368317</v>
      </c>
      <c r="U205" s="37">
        <f t="shared" si="47"/>
        <v>0.37862434085622865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428</v>
      </c>
      <c r="Q214" s="31">
        <v>0</v>
      </c>
      <c r="R214" s="31">
        <v>0</v>
      </c>
      <c r="S214" s="31">
        <v>428</v>
      </c>
      <c r="T214" s="36">
        <f t="shared" si="54"/>
        <v>0</v>
      </c>
      <c r="U214" s="36">
        <f t="shared" si="55"/>
        <v>-1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0</v>
      </c>
      <c r="E216" s="32">
        <f>SUM(E208:E215)</f>
        <v>0</v>
      </c>
      <c r="F216" s="32">
        <f>SUM(F208:F215)</f>
        <v>0</v>
      </c>
      <c r="G216" s="37">
        <f t="shared" si="48"/>
        <v>0</v>
      </c>
      <c r="H216" s="32">
        <f>SUM(H208:H215)</f>
        <v>0</v>
      </c>
      <c r="I216" s="37">
        <f t="shared" si="49"/>
        <v>0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0</v>
      </c>
      <c r="O216" s="37">
        <f t="shared" si="53"/>
        <v>0</v>
      </c>
      <c r="P216" s="32">
        <f>SUM(P208:P215)</f>
        <v>428</v>
      </c>
      <c r="Q216" s="32">
        <f>SUM(Q208:Q215)</f>
        <v>0</v>
      </c>
      <c r="R216" s="32">
        <f>SUM(R208:R215)</f>
        <v>0</v>
      </c>
      <c r="S216" s="32">
        <f>SUM(S208:S215)</f>
        <v>428</v>
      </c>
      <c r="T216" s="37">
        <f t="shared" si="54"/>
        <v>0</v>
      </c>
      <c r="U216" s="37">
        <f t="shared" si="55"/>
        <v>-1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104137</v>
      </c>
      <c r="E218" s="31">
        <v>104137</v>
      </c>
      <c r="F218" s="31">
        <v>529404</v>
      </c>
      <c r="G218" s="36">
        <f t="shared" si="48"/>
        <v>5.0837262452346428</v>
      </c>
      <c r="H218" s="31">
        <v>160959</v>
      </c>
      <c r="I218" s="36">
        <f t="shared" si="49"/>
        <v>1.5456466001517233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690363</v>
      </c>
      <c r="O218" s="36">
        <f t="shared" si="53"/>
        <v>6.6293728453863663</v>
      </c>
      <c r="P218" s="31">
        <v>12557</v>
      </c>
      <c r="Q218" s="31">
        <v>68936</v>
      </c>
      <c r="R218" s="31">
        <v>111797</v>
      </c>
      <c r="S218" s="31">
        <v>27603</v>
      </c>
      <c r="T218" s="36">
        <f t="shared" si="54"/>
        <v>0.40041487756759891</v>
      </c>
      <c r="U218" s="36">
        <f t="shared" si="55"/>
        <v>11.81826869475193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1603298</v>
      </c>
      <c r="E223" s="31">
        <v>1603298</v>
      </c>
      <c r="F223" s="31">
        <v>47826</v>
      </c>
      <c r="G223" s="36">
        <f t="shared" si="48"/>
        <v>2.9829763400191354E-2</v>
      </c>
      <c r="H223" s="31">
        <v>82608</v>
      </c>
      <c r="I223" s="36">
        <f t="shared" si="49"/>
        <v>5.1523796574311199E-2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130434</v>
      </c>
      <c r="O223" s="36">
        <f t="shared" si="53"/>
        <v>8.1353559974502554E-2</v>
      </c>
      <c r="P223" s="31">
        <v>4348</v>
      </c>
      <c r="Q223" s="31">
        <v>1164400</v>
      </c>
      <c r="R223" s="31">
        <v>1164400</v>
      </c>
      <c r="S223" s="31">
        <v>34783</v>
      </c>
      <c r="T223" s="36">
        <f t="shared" si="54"/>
        <v>2.9872037100652695E-2</v>
      </c>
      <c r="U223" s="36">
        <f t="shared" si="55"/>
        <v>17.999080036798528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1707435</v>
      </c>
      <c r="E224" s="32">
        <f>SUM(E217:E223)</f>
        <v>1707435</v>
      </c>
      <c r="F224" s="32">
        <f>SUM(F217:F223)</f>
        <v>577230</v>
      </c>
      <c r="G224" s="37">
        <f t="shared" si="48"/>
        <v>0.3380685062681742</v>
      </c>
      <c r="H224" s="32">
        <f>SUM(H217:H223)</f>
        <v>243567</v>
      </c>
      <c r="I224" s="37">
        <f t="shared" si="49"/>
        <v>0.1426508183327623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820797</v>
      </c>
      <c r="O224" s="37">
        <f t="shared" si="53"/>
        <v>0.48071932460093647</v>
      </c>
      <c r="P224" s="32">
        <f>SUM(P217:P223)</f>
        <v>16905</v>
      </c>
      <c r="Q224" s="32">
        <f>SUM(Q217:Q223)</f>
        <v>1233336</v>
      </c>
      <c r="R224" s="32">
        <f>SUM(R217:R223)</f>
        <v>1276197</v>
      </c>
      <c r="S224" s="32">
        <f>SUM(S217:S223)</f>
        <v>62386</v>
      </c>
      <c r="T224" s="37">
        <f t="shared" si="54"/>
        <v>5.0583133874305138E-2</v>
      </c>
      <c r="U224" s="37">
        <f t="shared" si="55"/>
        <v>13.407985803016858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275000</v>
      </c>
      <c r="E225" s="31">
        <v>275000</v>
      </c>
      <c r="F225" s="31">
        <v>210</v>
      </c>
      <c r="G225" s="36">
        <f t="shared" si="48"/>
        <v>7.6363636363636369E-4</v>
      </c>
      <c r="H225" s="31">
        <v>1080</v>
      </c>
      <c r="I225" s="36">
        <f t="shared" si="49"/>
        <v>3.9272727272727272E-3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1290</v>
      </c>
      <c r="O225" s="36">
        <f t="shared" si="53"/>
        <v>4.6909090909090911E-3</v>
      </c>
      <c r="P225" s="31">
        <v>1583</v>
      </c>
      <c r="Q225" s="31">
        <v>0</v>
      </c>
      <c r="R225" s="31">
        <v>0</v>
      </c>
      <c r="S225" s="31">
        <v>1583</v>
      </c>
      <c r="T225" s="36">
        <f t="shared" si="54"/>
        <v>0</v>
      </c>
      <c r="U225" s="36">
        <f t="shared" si="55"/>
        <v>-0.31775110549589392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1294088</v>
      </c>
      <c r="E226" s="31">
        <v>1294088</v>
      </c>
      <c r="F226" s="31">
        <v>289835</v>
      </c>
      <c r="G226" s="36">
        <f t="shared" si="48"/>
        <v>0.22396854000655289</v>
      </c>
      <c r="H226" s="31">
        <v>289895</v>
      </c>
      <c r="I226" s="36">
        <f t="shared" si="49"/>
        <v>0.22401490470508961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579730</v>
      </c>
      <c r="O226" s="36">
        <f t="shared" si="53"/>
        <v>0.44798344471164248</v>
      </c>
      <c r="P226" s="31">
        <v>279355</v>
      </c>
      <c r="Q226" s="31">
        <v>1187427</v>
      </c>
      <c r="R226" s="31">
        <v>1116886</v>
      </c>
      <c r="S226" s="31">
        <v>558330</v>
      </c>
      <c r="T226" s="36">
        <f t="shared" si="54"/>
        <v>0.47020153659972358</v>
      </c>
      <c r="U226" s="36">
        <f t="shared" si="55"/>
        <v>3.7729770363873927E-2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349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1569088</v>
      </c>
      <c r="E230" s="32">
        <f>SUM(E225:E229)</f>
        <v>1569088</v>
      </c>
      <c r="F230" s="32">
        <f>SUM(F225:F229)</f>
        <v>290045</v>
      </c>
      <c r="G230" s="37">
        <f t="shared" si="48"/>
        <v>0.18484941571154709</v>
      </c>
      <c r="H230" s="32">
        <f>SUM(H225:H229)</f>
        <v>290975</v>
      </c>
      <c r="I230" s="37">
        <f t="shared" si="49"/>
        <v>0.18544211669453847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581020</v>
      </c>
      <c r="O230" s="37">
        <f t="shared" si="53"/>
        <v>0.37029153240608559</v>
      </c>
      <c r="P230" s="32">
        <f>SUM(P225:P229)</f>
        <v>280938</v>
      </c>
      <c r="Q230" s="32">
        <f>SUM(Q225:Q229)</f>
        <v>1187776</v>
      </c>
      <c r="R230" s="32">
        <f>SUM(R225:R229)</f>
        <v>1116886</v>
      </c>
      <c r="S230" s="32">
        <f>SUM(S225:S229)</f>
        <v>559913</v>
      </c>
      <c r="T230" s="37">
        <f t="shared" si="54"/>
        <v>0.4713961218276847</v>
      </c>
      <c r="U230" s="37">
        <f t="shared" si="55"/>
        <v>3.5726743979098696E-2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3276523</v>
      </c>
      <c r="E231" s="32">
        <f>SUM(E208:E215,E217:E223,E225:E229)</f>
        <v>3276523</v>
      </c>
      <c r="F231" s="32">
        <f>SUM(F208:F215,F217:F223,F225:F229)</f>
        <v>867275</v>
      </c>
      <c r="G231" s="37">
        <f t="shared" si="48"/>
        <v>0.26469370121924979</v>
      </c>
      <c r="H231" s="32">
        <f>SUM(H208:H215,H217:H223,H225:H229)</f>
        <v>534542</v>
      </c>
      <c r="I231" s="37">
        <f t="shared" si="49"/>
        <v>0.16314306354632641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1401817</v>
      </c>
      <c r="O231" s="37">
        <f t="shared" si="53"/>
        <v>0.42783676476557619</v>
      </c>
      <c r="P231" s="32">
        <f>SUM(P208:P215,P217:P223,P225:P229)</f>
        <v>298271</v>
      </c>
      <c r="Q231" s="32">
        <f>SUM(Q208:Q215,Q217:Q223,Q225:Q229)</f>
        <v>2421112</v>
      </c>
      <c r="R231" s="32">
        <f>SUM(R208:R215,R217:R223,R225:R229)</f>
        <v>2393083</v>
      </c>
      <c r="S231" s="32">
        <f>SUM(S208:S215,S217:S223,S225:S229)</f>
        <v>622727</v>
      </c>
      <c r="T231" s="37">
        <f t="shared" si="54"/>
        <v>0.25720701892353598</v>
      </c>
      <c r="U231" s="37">
        <f t="shared" si="55"/>
        <v>0.79213534000958852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22266</v>
      </c>
      <c r="E235" s="31">
        <v>22266</v>
      </c>
      <c r="F235" s="31">
        <v>10172</v>
      </c>
      <c r="G235" s="36">
        <f t="shared" si="56"/>
        <v>0.45684002515045363</v>
      </c>
      <c r="H235" s="31">
        <v>8806</v>
      </c>
      <c r="I235" s="36">
        <f t="shared" si="57"/>
        <v>0.39549088296056767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18978</v>
      </c>
      <c r="O235" s="36">
        <f t="shared" si="61"/>
        <v>0.8523309081110213</v>
      </c>
      <c r="P235" s="31">
        <v>3096</v>
      </c>
      <c r="Q235" s="31">
        <v>30264</v>
      </c>
      <c r="R235" s="31">
        <v>30264</v>
      </c>
      <c r="S235" s="31">
        <v>12382</v>
      </c>
      <c r="T235" s="36">
        <f t="shared" si="62"/>
        <v>0.40913296325667459</v>
      </c>
      <c r="U235" s="36">
        <f t="shared" si="63"/>
        <v>1.844315245478036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22266</v>
      </c>
      <c r="E240" s="32">
        <f>SUM(E234:E239)</f>
        <v>22266</v>
      </c>
      <c r="F240" s="32">
        <f>SUM(F234:F239)</f>
        <v>10172</v>
      </c>
      <c r="G240" s="37">
        <f t="shared" si="56"/>
        <v>0.45684002515045363</v>
      </c>
      <c r="H240" s="32">
        <f>SUM(H234:H239)</f>
        <v>8806</v>
      </c>
      <c r="I240" s="37">
        <f t="shared" si="57"/>
        <v>0.39549088296056767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18978</v>
      </c>
      <c r="O240" s="37">
        <f t="shared" si="61"/>
        <v>0.8523309081110213</v>
      </c>
      <c r="P240" s="32">
        <f>SUM(P234:P239)</f>
        <v>3096</v>
      </c>
      <c r="Q240" s="32">
        <f>SUM(Q234:Q239)</f>
        <v>30264</v>
      </c>
      <c r="R240" s="32">
        <f>SUM(R234:R239)</f>
        <v>30264</v>
      </c>
      <c r="S240" s="32">
        <f>SUM(S234:S239)</f>
        <v>12382</v>
      </c>
      <c r="T240" s="37">
        <f t="shared" si="62"/>
        <v>0.40913296325667459</v>
      </c>
      <c r="U240" s="37">
        <f t="shared" si="63"/>
        <v>1.844315245478036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120000</v>
      </c>
      <c r="E246" s="31">
        <v>120000</v>
      </c>
      <c r="F246" s="31">
        <v>44263</v>
      </c>
      <c r="G246" s="36">
        <f t="shared" si="56"/>
        <v>0.36885833333333334</v>
      </c>
      <c r="H246" s="31">
        <v>225474</v>
      </c>
      <c r="I246" s="36">
        <f t="shared" si="57"/>
        <v>1.8789499999999999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269737</v>
      </c>
      <c r="O246" s="36">
        <f t="shared" si="61"/>
        <v>2.2478083333333334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120000</v>
      </c>
      <c r="E247" s="32">
        <f>SUM(E241:E246)</f>
        <v>120000</v>
      </c>
      <c r="F247" s="32">
        <f>SUM(F241:F246)</f>
        <v>44263</v>
      </c>
      <c r="G247" s="37">
        <f t="shared" si="56"/>
        <v>0.36885833333333334</v>
      </c>
      <c r="H247" s="32">
        <f>SUM(H241:H246)</f>
        <v>225474</v>
      </c>
      <c r="I247" s="37">
        <f t="shared" si="57"/>
        <v>1.8789499999999999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269737</v>
      </c>
      <c r="O247" s="37">
        <f t="shared" si="61"/>
        <v>2.2478083333333334</v>
      </c>
      <c r="P247" s="32">
        <f>SUM(P241:P246)</f>
        <v>0</v>
      </c>
      <c r="Q247" s="32">
        <f>SUM(Q241:Q246)</f>
        <v>0</v>
      </c>
      <c r="R247" s="32">
        <f>SUM(R241:R246)</f>
        <v>0</v>
      </c>
      <c r="S247" s="32">
        <f>SUM(S241:S246)</f>
        <v>0</v>
      </c>
      <c r="T247" s="37">
        <f t="shared" si="62"/>
        <v>0</v>
      </c>
      <c r="U247" s="37">
        <f t="shared" si="63"/>
        <v>0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15078</v>
      </c>
      <c r="E248" s="31">
        <v>15078</v>
      </c>
      <c r="F248" s="31">
        <v>2875</v>
      </c>
      <c r="G248" s="36">
        <f t="shared" si="56"/>
        <v>0.19067515585621436</v>
      </c>
      <c r="H248" s="31">
        <v>2619</v>
      </c>
      <c r="I248" s="36">
        <f t="shared" si="57"/>
        <v>0.17369677676084361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5494</v>
      </c>
      <c r="O248" s="36">
        <f t="shared" si="61"/>
        <v>0.36437193261705797</v>
      </c>
      <c r="P248" s="31">
        <v>1539</v>
      </c>
      <c r="Q248" s="31">
        <v>14374</v>
      </c>
      <c r="R248" s="31">
        <v>14374</v>
      </c>
      <c r="S248" s="31">
        <v>2712</v>
      </c>
      <c r="T248" s="36">
        <f t="shared" si="62"/>
        <v>0.18867399471267565</v>
      </c>
      <c r="U248" s="36">
        <f t="shared" si="63"/>
        <v>0.70175438596491224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22466720</v>
      </c>
      <c r="E253" s="31">
        <v>22466720</v>
      </c>
      <c r="F253" s="31">
        <v>9361115</v>
      </c>
      <c r="G253" s="36">
        <f t="shared" si="56"/>
        <v>0.41666585064486494</v>
      </c>
      <c r="H253" s="31">
        <v>7488892</v>
      </c>
      <c r="I253" s="36">
        <f t="shared" si="57"/>
        <v>0.33333268051589193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16850007</v>
      </c>
      <c r="O253" s="36">
        <f t="shared" si="61"/>
        <v>0.74999853116075688</v>
      </c>
      <c r="P253" s="31">
        <v>4359293</v>
      </c>
      <c r="Q253" s="31">
        <v>21220815</v>
      </c>
      <c r="R253" s="31">
        <v>21220815</v>
      </c>
      <c r="S253" s="31">
        <v>13201274</v>
      </c>
      <c r="T253" s="36">
        <f t="shared" si="62"/>
        <v>0.62209081036708536</v>
      </c>
      <c r="U253" s="36">
        <f t="shared" si="63"/>
        <v>0.7179143498727889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22481798</v>
      </c>
      <c r="E254" s="32">
        <f>SUM(E248:E253)</f>
        <v>22481798</v>
      </c>
      <c r="F254" s="32">
        <f>SUM(F248:F253)</f>
        <v>9363990</v>
      </c>
      <c r="G254" s="37">
        <f t="shared" si="56"/>
        <v>0.4165142841333242</v>
      </c>
      <c r="H254" s="32">
        <f>SUM(H248:H253)</f>
        <v>7491511</v>
      </c>
      <c r="I254" s="37">
        <f t="shared" si="57"/>
        <v>0.33322561656323041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16855501</v>
      </c>
      <c r="O254" s="37">
        <f t="shared" si="61"/>
        <v>0.74973990069655461</v>
      </c>
      <c r="P254" s="32">
        <f>SUM(P248:P253)</f>
        <v>4360832</v>
      </c>
      <c r="Q254" s="32">
        <f>SUM(Q248:Q253)</f>
        <v>21235189</v>
      </c>
      <c r="R254" s="32">
        <f>SUM(R248:R253)</f>
        <v>21235189</v>
      </c>
      <c r="S254" s="32">
        <f>SUM(S248:S253)</f>
        <v>13203986</v>
      </c>
      <c r="T254" s="37">
        <f t="shared" si="62"/>
        <v>0.62179743255404984</v>
      </c>
      <c r="U254" s="37">
        <f t="shared" si="63"/>
        <v>0.71790864679033728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108677</v>
      </c>
      <c r="E255" s="31">
        <v>108677</v>
      </c>
      <c r="F255" s="31">
        <v>56583</v>
      </c>
      <c r="G255" s="36">
        <f t="shared" si="56"/>
        <v>0.52065294404519813</v>
      </c>
      <c r="H255" s="31">
        <v>28653</v>
      </c>
      <c r="I255" s="36">
        <f t="shared" si="57"/>
        <v>0.26365284282782925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85236</v>
      </c>
      <c r="O255" s="36">
        <f t="shared" si="61"/>
        <v>0.78430578687302743</v>
      </c>
      <c r="P255" s="31">
        <v>24529</v>
      </c>
      <c r="Q255" s="31">
        <v>221211</v>
      </c>
      <c r="R255" s="31">
        <v>221211</v>
      </c>
      <c r="S255" s="31">
        <v>79673</v>
      </c>
      <c r="T255" s="36">
        <f t="shared" si="62"/>
        <v>0.36016744194456873</v>
      </c>
      <c r="U255" s="36">
        <f t="shared" si="63"/>
        <v>0.16812752252435903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108677</v>
      </c>
      <c r="E259" s="32">
        <f>SUM(E255:E258)</f>
        <v>108677</v>
      </c>
      <c r="F259" s="32">
        <f>SUM(F255:F258)</f>
        <v>56583</v>
      </c>
      <c r="G259" s="37">
        <f t="shared" si="56"/>
        <v>0.52065294404519813</v>
      </c>
      <c r="H259" s="32">
        <f>SUM(H255:H258)</f>
        <v>28653</v>
      </c>
      <c r="I259" s="37">
        <f t="shared" si="57"/>
        <v>0.26365284282782925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85236</v>
      </c>
      <c r="O259" s="37">
        <f t="shared" si="61"/>
        <v>0.78430578687302743</v>
      </c>
      <c r="P259" s="32">
        <f>SUM(P255:P258)</f>
        <v>24529</v>
      </c>
      <c r="Q259" s="32">
        <f>SUM(Q255:Q258)</f>
        <v>221211</v>
      </c>
      <c r="R259" s="32">
        <f>SUM(R255:R258)</f>
        <v>221211</v>
      </c>
      <c r="S259" s="32">
        <f>SUM(S255:S258)</f>
        <v>79673</v>
      </c>
      <c r="T259" s="37">
        <f t="shared" si="62"/>
        <v>0.36016744194456873</v>
      </c>
      <c r="U259" s="37">
        <f t="shared" si="63"/>
        <v>0.16812752252435903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22732741</v>
      </c>
      <c r="E260" s="32">
        <f>SUM(E234:E239,E241:E246,E248:E253,E255:E258)</f>
        <v>22732741</v>
      </c>
      <c r="F260" s="32">
        <f>SUM(F234:F239,F241:F246,F248:F253,F255:F258)</f>
        <v>9475008</v>
      </c>
      <c r="G260" s="37">
        <f t="shared" si="56"/>
        <v>0.41680006823638205</v>
      </c>
      <c r="H260" s="32">
        <f>SUM(H234:H239,H241:H246,H248:H253,H255:H258)</f>
        <v>7754444</v>
      </c>
      <c r="I260" s="37">
        <f t="shared" si="57"/>
        <v>0.34111346273641174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17229452</v>
      </c>
      <c r="O260" s="37">
        <f t="shared" si="61"/>
        <v>0.75791353097279379</v>
      </c>
      <c r="P260" s="32">
        <f>SUM(P234:P239,P241:P246,P248:P253,P255:P258)</f>
        <v>4388457</v>
      </c>
      <c r="Q260" s="32">
        <f>SUM(Q234:Q239,Q241:Q246,Q248:Q253,Q255:Q258)</f>
        <v>21486664</v>
      </c>
      <c r="R260" s="32">
        <f>SUM(R234:R239,R241:R246,R248:R253,R255:R258)</f>
        <v>21486664</v>
      </c>
      <c r="S260" s="32">
        <f>SUM(S234:S239,S241:S246,S248:S253,S255:S258)</f>
        <v>13296041</v>
      </c>
      <c r="T260" s="37">
        <f t="shared" si="62"/>
        <v>0.61880434301015741</v>
      </c>
      <c r="U260" s="37">
        <f t="shared" si="63"/>
        <v>0.76700922442671771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500</v>
      </c>
      <c r="E263" s="31">
        <v>500</v>
      </c>
      <c r="F263" s="31">
        <v>27</v>
      </c>
      <c r="G263" s="36">
        <f t="shared" ref="G263:G299" si="64">IF(($D263     =0),0,($F263     /$D263     ))</f>
        <v>5.3999999999999999E-2</v>
      </c>
      <c r="H263" s="31">
        <v>35</v>
      </c>
      <c r="I263" s="36">
        <f t="shared" ref="I263:I299" si="65">IF(($D263     =0),0,($H263     /$D263     ))</f>
        <v>7.0000000000000007E-2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62</v>
      </c>
      <c r="O263" s="36">
        <f t="shared" ref="O263:O299" si="69">IF(($D263     =0),0,($N263     /$D263     ))</f>
        <v>0.124</v>
      </c>
      <c r="P263" s="31">
        <v>53</v>
      </c>
      <c r="Q263" s="31">
        <v>300</v>
      </c>
      <c r="R263" s="31">
        <v>300</v>
      </c>
      <c r="S263" s="31">
        <v>123</v>
      </c>
      <c r="T263" s="36">
        <f t="shared" ref="T263:T299" si="70">IF(($Q263     =0),0,($S263     /$Q263     ))</f>
        <v>0.41</v>
      </c>
      <c r="U263" s="36">
        <f t="shared" ref="U263:U299" si="71">IF(($P263     =0),0,(($H263     /$P263     )-1))</f>
        <v>-0.339622641509434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354755</v>
      </c>
      <c r="E264" s="31">
        <v>354755</v>
      </c>
      <c r="F264" s="31">
        <v>134009</v>
      </c>
      <c r="G264" s="36">
        <f t="shared" si="64"/>
        <v>0.37775084213048443</v>
      </c>
      <c r="H264" s="31">
        <v>120495</v>
      </c>
      <c r="I264" s="36">
        <f t="shared" si="65"/>
        <v>0.339656946343251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254504</v>
      </c>
      <c r="O264" s="36">
        <f t="shared" si="69"/>
        <v>0.71740778847373543</v>
      </c>
      <c r="P264" s="31">
        <v>104524</v>
      </c>
      <c r="Q264" s="31">
        <v>338184</v>
      </c>
      <c r="R264" s="31">
        <v>368184</v>
      </c>
      <c r="S264" s="31">
        <v>258240</v>
      </c>
      <c r="T264" s="36">
        <f t="shared" si="70"/>
        <v>0.76360797672273084</v>
      </c>
      <c r="U264" s="36">
        <f t="shared" si="71"/>
        <v>0.15279744364930536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3298</v>
      </c>
      <c r="E265" s="31">
        <v>3298</v>
      </c>
      <c r="F265" s="31">
        <v>5505</v>
      </c>
      <c r="G265" s="36">
        <f t="shared" si="64"/>
        <v>1.6691934505761068</v>
      </c>
      <c r="H265" s="31">
        <v>9340</v>
      </c>
      <c r="I265" s="36">
        <f t="shared" si="65"/>
        <v>2.8320194057004247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14845</v>
      </c>
      <c r="O265" s="36">
        <f t="shared" si="69"/>
        <v>4.5012128562765312</v>
      </c>
      <c r="P265" s="31">
        <v>0</v>
      </c>
      <c r="Q265" s="31">
        <v>3144</v>
      </c>
      <c r="R265" s="31">
        <v>3144</v>
      </c>
      <c r="S265" s="31">
        <v>136</v>
      </c>
      <c r="T265" s="36">
        <f t="shared" si="70"/>
        <v>4.3256997455470736E-2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358553</v>
      </c>
      <c r="E267" s="32">
        <f>SUM(E263:E266)</f>
        <v>358553</v>
      </c>
      <c r="F267" s="32">
        <f>SUM(F263:F266)</f>
        <v>139541</v>
      </c>
      <c r="G267" s="37">
        <f t="shared" si="64"/>
        <v>0.38917816891784479</v>
      </c>
      <c r="H267" s="32">
        <f>SUM(H263:H266)</f>
        <v>129870</v>
      </c>
      <c r="I267" s="37">
        <f t="shared" si="65"/>
        <v>0.36220586635727492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269411</v>
      </c>
      <c r="O267" s="37">
        <f t="shared" si="69"/>
        <v>0.75138403527511977</v>
      </c>
      <c r="P267" s="32">
        <f>SUM(P263:P266)</f>
        <v>104577</v>
      </c>
      <c r="Q267" s="32">
        <f>SUM(Q263:Q266)</f>
        <v>341628</v>
      </c>
      <c r="R267" s="32">
        <f>SUM(R263:R266)</f>
        <v>371628</v>
      </c>
      <c r="S267" s="32">
        <f>SUM(S263:S266)</f>
        <v>258499</v>
      </c>
      <c r="T267" s="37">
        <f t="shared" si="70"/>
        <v>0.75666807170372452</v>
      </c>
      <c r="U267" s="37">
        <f t="shared" si="71"/>
        <v>0.24186006483261147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340934</v>
      </c>
      <c r="E271" s="31">
        <v>340934</v>
      </c>
      <c r="F271" s="31">
        <v>215579</v>
      </c>
      <c r="G271" s="36">
        <f t="shared" si="64"/>
        <v>0.63231886523491354</v>
      </c>
      <c r="H271" s="31">
        <v>443</v>
      </c>
      <c r="I271" s="36">
        <f t="shared" si="65"/>
        <v>1.2993717259058939E-3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216022</v>
      </c>
      <c r="O271" s="36">
        <f t="shared" si="69"/>
        <v>0.63361823696081943</v>
      </c>
      <c r="P271" s="31">
        <v>230</v>
      </c>
      <c r="Q271" s="31">
        <v>306197</v>
      </c>
      <c r="R271" s="31">
        <v>325009</v>
      </c>
      <c r="S271" s="31">
        <v>325009</v>
      </c>
      <c r="T271" s="36">
        <f t="shared" si="70"/>
        <v>1.061437571236818</v>
      </c>
      <c r="U271" s="36">
        <f t="shared" si="71"/>
        <v>0.92608695652173911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3150988</v>
      </c>
      <c r="E274" s="31">
        <v>3150988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18750</v>
      </c>
      <c r="Q274" s="31">
        <v>3119821</v>
      </c>
      <c r="R274" s="31">
        <v>3119821</v>
      </c>
      <c r="S274" s="31">
        <v>46926</v>
      </c>
      <c r="T274" s="36">
        <f t="shared" si="70"/>
        <v>1.5041247558754172E-2</v>
      </c>
      <c r="U274" s="36">
        <f t="shared" si="71"/>
        <v>-1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3491922</v>
      </c>
      <c r="E275" s="32">
        <f>SUM(E268:E274)</f>
        <v>3491922</v>
      </c>
      <c r="F275" s="32">
        <f>SUM(F268:F274)</f>
        <v>215579</v>
      </c>
      <c r="G275" s="37">
        <f t="shared" si="64"/>
        <v>6.1736487813874419E-2</v>
      </c>
      <c r="H275" s="32">
        <f>SUM(H268:H274)</f>
        <v>443</v>
      </c>
      <c r="I275" s="37">
        <f t="shared" si="65"/>
        <v>1.268642312170776E-4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216022</v>
      </c>
      <c r="O275" s="37">
        <f t="shared" si="69"/>
        <v>6.1863352045091496E-2</v>
      </c>
      <c r="P275" s="32">
        <f>SUM(P268:P274)</f>
        <v>18980</v>
      </c>
      <c r="Q275" s="32">
        <f>SUM(Q268:Q274)</f>
        <v>3426018</v>
      </c>
      <c r="R275" s="32">
        <f>SUM(R268:R274)</f>
        <v>3444830</v>
      </c>
      <c r="S275" s="32">
        <f>SUM(S268:S274)</f>
        <v>371935</v>
      </c>
      <c r="T275" s="37">
        <f t="shared" si="70"/>
        <v>0.10856189313658013</v>
      </c>
      <c r="U275" s="37">
        <f t="shared" si="71"/>
        <v>-0.97665964172813491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10000</v>
      </c>
      <c r="E279" s="31">
        <v>10000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6000</v>
      </c>
      <c r="R279" s="31">
        <v>6000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10000</v>
      </c>
      <c r="E285" s="32">
        <f>SUM(E276:E284)</f>
        <v>10000</v>
      </c>
      <c r="F285" s="32">
        <f>SUM(F276:F284)</f>
        <v>0</v>
      </c>
      <c r="G285" s="37">
        <f t="shared" si="64"/>
        <v>0</v>
      </c>
      <c r="H285" s="32">
        <f>SUM(H276:H284)</f>
        <v>0</v>
      </c>
      <c r="I285" s="37">
        <f t="shared" si="65"/>
        <v>0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0</v>
      </c>
      <c r="O285" s="37">
        <f t="shared" si="69"/>
        <v>0</v>
      </c>
      <c r="P285" s="32">
        <f>SUM(P276:P284)</f>
        <v>0</v>
      </c>
      <c r="Q285" s="32">
        <f>SUM(Q276:Q284)</f>
        <v>6000</v>
      </c>
      <c r="R285" s="32">
        <f>SUM(R276:R284)</f>
        <v>6000</v>
      </c>
      <c r="S285" s="32">
        <f>SUM(S276:S284)</f>
        <v>0</v>
      </c>
      <c r="T285" s="37">
        <f t="shared" si="70"/>
        <v>0</v>
      </c>
      <c r="U285" s="37">
        <f t="shared" si="71"/>
        <v>0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70"/>
        <v>0</v>
      </c>
      <c r="U293" s="36">
        <f t="shared" si="71"/>
        <v>0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46059</v>
      </c>
      <c r="E296" s="31">
        <v>46059</v>
      </c>
      <c r="F296" s="31">
        <v>10935</v>
      </c>
      <c r="G296" s="36">
        <f t="shared" si="64"/>
        <v>0.23741288347554224</v>
      </c>
      <c r="H296" s="31">
        <v>4116</v>
      </c>
      <c r="I296" s="36">
        <f t="shared" si="65"/>
        <v>8.9363642284895461E-2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15051</v>
      </c>
      <c r="O296" s="36">
        <f t="shared" si="69"/>
        <v>0.3267765257604377</v>
      </c>
      <c r="P296" s="31">
        <v>23157</v>
      </c>
      <c r="Q296" s="31">
        <v>43908</v>
      </c>
      <c r="R296" s="31">
        <v>43908</v>
      </c>
      <c r="S296" s="31">
        <v>30256</v>
      </c>
      <c r="T296" s="36">
        <f t="shared" si="70"/>
        <v>0.68907716133734176</v>
      </c>
      <c r="U296" s="36">
        <f t="shared" si="71"/>
        <v>-0.82225676901153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46059</v>
      </c>
      <c r="E298" s="32">
        <f>SUM(E293:E297)</f>
        <v>46059</v>
      </c>
      <c r="F298" s="32">
        <f>SUM(F293:F297)</f>
        <v>10935</v>
      </c>
      <c r="G298" s="37">
        <f t="shared" si="64"/>
        <v>0.23741288347554224</v>
      </c>
      <c r="H298" s="32">
        <f>SUM(H293:H297)</f>
        <v>4116</v>
      </c>
      <c r="I298" s="37">
        <f t="shared" si="65"/>
        <v>8.9363642284895461E-2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15051</v>
      </c>
      <c r="O298" s="37">
        <f t="shared" si="69"/>
        <v>0.3267765257604377</v>
      </c>
      <c r="P298" s="32">
        <f>SUM(P293:P297)</f>
        <v>23157</v>
      </c>
      <c r="Q298" s="32">
        <f>SUM(Q293:Q297)</f>
        <v>43908</v>
      </c>
      <c r="R298" s="32">
        <f>SUM(R293:R297)</f>
        <v>43908</v>
      </c>
      <c r="S298" s="32">
        <f>SUM(S293:S297)</f>
        <v>30256</v>
      </c>
      <c r="T298" s="37">
        <f t="shared" si="70"/>
        <v>0.68907716133734176</v>
      </c>
      <c r="U298" s="37">
        <f t="shared" si="71"/>
        <v>-0.82225676901153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3906534</v>
      </c>
      <c r="E299" s="32">
        <f>SUM(E263:E266,E268:E274,E276:E284,E286:E291,E293:E297)</f>
        <v>3906534</v>
      </c>
      <c r="F299" s="32">
        <f>SUM(F263:F266,F268:F274,F276:F284,F286:F291,F293:F297)</f>
        <v>366055</v>
      </c>
      <c r="G299" s="37">
        <f t="shared" si="64"/>
        <v>9.3703267397647116E-2</v>
      </c>
      <c r="H299" s="32">
        <f>SUM(H263:H266,H268:H274,H276:H284,H286:H291,H293:H297)</f>
        <v>134429</v>
      </c>
      <c r="I299" s="37">
        <f t="shared" si="65"/>
        <v>3.4411322159233738E-2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500484</v>
      </c>
      <c r="O299" s="37">
        <f t="shared" si="69"/>
        <v>0.12811458955688085</v>
      </c>
      <c r="P299" s="32">
        <f>SUM(P263:P266,P268:P274,P276:P284,P286:P291,P293:P297)</f>
        <v>146714</v>
      </c>
      <c r="Q299" s="32">
        <f>SUM(Q263:Q266,Q268:Q274,Q276:Q284,Q286:Q291,Q293:Q297)</f>
        <v>3817554</v>
      </c>
      <c r="R299" s="32">
        <f>SUM(R263:R266,R268:R274,R276:R284,R286:R291,R293:R297)</f>
        <v>3866366</v>
      </c>
      <c r="S299" s="32">
        <f>SUM(S263:S266,S268:S274,S276:S284,S286:S291,S293:S297)</f>
        <v>660690</v>
      </c>
      <c r="T299" s="37">
        <f t="shared" si="70"/>
        <v>0.17306631418966176</v>
      </c>
      <c r="U299" s="37">
        <f t="shared" si="71"/>
        <v>-8.3734340281091058E-2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42837480</v>
      </c>
      <c r="E302" s="31">
        <v>43209651</v>
      </c>
      <c r="F302" s="31">
        <v>8622419</v>
      </c>
      <c r="G302" s="36">
        <f t="shared" ref="G302:G339" si="72">IF(($D302     =0),0,($F302     /$D302     ))</f>
        <v>0.20128212490557335</v>
      </c>
      <c r="H302" s="31">
        <v>15161359</v>
      </c>
      <c r="I302" s="36">
        <f t="shared" ref="I302:I339" si="73">IF(($D302     =0),0,($H302     /$D302     ))</f>
        <v>0.3539274252360316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23783778</v>
      </c>
      <c r="O302" s="36">
        <f t="shared" ref="O302:O339" si="77">IF(($D302     =0),0,($N302     /$D302     ))</f>
        <v>0.555209550141605</v>
      </c>
      <c r="P302" s="31">
        <v>16001581</v>
      </c>
      <c r="Q302" s="31">
        <v>53494031</v>
      </c>
      <c r="R302" s="31">
        <v>59548737</v>
      </c>
      <c r="S302" s="31">
        <v>21692943</v>
      </c>
      <c r="T302" s="36">
        <f t="shared" ref="T302:T339" si="78">IF(($Q302     =0),0,($S302     /$Q302     ))</f>
        <v>0.40552081408858492</v>
      </c>
      <c r="U302" s="36">
        <f t="shared" ref="U302:U339" si="79">IF(($P302     =0),0,(($H302     /$P302     )-1))</f>
        <v>-5.2508686485416622E-2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42837480</v>
      </c>
      <c r="E303" s="32">
        <f>E302</f>
        <v>43209651</v>
      </c>
      <c r="F303" s="32">
        <f>F302</f>
        <v>8622419</v>
      </c>
      <c r="G303" s="37">
        <f t="shared" si="72"/>
        <v>0.20128212490557335</v>
      </c>
      <c r="H303" s="32">
        <f>H302</f>
        <v>15161359</v>
      </c>
      <c r="I303" s="37">
        <f t="shared" si="73"/>
        <v>0.3539274252360316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23783778</v>
      </c>
      <c r="O303" s="37">
        <f t="shared" si="77"/>
        <v>0.555209550141605</v>
      </c>
      <c r="P303" s="32">
        <f>P302</f>
        <v>16001581</v>
      </c>
      <c r="Q303" s="32">
        <f>Q302</f>
        <v>53494031</v>
      </c>
      <c r="R303" s="32">
        <f>R302</f>
        <v>59548737</v>
      </c>
      <c r="S303" s="32">
        <f>S302</f>
        <v>21692943</v>
      </c>
      <c r="T303" s="37">
        <f t="shared" si="78"/>
        <v>0.40552081408858492</v>
      </c>
      <c r="U303" s="37">
        <f t="shared" si="79"/>
        <v>-5.2508686485416622E-2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0</v>
      </c>
      <c r="E310" s="32">
        <f>SUM(E304:E309)</f>
        <v>0</v>
      </c>
      <c r="F310" s="32">
        <f>SUM(F304:F309)</f>
        <v>0</v>
      </c>
      <c r="G310" s="37">
        <f t="shared" si="72"/>
        <v>0</v>
      </c>
      <c r="H310" s="32">
        <f>SUM(H304:H309)</f>
        <v>0</v>
      </c>
      <c r="I310" s="37">
        <f t="shared" si="73"/>
        <v>0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0</v>
      </c>
      <c r="O310" s="37">
        <f t="shared" si="77"/>
        <v>0</v>
      </c>
      <c r="P310" s="32">
        <f>SUM(P304:P309)</f>
        <v>0</v>
      </c>
      <c r="Q310" s="32">
        <f>SUM(Q304:Q309)</f>
        <v>0</v>
      </c>
      <c r="R310" s="32">
        <f>SUM(R304:R309)</f>
        <v>0</v>
      </c>
      <c r="S310" s="32">
        <f>SUM(S304:S309)</f>
        <v>0</v>
      </c>
      <c r="T310" s="37">
        <f t="shared" si="78"/>
        <v>0</v>
      </c>
      <c r="U310" s="37">
        <f t="shared" si="79"/>
        <v>0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10862</v>
      </c>
      <c r="E311" s="31">
        <v>10862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10345</v>
      </c>
      <c r="R311" s="31">
        <v>1916540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1494483</v>
      </c>
      <c r="E313" s="31">
        <v>1494483</v>
      </c>
      <c r="F313" s="31">
        <v>127796</v>
      </c>
      <c r="G313" s="36">
        <f t="shared" si="72"/>
        <v>8.5511845902562958E-2</v>
      </c>
      <c r="H313" s="31">
        <v>535469</v>
      </c>
      <c r="I313" s="36">
        <f t="shared" si="73"/>
        <v>0.35829715025196002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663265</v>
      </c>
      <c r="O313" s="36">
        <f t="shared" si="77"/>
        <v>0.44380899615452302</v>
      </c>
      <c r="P313" s="31">
        <v>34785</v>
      </c>
      <c r="Q313" s="31">
        <v>724526</v>
      </c>
      <c r="R313" s="31">
        <v>672402</v>
      </c>
      <c r="S313" s="31">
        <v>110134</v>
      </c>
      <c r="T313" s="36">
        <f t="shared" si="78"/>
        <v>0.15200834752652079</v>
      </c>
      <c r="U313" s="36">
        <f t="shared" si="79"/>
        <v>14.393675434813856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1505345</v>
      </c>
      <c r="E317" s="32">
        <f>SUM(E311:E316)</f>
        <v>1505345</v>
      </c>
      <c r="F317" s="32">
        <f>SUM(F311:F316)</f>
        <v>127796</v>
      </c>
      <c r="G317" s="37">
        <f t="shared" si="72"/>
        <v>8.489482477438727E-2</v>
      </c>
      <c r="H317" s="32">
        <f>SUM(H311:H316)</f>
        <v>535469</v>
      </c>
      <c r="I317" s="37">
        <f t="shared" si="73"/>
        <v>0.35571181357097542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663265</v>
      </c>
      <c r="O317" s="37">
        <f t="shared" si="77"/>
        <v>0.44060663834536268</v>
      </c>
      <c r="P317" s="32">
        <f>SUM(P311:P316)</f>
        <v>34785</v>
      </c>
      <c r="Q317" s="32">
        <f>SUM(Q311:Q316)</f>
        <v>734871</v>
      </c>
      <c r="R317" s="32">
        <f>SUM(R311:R316)</f>
        <v>2588942</v>
      </c>
      <c r="S317" s="32">
        <f>SUM(S311:S316)</f>
        <v>110134</v>
      </c>
      <c r="T317" s="37">
        <f t="shared" si="78"/>
        <v>0.14986848031831437</v>
      </c>
      <c r="U317" s="37">
        <f t="shared" si="79"/>
        <v>14.393675434813856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46200</v>
      </c>
      <c r="E319" s="31">
        <v>46200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42300</v>
      </c>
      <c r="R319" s="31">
        <v>42300</v>
      </c>
      <c r="S319" s="31">
        <v>44268</v>
      </c>
      <c r="T319" s="36">
        <f t="shared" si="78"/>
        <v>1.0465248226950354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1172300</v>
      </c>
      <c r="E320" s="31">
        <v>1172300</v>
      </c>
      <c r="F320" s="31">
        <v>168869</v>
      </c>
      <c r="G320" s="36">
        <f t="shared" si="72"/>
        <v>0.14404930478546446</v>
      </c>
      <c r="H320" s="31">
        <v>212712</v>
      </c>
      <c r="I320" s="36">
        <f t="shared" si="73"/>
        <v>0.1814484347010151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381581</v>
      </c>
      <c r="O320" s="36">
        <f t="shared" si="77"/>
        <v>0.32549773948647959</v>
      </c>
      <c r="P320" s="31">
        <v>223538</v>
      </c>
      <c r="Q320" s="31">
        <v>5231060</v>
      </c>
      <c r="R320" s="31">
        <v>5231060</v>
      </c>
      <c r="S320" s="31">
        <v>456865</v>
      </c>
      <c r="T320" s="36">
        <f t="shared" si="78"/>
        <v>8.7336983326515086E-2</v>
      </c>
      <c r="U320" s="36">
        <f t="shared" si="79"/>
        <v>-4.843024452218414E-2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130000</v>
      </c>
      <c r="E322" s="31">
        <v>130000</v>
      </c>
      <c r="F322" s="31">
        <v>8136</v>
      </c>
      <c r="G322" s="36">
        <f t="shared" si="72"/>
        <v>6.2584615384615391E-2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8136</v>
      </c>
      <c r="O322" s="36">
        <f t="shared" si="77"/>
        <v>6.2584615384615391E-2</v>
      </c>
      <c r="P322" s="31">
        <v>0</v>
      </c>
      <c r="Q322" s="31">
        <v>124000</v>
      </c>
      <c r="R322" s="31">
        <v>124000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1348500</v>
      </c>
      <c r="E323" s="32">
        <f>SUM(E318:E322)</f>
        <v>1348500</v>
      </c>
      <c r="F323" s="32">
        <f>SUM(F318:F322)</f>
        <v>177005</v>
      </c>
      <c r="G323" s="37">
        <f t="shared" si="72"/>
        <v>0.13126065999258435</v>
      </c>
      <c r="H323" s="32">
        <f>SUM(H318:H322)</f>
        <v>212712</v>
      </c>
      <c r="I323" s="37">
        <f t="shared" si="73"/>
        <v>0.1577397107897664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389717</v>
      </c>
      <c r="O323" s="37">
        <f t="shared" si="77"/>
        <v>0.28900037078235075</v>
      </c>
      <c r="P323" s="32">
        <f>SUM(P318:P322)</f>
        <v>223538</v>
      </c>
      <c r="Q323" s="32">
        <f>SUM(Q318:Q322)</f>
        <v>5397360</v>
      </c>
      <c r="R323" s="32">
        <f>SUM(R318:R322)</f>
        <v>5397360</v>
      </c>
      <c r="S323" s="32">
        <f>SUM(S318:S322)</f>
        <v>501133</v>
      </c>
      <c r="T323" s="37">
        <f t="shared" si="78"/>
        <v>9.2847799665021422E-2</v>
      </c>
      <c r="U323" s="37">
        <f t="shared" si="79"/>
        <v>-4.843024452218414E-2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684551</v>
      </c>
      <c r="E325" s="31">
        <v>684551</v>
      </c>
      <c r="F325" s="31">
        <v>50633</v>
      </c>
      <c r="G325" s="36">
        <f t="shared" si="72"/>
        <v>7.3965270666466049E-2</v>
      </c>
      <c r="H325" s="31">
        <v>165102</v>
      </c>
      <c r="I325" s="36">
        <f t="shared" si="73"/>
        <v>0.24118290675201701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215735</v>
      </c>
      <c r="O325" s="36">
        <f t="shared" si="77"/>
        <v>0.31514817741848306</v>
      </c>
      <c r="P325" s="31">
        <v>131451</v>
      </c>
      <c r="Q325" s="31">
        <v>660341</v>
      </c>
      <c r="R325" s="31">
        <v>660341</v>
      </c>
      <c r="S325" s="31">
        <v>213288</v>
      </c>
      <c r="T325" s="36">
        <f t="shared" si="78"/>
        <v>0.3229967547070377</v>
      </c>
      <c r="U325" s="36">
        <f t="shared" si="79"/>
        <v>0.25599653102677045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50000</v>
      </c>
      <c r="E326" s="31">
        <v>50000</v>
      </c>
      <c r="F326" s="31">
        <v>1522</v>
      </c>
      <c r="G326" s="36">
        <f t="shared" si="72"/>
        <v>3.0439999999999998E-2</v>
      </c>
      <c r="H326" s="31">
        <v>1739</v>
      </c>
      <c r="I326" s="36">
        <f t="shared" si="73"/>
        <v>3.4779999999999998E-2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3261</v>
      </c>
      <c r="O326" s="36">
        <f t="shared" si="77"/>
        <v>6.522E-2</v>
      </c>
      <c r="P326" s="31">
        <v>18143</v>
      </c>
      <c r="Q326" s="31">
        <v>5000</v>
      </c>
      <c r="R326" s="31">
        <v>50000</v>
      </c>
      <c r="S326" s="31">
        <v>49795</v>
      </c>
      <c r="T326" s="36">
        <f t="shared" si="78"/>
        <v>9.9589999999999996</v>
      </c>
      <c r="U326" s="36">
        <f t="shared" si="79"/>
        <v>-0.90415036102077939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147250</v>
      </c>
      <c r="E327" s="31">
        <v>147250</v>
      </c>
      <c r="F327" s="31">
        <v>58668</v>
      </c>
      <c r="G327" s="36">
        <f t="shared" si="72"/>
        <v>0.39842444821731748</v>
      </c>
      <c r="H327" s="31">
        <v>12378</v>
      </c>
      <c r="I327" s="36">
        <f t="shared" si="73"/>
        <v>8.4061120543293719E-2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71046</v>
      </c>
      <c r="O327" s="36">
        <f t="shared" si="77"/>
        <v>0.48248556876061122</v>
      </c>
      <c r="P327" s="31">
        <v>23422</v>
      </c>
      <c r="Q327" s="31">
        <v>24240</v>
      </c>
      <c r="R327" s="31">
        <v>140240</v>
      </c>
      <c r="S327" s="31">
        <v>101006</v>
      </c>
      <c r="T327" s="36">
        <f t="shared" si="78"/>
        <v>4.1669141914191421</v>
      </c>
      <c r="U327" s="36">
        <f t="shared" si="79"/>
        <v>-0.47152250021347453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89852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-434</v>
      </c>
      <c r="Q330" s="31">
        <v>0</v>
      </c>
      <c r="R330" s="31">
        <v>99566</v>
      </c>
      <c r="S330" s="31">
        <v>99566</v>
      </c>
      <c r="T330" s="36">
        <f t="shared" si="78"/>
        <v>0</v>
      </c>
      <c r="U330" s="36">
        <f t="shared" si="79"/>
        <v>-1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498871</v>
      </c>
      <c r="E331" s="31">
        <v>498871</v>
      </c>
      <c r="F331" s="31">
        <v>45711</v>
      </c>
      <c r="G331" s="36">
        <f t="shared" si="72"/>
        <v>9.1628898051800967E-2</v>
      </c>
      <c r="H331" s="31">
        <v>237148</v>
      </c>
      <c r="I331" s="36">
        <f t="shared" si="73"/>
        <v>0.4753693840692283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282859</v>
      </c>
      <c r="O331" s="36">
        <f t="shared" si="77"/>
        <v>0.56699828212102932</v>
      </c>
      <c r="P331" s="31">
        <v>20027</v>
      </c>
      <c r="Q331" s="31">
        <v>182560</v>
      </c>
      <c r="R331" s="31">
        <v>93109</v>
      </c>
      <c r="S331" s="31">
        <v>50710</v>
      </c>
      <c r="T331" s="36">
        <f t="shared" si="78"/>
        <v>0.27777169149868536</v>
      </c>
      <c r="U331" s="36">
        <f t="shared" si="79"/>
        <v>10.841414090977182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1380672</v>
      </c>
      <c r="E332" s="32">
        <f>SUM(E324:E331)</f>
        <v>1470524</v>
      </c>
      <c r="F332" s="32">
        <f>SUM(F324:F331)</f>
        <v>156534</v>
      </c>
      <c r="G332" s="37">
        <f t="shared" si="72"/>
        <v>0.11337522597691559</v>
      </c>
      <c r="H332" s="32">
        <f>SUM(H324:H331)</f>
        <v>416367</v>
      </c>
      <c r="I332" s="37">
        <f t="shared" si="73"/>
        <v>0.30156836670838549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572901</v>
      </c>
      <c r="O332" s="37">
        <f t="shared" si="77"/>
        <v>0.41494359268530107</v>
      </c>
      <c r="P332" s="32">
        <f>SUM(P324:P331)</f>
        <v>192609</v>
      </c>
      <c r="Q332" s="32">
        <f>SUM(Q324:Q331)</f>
        <v>872141</v>
      </c>
      <c r="R332" s="32">
        <f>SUM(R324:R331)</f>
        <v>1043256</v>
      </c>
      <c r="S332" s="32">
        <f>SUM(S324:S331)</f>
        <v>514365</v>
      </c>
      <c r="T332" s="37">
        <f t="shared" si="78"/>
        <v>0.58977275463485834</v>
      </c>
      <c r="U332" s="37">
        <f t="shared" si="79"/>
        <v>1.1617214148871549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47071997</v>
      </c>
      <c r="E338" s="32">
        <f>SUM(E302,E304:E309,E311:E316,E318:E322,E324:E331,E333:E336)</f>
        <v>47534020</v>
      </c>
      <c r="F338" s="32">
        <f>SUM(F302,F304:F309,F311:F316,F318:F322,F324:F331,F333:F336)</f>
        <v>9083754</v>
      </c>
      <c r="G338" s="37">
        <f t="shared" si="72"/>
        <v>0.19297575159175848</v>
      </c>
      <c r="H338" s="32">
        <f>SUM(H302,H304:H309,H311:H316,H318:H322,H324:H331,H333:H336)</f>
        <v>16325907</v>
      </c>
      <c r="I338" s="37">
        <f t="shared" si="73"/>
        <v>0.34682843389882101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25409661</v>
      </c>
      <c r="O338" s="37">
        <f t="shared" si="77"/>
        <v>0.53980418549057951</v>
      </c>
      <c r="P338" s="32">
        <f>SUM(P302,P304:P309,P311:P316,P318:P322,P324:P331,P333:P336)</f>
        <v>16452513</v>
      </c>
      <c r="Q338" s="32">
        <f>SUM(Q302,Q304:Q309,Q311:Q316,Q318:Q322,Q324:Q331,Q333:Q336)</f>
        <v>60498403</v>
      </c>
      <c r="R338" s="32">
        <f>SUM(R302,R304:R309,R311:R316,R318:R322,R324:R331,R333:R336)</f>
        <v>68578295</v>
      </c>
      <c r="S338" s="32">
        <f>SUM(S302,S304:S309,S311:S316,S318:S322,S324:S331,S333:S336)</f>
        <v>22818575</v>
      </c>
      <c r="T338" s="37">
        <f t="shared" si="78"/>
        <v>0.37717648513796304</v>
      </c>
      <c r="U338" s="37">
        <f t="shared" si="79"/>
        <v>-7.695237803489352E-3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187982941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181437964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59061027</v>
      </c>
      <c r="G339" s="39">
        <f t="shared" si="72"/>
        <v>0.31418290769267199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54417611</v>
      </c>
      <c r="I339" s="39">
        <f t="shared" si="73"/>
        <v>0.28948164503926982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113478638</v>
      </c>
      <c r="O339" s="39">
        <f t="shared" si="77"/>
        <v>0.60366455273194175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50108919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203574314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222804881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96574994</v>
      </c>
      <c r="T339" s="39">
        <f t="shared" si="78"/>
        <v>0.47439675518199215</v>
      </c>
      <c r="U339" s="39">
        <f t="shared" si="79"/>
        <v>8.5986528665685347E-2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103" max="16383" man="1"/>
    <brk id="170" max="16383" man="1"/>
    <brk id="232" max="16383" man="1"/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tabSelected="1" view="pageBreakPreview" topLeftCell="A258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1.7109375" customWidth="1"/>
    <col min="5" max="5" width="11.7109375" hidden="1" customWidth="1"/>
    <col min="6" max="6" width="17" bestFit="1" customWidth="1"/>
    <col min="7" max="7" width="13" bestFit="1" customWidth="1"/>
    <col min="8" max="8" width="17" bestFit="1" customWidth="1"/>
    <col min="9" max="9" width="13" bestFit="1" customWidth="1"/>
    <col min="10" max="13" width="11.7109375" hidden="1" customWidth="1"/>
    <col min="14" max="14" width="17" bestFit="1" customWidth="1"/>
    <col min="15" max="15" width="19" bestFit="1" customWidth="1"/>
    <col min="16" max="16" width="15.85546875" bestFit="1" customWidth="1"/>
    <col min="17" max="19" width="11.7109375" hidden="1" customWidth="1"/>
    <col min="20" max="20" width="19" bestFit="1" customWidth="1"/>
    <col min="21" max="21" width="19.140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60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2913266994</v>
      </c>
      <c r="E8" s="31">
        <v>2913266994</v>
      </c>
      <c r="F8" s="31">
        <v>866646123</v>
      </c>
      <c r="G8" s="36">
        <f>IF(($D8       =0),0,($F8       /$D8       ))</f>
        <v>0.29748255988376465</v>
      </c>
      <c r="H8" s="31">
        <v>843835227</v>
      </c>
      <c r="I8" s="36">
        <f>IF(($D8       =0),0,($H8       /$D8       ))</f>
        <v>0.28965255458490941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1710481350</v>
      </c>
      <c r="O8" s="36">
        <f>IF(($D8       =0),0,($N8       /$D8       ))</f>
        <v>0.58713511446867406</v>
      </c>
      <c r="P8" s="31">
        <v>645903241</v>
      </c>
      <c r="Q8" s="31">
        <v>2682089475</v>
      </c>
      <c r="R8" s="31">
        <v>2522216333</v>
      </c>
      <c r="S8" s="31">
        <v>1284863072</v>
      </c>
      <c r="T8" s="36">
        <f>IF(($Q8       =0),0,($S8       /$Q8       ))</f>
        <v>0.47905302338953476</v>
      </c>
      <c r="U8" s="36">
        <f>IF(($P8       =0),0,(($H8       /$P8       )-1))</f>
        <v>0.30644216259630142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5959035140</v>
      </c>
      <c r="E9" s="31">
        <v>5959035140</v>
      </c>
      <c r="F9" s="31">
        <v>2051063171</v>
      </c>
      <c r="G9" s="36">
        <f>IF(($D9       =0),0,($F9       /$D9       ))</f>
        <v>0.34419383722580299</v>
      </c>
      <c r="H9" s="31">
        <v>1261879608</v>
      </c>
      <c r="I9" s="36">
        <f>IF(($D9       =0),0,($H9       /$D9       ))</f>
        <v>0.21175904795889491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3312942779</v>
      </c>
      <c r="O9" s="36">
        <f>IF(($D9       =0),0,($N9       /$D9       ))</f>
        <v>0.55595288518469788</v>
      </c>
      <c r="P9" s="31">
        <v>1440143665</v>
      </c>
      <c r="Q9" s="31">
        <v>5305957217</v>
      </c>
      <c r="R9" s="31">
        <v>5300049250</v>
      </c>
      <c r="S9" s="31">
        <v>3213535238</v>
      </c>
      <c r="T9" s="36">
        <f>IF(($Q9       =0),0,($S9       /$Q9       ))</f>
        <v>0.60564665461380029</v>
      </c>
      <c r="U9" s="36">
        <f>IF(($P9       =0),0,(($H9       /$P9       )-1))</f>
        <v>-0.12378213461085497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8872302134</v>
      </c>
      <c r="E10" s="32">
        <f>SUM(E8:E9)</f>
        <v>8872302134</v>
      </c>
      <c r="F10" s="32">
        <f>SUM(F8:F9)</f>
        <v>2917709294</v>
      </c>
      <c r="G10" s="37">
        <f t="shared" ref="G10:G54" si="0">IF(($D10      =0),0,($F10      /$D10      ))</f>
        <v>0.32885594403045609</v>
      </c>
      <c r="H10" s="32">
        <f>SUM(H8:H9)</f>
        <v>2105714835</v>
      </c>
      <c r="I10" s="37">
        <f t="shared" ref="I10:I54" si="1">IF(($D10      =0),0,($H10      /$D10      ))</f>
        <v>0.23733578987696813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5023424129</v>
      </c>
      <c r="O10" s="37">
        <f t="shared" ref="O10:O54" si="5">IF(($D10      =0),0,($N10      /$D10      ))</f>
        <v>0.56619173390742417</v>
      </c>
      <c r="P10" s="32">
        <f>SUM(P8:P9)</f>
        <v>2086046906</v>
      </c>
      <c r="Q10" s="32">
        <f>SUM(Q8:Q9)</f>
        <v>7988046692</v>
      </c>
      <c r="R10" s="32">
        <f>SUM(R8:R9)</f>
        <v>7822265583</v>
      </c>
      <c r="S10" s="32">
        <f>SUM(S8:S9)</f>
        <v>4498398310</v>
      </c>
      <c r="T10" s="37">
        <f t="shared" ref="T10:T54" si="6">IF(($Q10      =0),0,($S10      /$Q10      ))</f>
        <v>0.56314121379700122</v>
      </c>
      <c r="U10" s="37">
        <f t="shared" ref="U10:U54" si="7">IF(($P10      =0),0,(($H10      /$P10      )-1))</f>
        <v>9.4283253858913341E-3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142744321</v>
      </c>
      <c r="E11" s="31">
        <v>142744321</v>
      </c>
      <c r="F11" s="31">
        <v>36667178</v>
      </c>
      <c r="G11" s="36">
        <f t="shared" si="0"/>
        <v>0.25687311231106702</v>
      </c>
      <c r="H11" s="31">
        <v>41304684</v>
      </c>
      <c r="I11" s="36">
        <f t="shared" si="1"/>
        <v>0.28936131196420767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77971862</v>
      </c>
      <c r="O11" s="36">
        <f t="shared" si="5"/>
        <v>0.54623442427527469</v>
      </c>
      <c r="P11" s="31">
        <v>31236663</v>
      </c>
      <c r="Q11" s="31">
        <v>141423856</v>
      </c>
      <c r="R11" s="31">
        <v>142744258</v>
      </c>
      <c r="S11" s="31">
        <v>66380460</v>
      </c>
      <c r="T11" s="36">
        <f t="shared" si="6"/>
        <v>0.46937243741961043</v>
      </c>
      <c r="U11" s="36">
        <f t="shared" si="7"/>
        <v>0.32231423055657382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187565446</v>
      </c>
      <c r="E12" s="31">
        <v>187565446</v>
      </c>
      <c r="F12" s="31">
        <v>33921891</v>
      </c>
      <c r="G12" s="36">
        <f t="shared" si="0"/>
        <v>0.18085362588586812</v>
      </c>
      <c r="H12" s="31">
        <v>35743120</v>
      </c>
      <c r="I12" s="36">
        <f t="shared" si="1"/>
        <v>0.19056345804759794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69665011</v>
      </c>
      <c r="O12" s="36">
        <f t="shared" si="5"/>
        <v>0.37141708393346606</v>
      </c>
      <c r="P12" s="31">
        <v>35193321</v>
      </c>
      <c r="Q12" s="31">
        <v>177805670</v>
      </c>
      <c r="R12" s="31">
        <v>160324029</v>
      </c>
      <c r="S12" s="31">
        <v>62259943</v>
      </c>
      <c r="T12" s="36">
        <f t="shared" si="6"/>
        <v>0.35015724189222985</v>
      </c>
      <c r="U12" s="36">
        <f t="shared" si="7"/>
        <v>1.5622254006662173E-2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220445228</v>
      </c>
      <c r="E13" s="31">
        <v>220445228</v>
      </c>
      <c r="F13" s="31">
        <v>47975954</v>
      </c>
      <c r="G13" s="36">
        <f t="shared" si="0"/>
        <v>0.21763208228757849</v>
      </c>
      <c r="H13" s="31">
        <v>54246885</v>
      </c>
      <c r="I13" s="36">
        <f t="shared" si="1"/>
        <v>0.24607874478462288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102222839</v>
      </c>
      <c r="O13" s="36">
        <f t="shared" si="5"/>
        <v>0.46371082707220135</v>
      </c>
      <c r="P13" s="31">
        <v>43179246</v>
      </c>
      <c r="Q13" s="31">
        <v>178181913</v>
      </c>
      <c r="R13" s="31">
        <v>210791607</v>
      </c>
      <c r="S13" s="31">
        <v>63524790</v>
      </c>
      <c r="T13" s="36">
        <f t="shared" si="6"/>
        <v>0.35651648885372555</v>
      </c>
      <c r="U13" s="36">
        <f t="shared" si="7"/>
        <v>0.25631848689530146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114287782</v>
      </c>
      <c r="E14" s="31">
        <v>114287782</v>
      </c>
      <c r="F14" s="31">
        <v>30037948</v>
      </c>
      <c r="G14" s="36">
        <f t="shared" si="0"/>
        <v>0.26282728979725933</v>
      </c>
      <c r="H14" s="31">
        <v>28410584</v>
      </c>
      <c r="I14" s="36">
        <f t="shared" si="1"/>
        <v>0.24858811241957604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58448532</v>
      </c>
      <c r="O14" s="36">
        <f t="shared" si="5"/>
        <v>0.51141540221683535</v>
      </c>
      <c r="P14" s="31">
        <v>23707748</v>
      </c>
      <c r="Q14" s="31">
        <v>98116809</v>
      </c>
      <c r="R14" s="31">
        <v>97915947</v>
      </c>
      <c r="S14" s="31">
        <v>46899391</v>
      </c>
      <c r="T14" s="36">
        <f t="shared" si="6"/>
        <v>0.47799547781868856</v>
      </c>
      <c r="U14" s="36">
        <f t="shared" si="7"/>
        <v>0.19836704861212451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65845496</v>
      </c>
      <c r="E15" s="31">
        <v>65845496</v>
      </c>
      <c r="F15" s="31">
        <v>21575483</v>
      </c>
      <c r="G15" s="36">
        <f t="shared" si="0"/>
        <v>0.32766831918161876</v>
      </c>
      <c r="H15" s="31">
        <v>6437617</v>
      </c>
      <c r="I15" s="36">
        <f t="shared" si="1"/>
        <v>9.7768524668718423E-2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28013100</v>
      </c>
      <c r="O15" s="36">
        <f t="shared" si="5"/>
        <v>0.42543684385033714</v>
      </c>
      <c r="P15" s="31">
        <v>8691592</v>
      </c>
      <c r="Q15" s="31">
        <v>45885826</v>
      </c>
      <c r="R15" s="31">
        <v>46845511</v>
      </c>
      <c r="S15" s="31">
        <v>61827441</v>
      </c>
      <c r="T15" s="36">
        <f t="shared" si="6"/>
        <v>1.3474191572796357</v>
      </c>
      <c r="U15" s="36">
        <f t="shared" si="7"/>
        <v>-0.25932821052805977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405381588</v>
      </c>
      <c r="E16" s="31">
        <v>439865241</v>
      </c>
      <c r="F16" s="31">
        <v>119416042</v>
      </c>
      <c r="G16" s="36">
        <f t="shared" si="0"/>
        <v>0.29457687654033266</v>
      </c>
      <c r="H16" s="31">
        <v>103239475</v>
      </c>
      <c r="I16" s="36">
        <f t="shared" si="1"/>
        <v>0.25467233356439462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222655517</v>
      </c>
      <c r="O16" s="36">
        <f t="shared" si="5"/>
        <v>0.54924921010472727</v>
      </c>
      <c r="P16" s="31">
        <v>81933486</v>
      </c>
      <c r="Q16" s="31">
        <v>399672429</v>
      </c>
      <c r="R16" s="31">
        <v>363699718</v>
      </c>
      <c r="S16" s="31">
        <v>172940359</v>
      </c>
      <c r="T16" s="36">
        <f t="shared" si="6"/>
        <v>0.43270525173003616</v>
      </c>
      <c r="U16" s="36">
        <f t="shared" si="7"/>
        <v>0.26004006469345153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7871680</v>
      </c>
      <c r="E17" s="31">
        <v>7871680</v>
      </c>
      <c r="F17" s="31">
        <v>1071915</v>
      </c>
      <c r="G17" s="36">
        <f t="shared" si="0"/>
        <v>0.13617359953656652</v>
      </c>
      <c r="H17" s="31">
        <v>1189764</v>
      </c>
      <c r="I17" s="36">
        <f t="shared" si="1"/>
        <v>0.15114486361234197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2261679</v>
      </c>
      <c r="O17" s="36">
        <f t="shared" si="5"/>
        <v>0.28731846314890847</v>
      </c>
      <c r="P17" s="31">
        <v>697417</v>
      </c>
      <c r="Q17" s="31">
        <v>5270654</v>
      </c>
      <c r="R17" s="31">
        <v>4528023</v>
      </c>
      <c r="S17" s="31">
        <v>1236665</v>
      </c>
      <c r="T17" s="36">
        <f t="shared" si="6"/>
        <v>0.23463217278159409</v>
      </c>
      <c r="U17" s="36">
        <f t="shared" si="7"/>
        <v>0.70595784157828101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1144141541</v>
      </c>
      <c r="E19" s="32">
        <f>SUM(E11:E18)</f>
        <v>1178625194</v>
      </c>
      <c r="F19" s="32">
        <f>SUM(F11:F18)</f>
        <v>290666411</v>
      </c>
      <c r="G19" s="37">
        <f t="shared" si="0"/>
        <v>0.25404759864409121</v>
      </c>
      <c r="H19" s="32">
        <f>SUM(H11:H18)</f>
        <v>270572129</v>
      </c>
      <c r="I19" s="37">
        <f t="shared" si="1"/>
        <v>0.23648483977210999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561238540</v>
      </c>
      <c r="O19" s="37">
        <f t="shared" si="5"/>
        <v>0.49053243841620114</v>
      </c>
      <c r="P19" s="32">
        <f>SUM(P11:P18)</f>
        <v>224639473</v>
      </c>
      <c r="Q19" s="32">
        <f>SUM(Q11:Q18)</f>
        <v>1046357157</v>
      </c>
      <c r="R19" s="32">
        <f>SUM(R11:R18)</f>
        <v>1026849093</v>
      </c>
      <c r="S19" s="32">
        <f>SUM(S11:S18)</f>
        <v>475069049</v>
      </c>
      <c r="T19" s="37">
        <f t="shared" si="6"/>
        <v>0.45402188518695247</v>
      </c>
      <c r="U19" s="37">
        <f t="shared" si="7"/>
        <v>0.20447277313546763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9029000</v>
      </c>
      <c r="E20" s="31">
        <v>9029000</v>
      </c>
      <c r="F20" s="31">
        <v>3721021</v>
      </c>
      <c r="G20" s="36">
        <f t="shared" si="0"/>
        <v>0.41211883929560306</v>
      </c>
      <c r="H20" s="31">
        <v>2659773</v>
      </c>
      <c r="I20" s="36">
        <f t="shared" si="1"/>
        <v>0.29458112747812604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6380794</v>
      </c>
      <c r="O20" s="36">
        <f t="shared" si="5"/>
        <v>0.70669996677372915</v>
      </c>
      <c r="P20" s="31">
        <v>4563690</v>
      </c>
      <c r="Q20" s="31">
        <v>9760000</v>
      </c>
      <c r="R20" s="31">
        <v>21576869</v>
      </c>
      <c r="S20" s="31">
        <v>16656465</v>
      </c>
      <c r="T20" s="36">
        <f t="shared" si="6"/>
        <v>1.7066050204918033</v>
      </c>
      <c r="U20" s="36">
        <f t="shared" si="7"/>
        <v>-0.41718806492114935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1152000</v>
      </c>
      <c r="E21" s="31">
        <v>1152000</v>
      </c>
      <c r="F21" s="31">
        <v>67898</v>
      </c>
      <c r="G21" s="36">
        <f t="shared" si="0"/>
        <v>5.8939236111111112E-2</v>
      </c>
      <c r="H21" s="31">
        <v>296976</v>
      </c>
      <c r="I21" s="36">
        <f t="shared" si="1"/>
        <v>0.25779166666666664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364874</v>
      </c>
      <c r="O21" s="36">
        <f t="shared" si="5"/>
        <v>0.31673090277777777</v>
      </c>
      <c r="P21" s="31">
        <v>0</v>
      </c>
      <c r="Q21" s="31">
        <v>0</v>
      </c>
      <c r="R21" s="31">
        <v>10700000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10217113</v>
      </c>
      <c r="E22" s="31">
        <v>10217115</v>
      </c>
      <c r="F22" s="31">
        <v>3460791</v>
      </c>
      <c r="G22" s="36">
        <f t="shared" si="0"/>
        <v>0.33872494118446178</v>
      </c>
      <c r="H22" s="31">
        <v>3046755</v>
      </c>
      <c r="I22" s="36">
        <f t="shared" si="1"/>
        <v>0.29820116504535088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6507546</v>
      </c>
      <c r="O22" s="36">
        <f t="shared" si="5"/>
        <v>0.63692610622981272</v>
      </c>
      <c r="P22" s="31">
        <v>2836001</v>
      </c>
      <c r="Q22" s="31">
        <v>12670701</v>
      </c>
      <c r="R22" s="31">
        <v>12670701</v>
      </c>
      <c r="S22" s="31">
        <v>5485076</v>
      </c>
      <c r="T22" s="36">
        <f t="shared" si="6"/>
        <v>0.43289443891068063</v>
      </c>
      <c r="U22" s="36">
        <f t="shared" si="7"/>
        <v>7.4313796081171946E-2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49465471</v>
      </c>
      <c r="E23" s="31">
        <v>49465471</v>
      </c>
      <c r="F23" s="31">
        <v>18557883</v>
      </c>
      <c r="G23" s="36">
        <f t="shared" si="0"/>
        <v>0.3751684280940133</v>
      </c>
      <c r="H23" s="31">
        <v>52322187</v>
      </c>
      <c r="I23" s="36">
        <f t="shared" si="1"/>
        <v>1.0577517193761281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70880070</v>
      </c>
      <c r="O23" s="36">
        <f t="shared" si="5"/>
        <v>1.4329201474701414</v>
      </c>
      <c r="P23" s="31">
        <v>9405218</v>
      </c>
      <c r="Q23" s="31">
        <v>41673528</v>
      </c>
      <c r="R23" s="31">
        <v>45307048</v>
      </c>
      <c r="S23" s="31">
        <v>20033925</v>
      </c>
      <c r="T23" s="36">
        <f t="shared" si="6"/>
        <v>0.48073503640008591</v>
      </c>
      <c r="U23" s="36">
        <f t="shared" si="7"/>
        <v>4.5631019929575265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140512406</v>
      </c>
      <c r="E25" s="31">
        <v>140512406</v>
      </c>
      <c r="F25" s="31">
        <v>7840475</v>
      </c>
      <c r="G25" s="36">
        <f t="shared" si="0"/>
        <v>5.5799165519947042E-2</v>
      </c>
      <c r="H25" s="31">
        <v>-10603627</v>
      </c>
      <c r="I25" s="36">
        <f t="shared" si="1"/>
        <v>-7.546399141439511E-2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-2763152</v>
      </c>
      <c r="O25" s="36">
        <f t="shared" si="5"/>
        <v>-1.9664825894448068E-2</v>
      </c>
      <c r="P25" s="31">
        <v>10320897</v>
      </c>
      <c r="Q25" s="31">
        <v>130746716</v>
      </c>
      <c r="R25" s="31">
        <v>130946716</v>
      </c>
      <c r="S25" s="31">
        <v>20422735</v>
      </c>
      <c r="T25" s="36">
        <f t="shared" si="6"/>
        <v>0.15620074924099814</v>
      </c>
      <c r="U25" s="36">
        <f t="shared" si="7"/>
        <v>-2.0273939367866962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210375990</v>
      </c>
      <c r="E27" s="32">
        <f>SUM(E20:E26)</f>
        <v>210375992</v>
      </c>
      <c r="F27" s="32">
        <f>SUM(F20:F26)</f>
        <v>33648068</v>
      </c>
      <c r="G27" s="37">
        <f t="shared" si="0"/>
        <v>0.1599425295633784</v>
      </c>
      <c r="H27" s="32">
        <f>SUM(H20:H26)</f>
        <v>47722064</v>
      </c>
      <c r="I27" s="37">
        <f t="shared" si="1"/>
        <v>0.22684177980576586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81370132</v>
      </c>
      <c r="O27" s="37">
        <f t="shared" si="5"/>
        <v>0.38678430936914426</v>
      </c>
      <c r="P27" s="32">
        <f>SUM(P20:P26)</f>
        <v>27125806</v>
      </c>
      <c r="Q27" s="32">
        <f>SUM(Q20:Q26)</f>
        <v>194850945</v>
      </c>
      <c r="R27" s="32">
        <f>SUM(R20:R26)</f>
        <v>221201334</v>
      </c>
      <c r="S27" s="32">
        <f>SUM(S20:S26)</f>
        <v>62598201</v>
      </c>
      <c r="T27" s="37">
        <f t="shared" si="6"/>
        <v>0.32126198310200649</v>
      </c>
      <c r="U27" s="37">
        <f t="shared" si="7"/>
        <v>0.75928648903556994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207936844</v>
      </c>
      <c r="E28" s="31">
        <v>207936844</v>
      </c>
      <c r="F28" s="31">
        <v>41521319</v>
      </c>
      <c r="G28" s="36">
        <f t="shared" si="0"/>
        <v>0.1996823564370343</v>
      </c>
      <c r="H28" s="31">
        <v>34875283</v>
      </c>
      <c r="I28" s="36">
        <f t="shared" si="1"/>
        <v>0.16772055557407614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76396602</v>
      </c>
      <c r="O28" s="36">
        <f t="shared" si="5"/>
        <v>0.36740291201111047</v>
      </c>
      <c r="P28" s="31">
        <v>32615892</v>
      </c>
      <c r="Q28" s="31">
        <v>199865947</v>
      </c>
      <c r="R28" s="31">
        <v>179704854</v>
      </c>
      <c r="S28" s="31">
        <v>66651299</v>
      </c>
      <c r="T28" s="36">
        <f t="shared" si="6"/>
        <v>0.33348001498224206</v>
      </c>
      <c r="U28" s="36">
        <f t="shared" si="7"/>
        <v>6.9272703012384307E-2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21000000</v>
      </c>
      <c r="E30" s="31">
        <v>21000000</v>
      </c>
      <c r="F30" s="31">
        <v>7082018</v>
      </c>
      <c r="G30" s="36">
        <f t="shared" si="0"/>
        <v>0.33723895238095236</v>
      </c>
      <c r="H30" s="31">
        <v>9643354</v>
      </c>
      <c r="I30" s="36">
        <f t="shared" si="1"/>
        <v>0.45920733333333336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16725372</v>
      </c>
      <c r="O30" s="36">
        <f t="shared" si="5"/>
        <v>0.79644628571428566</v>
      </c>
      <c r="P30" s="31">
        <v>5297045</v>
      </c>
      <c r="Q30" s="31">
        <v>20326008</v>
      </c>
      <c r="R30" s="31">
        <v>20326008</v>
      </c>
      <c r="S30" s="31">
        <v>11274432</v>
      </c>
      <c r="T30" s="36">
        <f t="shared" si="6"/>
        <v>0.55468009261828488</v>
      </c>
      <c r="U30" s="36">
        <f t="shared" si="7"/>
        <v>0.82051577813667809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21867652</v>
      </c>
      <c r="E32" s="31">
        <v>21867652</v>
      </c>
      <c r="F32" s="31">
        <v>3721300</v>
      </c>
      <c r="G32" s="36">
        <f t="shared" si="0"/>
        <v>0.17017373424453616</v>
      </c>
      <c r="H32" s="31">
        <v>3586298</v>
      </c>
      <c r="I32" s="36">
        <f t="shared" si="1"/>
        <v>0.16400014048147465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7307598</v>
      </c>
      <c r="O32" s="36">
        <f t="shared" si="5"/>
        <v>0.33417387472601084</v>
      </c>
      <c r="P32" s="31">
        <v>4591100</v>
      </c>
      <c r="Q32" s="31">
        <v>17995545</v>
      </c>
      <c r="R32" s="31">
        <v>19193744</v>
      </c>
      <c r="S32" s="31">
        <v>9001644</v>
      </c>
      <c r="T32" s="36">
        <f t="shared" si="6"/>
        <v>0.50021513657963679</v>
      </c>
      <c r="U32" s="36">
        <f t="shared" si="7"/>
        <v>-0.21885866132299447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463477225</v>
      </c>
      <c r="E33" s="31">
        <v>463477225</v>
      </c>
      <c r="F33" s="31">
        <v>86033711</v>
      </c>
      <c r="G33" s="36">
        <f t="shared" si="0"/>
        <v>0.18562662059608215</v>
      </c>
      <c r="H33" s="31">
        <v>83598756</v>
      </c>
      <c r="I33" s="36">
        <f t="shared" si="1"/>
        <v>0.18037295360090239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169632467</v>
      </c>
      <c r="O33" s="36">
        <f t="shared" si="5"/>
        <v>0.36599957419698453</v>
      </c>
      <c r="P33" s="31">
        <v>67730388</v>
      </c>
      <c r="Q33" s="31">
        <v>415748063</v>
      </c>
      <c r="R33" s="31">
        <v>404900564</v>
      </c>
      <c r="S33" s="31">
        <v>129433382</v>
      </c>
      <c r="T33" s="36">
        <f t="shared" si="6"/>
        <v>0.31132648235573379</v>
      </c>
      <c r="U33" s="36">
        <f t="shared" si="7"/>
        <v>0.23428727442104713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714281721</v>
      </c>
      <c r="E35" s="32">
        <f>SUM(E28:E34)</f>
        <v>714281721</v>
      </c>
      <c r="F35" s="32">
        <f>SUM(F28:F34)</f>
        <v>138358348</v>
      </c>
      <c r="G35" s="37">
        <f t="shared" si="0"/>
        <v>0.1937027701147066</v>
      </c>
      <c r="H35" s="32">
        <f>SUM(H28:H34)</f>
        <v>131703691</v>
      </c>
      <c r="I35" s="37">
        <f t="shared" si="1"/>
        <v>0.18438619822947983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270062039</v>
      </c>
      <c r="O35" s="37">
        <f t="shared" si="5"/>
        <v>0.37808896834418643</v>
      </c>
      <c r="P35" s="32">
        <f>SUM(P28:P34)</f>
        <v>110234425</v>
      </c>
      <c r="Q35" s="32">
        <f>SUM(Q28:Q34)</f>
        <v>653935563</v>
      </c>
      <c r="R35" s="32">
        <f>SUM(R28:R34)</f>
        <v>624125170</v>
      </c>
      <c r="S35" s="32">
        <f>SUM(S28:S34)</f>
        <v>216360757</v>
      </c>
      <c r="T35" s="37">
        <f t="shared" si="6"/>
        <v>0.33085944432723868</v>
      </c>
      <c r="U35" s="37">
        <f t="shared" si="7"/>
        <v>0.19476008515488696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31881674</v>
      </c>
      <c r="E36" s="31">
        <v>31881674</v>
      </c>
      <c r="F36" s="31">
        <v>10198857</v>
      </c>
      <c r="G36" s="36">
        <f t="shared" si="0"/>
        <v>0.319897160983454</v>
      </c>
      <c r="H36" s="31">
        <v>13504292</v>
      </c>
      <c r="I36" s="36">
        <f t="shared" si="1"/>
        <v>0.42357537436710507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23703149</v>
      </c>
      <c r="O36" s="36">
        <f t="shared" si="5"/>
        <v>0.74347253535055902</v>
      </c>
      <c r="P36" s="31">
        <v>13877165</v>
      </c>
      <c r="Q36" s="31">
        <v>58604496</v>
      </c>
      <c r="R36" s="31">
        <v>40511509</v>
      </c>
      <c r="S36" s="31">
        <v>19754716</v>
      </c>
      <c r="T36" s="36">
        <f t="shared" si="6"/>
        <v>0.33708533215608577</v>
      </c>
      <c r="U36" s="36">
        <f t="shared" si="7"/>
        <v>-2.6869537113668351E-2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101916535</v>
      </c>
      <c r="E37" s="31">
        <v>101916535</v>
      </c>
      <c r="F37" s="31">
        <v>12174636</v>
      </c>
      <c r="G37" s="36">
        <f t="shared" si="0"/>
        <v>0.11945692619946312</v>
      </c>
      <c r="H37" s="31">
        <v>15056609</v>
      </c>
      <c r="I37" s="36">
        <f t="shared" si="1"/>
        <v>0.14773470271531502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27231245</v>
      </c>
      <c r="O37" s="36">
        <f t="shared" si="5"/>
        <v>0.26719162891477816</v>
      </c>
      <c r="P37" s="31">
        <v>11590738</v>
      </c>
      <c r="Q37" s="31">
        <v>98670767</v>
      </c>
      <c r="R37" s="31">
        <v>96696578</v>
      </c>
      <c r="S37" s="31">
        <v>27105692</v>
      </c>
      <c r="T37" s="36">
        <f t="shared" si="6"/>
        <v>0.27470843517411797</v>
      </c>
      <c r="U37" s="36">
        <f t="shared" si="7"/>
        <v>0.29902073534920737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204560512</v>
      </c>
      <c r="E38" s="31">
        <v>204560512</v>
      </c>
      <c r="F38" s="31">
        <v>37001929</v>
      </c>
      <c r="G38" s="36">
        <f t="shared" si="0"/>
        <v>0.18088500384668571</v>
      </c>
      <c r="H38" s="31">
        <v>73748007</v>
      </c>
      <c r="I38" s="36">
        <f t="shared" si="1"/>
        <v>0.36051927265414746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110749936</v>
      </c>
      <c r="O38" s="36">
        <f t="shared" si="5"/>
        <v>0.54140427650083311</v>
      </c>
      <c r="P38" s="31">
        <v>30920630</v>
      </c>
      <c r="Q38" s="31">
        <v>120617582</v>
      </c>
      <c r="R38" s="31">
        <v>120617582</v>
      </c>
      <c r="S38" s="31">
        <v>51025641</v>
      </c>
      <c r="T38" s="36">
        <f t="shared" si="6"/>
        <v>0.42303651054785696</v>
      </c>
      <c r="U38" s="36">
        <f t="shared" si="7"/>
        <v>1.3850745279122707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338358721</v>
      </c>
      <c r="E40" s="32">
        <f>SUM(E36:E39)</f>
        <v>338358721</v>
      </c>
      <c r="F40" s="32">
        <f>SUM(F36:F39)</f>
        <v>59375422</v>
      </c>
      <c r="G40" s="37">
        <f t="shared" si="0"/>
        <v>0.17548069050657039</v>
      </c>
      <c r="H40" s="32">
        <f>SUM(H36:H39)</f>
        <v>102308908</v>
      </c>
      <c r="I40" s="37">
        <f t="shared" si="1"/>
        <v>0.30236817215064482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161684330</v>
      </c>
      <c r="O40" s="37">
        <f t="shared" si="5"/>
        <v>0.47784886265721521</v>
      </c>
      <c r="P40" s="32">
        <f>SUM(P36:P39)</f>
        <v>56388533</v>
      </c>
      <c r="Q40" s="32">
        <f>SUM(Q36:Q39)</f>
        <v>277892845</v>
      </c>
      <c r="R40" s="32">
        <f>SUM(R36:R39)</f>
        <v>257825669</v>
      </c>
      <c r="S40" s="32">
        <f>SUM(S36:S39)</f>
        <v>97886049</v>
      </c>
      <c r="T40" s="37">
        <f t="shared" si="6"/>
        <v>0.35224386219803538</v>
      </c>
      <c r="U40" s="37">
        <f t="shared" si="7"/>
        <v>0.81435661750590316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18162000</v>
      </c>
      <c r="E41" s="31">
        <v>20662000</v>
      </c>
      <c r="F41" s="31">
        <v>3906037</v>
      </c>
      <c r="G41" s="36">
        <f t="shared" si="0"/>
        <v>0.21506645743860808</v>
      </c>
      <c r="H41" s="31">
        <v>10472496</v>
      </c>
      <c r="I41" s="36">
        <f t="shared" si="1"/>
        <v>0.57661579121242157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14378533</v>
      </c>
      <c r="O41" s="36">
        <f t="shared" si="5"/>
        <v>0.79168224865102965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17850000</v>
      </c>
      <c r="E43" s="31">
        <v>17850000</v>
      </c>
      <c r="F43" s="31">
        <v>-13241883</v>
      </c>
      <c r="G43" s="36">
        <f t="shared" si="0"/>
        <v>-0.74184218487394959</v>
      </c>
      <c r="H43" s="31">
        <v>9730883</v>
      </c>
      <c r="I43" s="36">
        <f t="shared" si="1"/>
        <v>0.54514750700280112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-3511000</v>
      </c>
      <c r="O43" s="36">
        <f t="shared" si="5"/>
        <v>-0.19669467787114847</v>
      </c>
      <c r="P43" s="31">
        <v>7883697</v>
      </c>
      <c r="Q43" s="31">
        <v>0</v>
      </c>
      <c r="R43" s="31">
        <v>21313000</v>
      </c>
      <c r="S43" s="31">
        <v>7883697</v>
      </c>
      <c r="T43" s="36">
        <f t="shared" si="6"/>
        <v>0</v>
      </c>
      <c r="U43" s="36">
        <f t="shared" si="7"/>
        <v>0.23430454011614099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770670444</v>
      </c>
      <c r="E45" s="31">
        <v>770670444</v>
      </c>
      <c r="F45" s="31">
        <v>182550740</v>
      </c>
      <c r="G45" s="36">
        <f t="shared" si="0"/>
        <v>0.23687263657408406</v>
      </c>
      <c r="H45" s="31">
        <v>164494031</v>
      </c>
      <c r="I45" s="36">
        <f t="shared" si="1"/>
        <v>0.21344276568623669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347044771</v>
      </c>
      <c r="O45" s="36">
        <f t="shared" si="5"/>
        <v>0.45031540226032074</v>
      </c>
      <c r="P45" s="31">
        <v>144535252</v>
      </c>
      <c r="Q45" s="31">
        <v>650019846</v>
      </c>
      <c r="R45" s="31">
        <v>669917794</v>
      </c>
      <c r="S45" s="31">
        <v>373423982</v>
      </c>
      <c r="T45" s="36">
        <f t="shared" si="6"/>
        <v>0.57448089361874655</v>
      </c>
      <c r="U45" s="36">
        <f t="shared" si="7"/>
        <v>0.13808934999469891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806682444</v>
      </c>
      <c r="E47" s="32">
        <f>SUM(E41:E46)</f>
        <v>809182444</v>
      </c>
      <c r="F47" s="32">
        <f>SUM(F41:F46)</f>
        <v>173214894</v>
      </c>
      <c r="G47" s="37">
        <f t="shared" si="0"/>
        <v>0.2147250077007998</v>
      </c>
      <c r="H47" s="32">
        <f>SUM(H41:H46)</f>
        <v>184697410</v>
      </c>
      <c r="I47" s="37">
        <f t="shared" si="1"/>
        <v>0.22895925326472086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357912304</v>
      </c>
      <c r="O47" s="37">
        <f t="shared" si="5"/>
        <v>0.44368426096552066</v>
      </c>
      <c r="P47" s="32">
        <f>SUM(P41:P46)</f>
        <v>152418949</v>
      </c>
      <c r="Q47" s="32">
        <f>SUM(Q41:Q46)</f>
        <v>650019846</v>
      </c>
      <c r="R47" s="32">
        <f>SUM(R41:R46)</f>
        <v>691230794</v>
      </c>
      <c r="S47" s="32">
        <f>SUM(S41:S46)</f>
        <v>381307679</v>
      </c>
      <c r="T47" s="37">
        <f t="shared" si="6"/>
        <v>0.58660928792626432</v>
      </c>
      <c r="U47" s="37">
        <f t="shared" si="7"/>
        <v>0.2117745937219393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105493908</v>
      </c>
      <c r="E48" s="31">
        <v>105493908</v>
      </c>
      <c r="F48" s="31">
        <v>34744846</v>
      </c>
      <c r="G48" s="36">
        <f t="shared" si="0"/>
        <v>0.32935405142067542</v>
      </c>
      <c r="H48" s="31">
        <v>27757339</v>
      </c>
      <c r="I48" s="36">
        <f t="shared" si="1"/>
        <v>0.26311793283835877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62502185</v>
      </c>
      <c r="O48" s="36">
        <f t="shared" si="5"/>
        <v>0.59247198425903413</v>
      </c>
      <c r="P48" s="31">
        <v>17334277</v>
      </c>
      <c r="Q48" s="31">
        <v>73815912</v>
      </c>
      <c r="R48" s="31">
        <v>114815910</v>
      </c>
      <c r="S48" s="31">
        <v>32408967</v>
      </c>
      <c r="T48" s="36">
        <f t="shared" si="6"/>
        <v>0.43905123058020334</v>
      </c>
      <c r="U48" s="36">
        <f t="shared" si="7"/>
        <v>0.60129776396211976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79600392</v>
      </c>
      <c r="E50" s="31">
        <v>79600392</v>
      </c>
      <c r="F50" s="31">
        <v>13080844</v>
      </c>
      <c r="G50" s="36">
        <f t="shared" si="0"/>
        <v>0.16433140178505654</v>
      </c>
      <c r="H50" s="31">
        <v>28713348</v>
      </c>
      <c r="I50" s="36">
        <f t="shared" si="1"/>
        <v>0.36071867585777717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41794192</v>
      </c>
      <c r="O50" s="36">
        <f t="shared" si="5"/>
        <v>0.52505007764283373</v>
      </c>
      <c r="P50" s="31">
        <v>13244936</v>
      </c>
      <c r="Q50" s="31">
        <v>32297808</v>
      </c>
      <c r="R50" s="31">
        <v>44504793</v>
      </c>
      <c r="S50" s="31">
        <v>24357284</v>
      </c>
      <c r="T50" s="36">
        <f t="shared" si="6"/>
        <v>0.75414665911692835</v>
      </c>
      <c r="U50" s="36">
        <f t="shared" si="7"/>
        <v>1.1678736688497402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9879000</v>
      </c>
      <c r="E51" s="31">
        <v>9879000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194973300</v>
      </c>
      <c r="E53" s="32">
        <f>SUM(E48:E52)</f>
        <v>194973300</v>
      </c>
      <c r="F53" s="32">
        <f>SUM(F48:F52)</f>
        <v>47825690</v>
      </c>
      <c r="G53" s="37">
        <f t="shared" si="0"/>
        <v>0.24529353506351895</v>
      </c>
      <c r="H53" s="32">
        <f>SUM(H48:H52)</f>
        <v>56470687</v>
      </c>
      <c r="I53" s="37">
        <f t="shared" si="1"/>
        <v>0.28963292409781238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104296377</v>
      </c>
      <c r="O53" s="37">
        <f t="shared" si="5"/>
        <v>0.5349264591613313</v>
      </c>
      <c r="P53" s="32">
        <f>SUM(P48:P52)</f>
        <v>30579213</v>
      </c>
      <c r="Q53" s="32">
        <f>SUM(Q48:Q52)</f>
        <v>106113720</v>
      </c>
      <c r="R53" s="32">
        <f>SUM(R48:R52)</f>
        <v>159320703</v>
      </c>
      <c r="S53" s="32">
        <f>SUM(S48:S52)</f>
        <v>56766251</v>
      </c>
      <c r="T53" s="37">
        <f t="shared" si="6"/>
        <v>0.53495675205807502</v>
      </c>
      <c r="U53" s="37">
        <f t="shared" si="7"/>
        <v>0.8467017774460055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12281115851</v>
      </c>
      <c r="E54" s="32">
        <f>SUM(E8:E9,E11:E18,E20:E26,E28:E34,E36:E39,E41:E46,E48:E52)</f>
        <v>12318099506</v>
      </c>
      <c r="F54" s="32">
        <f>SUM(F8:F9,F11:F18,F20:F26,F28:F34,F36:F39,F41:F46,F48:F52)</f>
        <v>3660798127</v>
      </c>
      <c r="G54" s="37">
        <f t="shared" si="0"/>
        <v>0.29808351060395838</v>
      </c>
      <c r="H54" s="32">
        <f>SUM(H8:H9,H11:H18,H20:H26,H28:H34,H36:H39,H41:H46,H48:H52)</f>
        <v>2899189724</v>
      </c>
      <c r="I54" s="37">
        <f t="shared" si="1"/>
        <v>0.2360689174480779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6559987851</v>
      </c>
      <c r="O54" s="37">
        <f t="shared" si="5"/>
        <v>0.53415242805203633</v>
      </c>
      <c r="P54" s="32">
        <f>SUM(P8:P9,P11:P18,P20:P26,P28:P34,P36:P39,P41:P46,P48:P52)</f>
        <v>2687433305</v>
      </c>
      <c r="Q54" s="32">
        <f>SUM(Q8:Q9,Q11:Q18,Q20:Q26,Q28:Q34,Q36:Q39,Q41:Q46,Q48:Q52)</f>
        <v>10917216768</v>
      </c>
      <c r="R54" s="32">
        <f>SUM(R8:R9,R11:R18,R20:R26,R28:R34,R36:R39,R41:R46,R48:R52)</f>
        <v>10802818346</v>
      </c>
      <c r="S54" s="32">
        <f>SUM(S8:S9,S11:S18,S20:S26,S28:S34,S36:S39,S41:S46,S48:S52)</f>
        <v>5788386296</v>
      </c>
      <c r="T54" s="37">
        <f t="shared" si="6"/>
        <v>0.53020714152774073</v>
      </c>
      <c r="U54" s="37">
        <f t="shared" si="7"/>
        <v>7.8795041575924873E-2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4221623597</v>
      </c>
      <c r="E57" s="31">
        <v>4221623597</v>
      </c>
      <c r="F57" s="31">
        <v>1139343485</v>
      </c>
      <c r="G57" s="36">
        <f t="shared" ref="G57:G85" si="8">IF(($D57      =0),0,($F57      /$D57      ))</f>
        <v>0.26988277349256062</v>
      </c>
      <c r="H57" s="31">
        <v>741138305</v>
      </c>
      <c r="I57" s="36">
        <f t="shared" ref="I57:I85" si="9">IF(($D57      =0),0,($H57      /$D57      ))</f>
        <v>0.17555764695049386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1880481790</v>
      </c>
      <c r="O57" s="36">
        <f t="shared" ref="O57:O85" si="13">IF(($D57      =0),0,($N57      /$D57      ))</f>
        <v>0.44544042044305449</v>
      </c>
      <c r="P57" s="31">
        <v>759175750</v>
      </c>
      <c r="Q57" s="31">
        <v>3646128500</v>
      </c>
      <c r="R57" s="31">
        <v>3646128500</v>
      </c>
      <c r="S57" s="31">
        <v>1806294178</v>
      </c>
      <c r="T57" s="36">
        <f t="shared" ref="T57:T85" si="14">IF(($Q57      =0),0,($S57      /$Q57      ))</f>
        <v>0.49540058119180386</v>
      </c>
      <c r="U57" s="36">
        <f t="shared" ref="U57:U85" si="15">IF(($P57      =0),0,(($H57      /$P57      )-1))</f>
        <v>-2.3759248105593489E-2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4221623597</v>
      </c>
      <c r="E58" s="32">
        <f>E57</f>
        <v>4221623597</v>
      </c>
      <c r="F58" s="32">
        <f>F57</f>
        <v>1139343485</v>
      </c>
      <c r="G58" s="37">
        <f t="shared" si="8"/>
        <v>0.26988277349256062</v>
      </c>
      <c r="H58" s="32">
        <f>H57</f>
        <v>741138305</v>
      </c>
      <c r="I58" s="37">
        <f t="shared" si="9"/>
        <v>0.17555764695049386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1880481790</v>
      </c>
      <c r="O58" s="37">
        <f t="shared" si="13"/>
        <v>0.44544042044305449</v>
      </c>
      <c r="P58" s="32">
        <f>P57</f>
        <v>759175750</v>
      </c>
      <c r="Q58" s="32">
        <f>Q57</f>
        <v>3646128500</v>
      </c>
      <c r="R58" s="32">
        <f>R57</f>
        <v>3646128500</v>
      </c>
      <c r="S58" s="32">
        <f>S57</f>
        <v>1806294178</v>
      </c>
      <c r="T58" s="37">
        <f t="shared" si="14"/>
        <v>0.49540058119180386</v>
      </c>
      <c r="U58" s="37">
        <f t="shared" si="15"/>
        <v>-2.3759248105593489E-2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38062916</v>
      </c>
      <c r="E59" s="31">
        <v>38062916</v>
      </c>
      <c r="F59" s="31">
        <v>4165877</v>
      </c>
      <c r="G59" s="36">
        <f t="shared" si="8"/>
        <v>0.10944713221656481</v>
      </c>
      <c r="H59" s="31">
        <v>2817049</v>
      </c>
      <c r="I59" s="36">
        <f t="shared" si="9"/>
        <v>7.4010330685121445E-2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6982926</v>
      </c>
      <c r="O59" s="36">
        <f t="shared" si="13"/>
        <v>0.18345746290168624</v>
      </c>
      <c r="P59" s="31">
        <v>3712799</v>
      </c>
      <c r="Q59" s="31">
        <v>14478945</v>
      </c>
      <c r="R59" s="31">
        <v>14478945</v>
      </c>
      <c r="S59" s="31">
        <v>3942925</v>
      </c>
      <c r="T59" s="36">
        <f t="shared" si="14"/>
        <v>0.27232129136480593</v>
      </c>
      <c r="U59" s="36">
        <f t="shared" si="15"/>
        <v>-0.24126003050528722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102819996</v>
      </c>
      <c r="E60" s="31">
        <v>102819996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96779000</v>
      </c>
      <c r="R60" s="31">
        <v>79539582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42399996</v>
      </c>
      <c r="E61" s="31">
        <v>42399996</v>
      </c>
      <c r="F61" s="31">
        <v>4595182</v>
      </c>
      <c r="G61" s="36">
        <f t="shared" si="8"/>
        <v>0.10837694418650416</v>
      </c>
      <c r="H61" s="31">
        <v>125877</v>
      </c>
      <c r="I61" s="36">
        <f t="shared" si="9"/>
        <v>2.9687974498865521E-3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4721059</v>
      </c>
      <c r="O61" s="36">
        <f t="shared" si="13"/>
        <v>0.11134574163639072</v>
      </c>
      <c r="P61" s="31">
        <v>0</v>
      </c>
      <c r="Q61" s="31">
        <v>48319081</v>
      </c>
      <c r="R61" s="31">
        <v>40000000</v>
      </c>
      <c r="S61" s="31">
        <v>4168556</v>
      </c>
      <c r="T61" s="36">
        <f t="shared" si="14"/>
        <v>8.6271425567882795E-2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183282908</v>
      </c>
      <c r="E63" s="32">
        <f>SUM(E59:E62)</f>
        <v>183282908</v>
      </c>
      <c r="F63" s="32">
        <f>SUM(F59:F62)</f>
        <v>8761059</v>
      </c>
      <c r="G63" s="37">
        <f t="shared" si="8"/>
        <v>4.7800742009178512E-2</v>
      </c>
      <c r="H63" s="32">
        <f>SUM(H59:H62)</f>
        <v>2942926</v>
      </c>
      <c r="I63" s="37">
        <f t="shared" si="9"/>
        <v>1.6056739998909227E-2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11703985</v>
      </c>
      <c r="O63" s="37">
        <f t="shared" si="13"/>
        <v>6.3857482008087732E-2</v>
      </c>
      <c r="P63" s="32">
        <f>SUM(P59:P62)</f>
        <v>3712799</v>
      </c>
      <c r="Q63" s="32">
        <f>SUM(Q59:Q62)</f>
        <v>159577026</v>
      </c>
      <c r="R63" s="32">
        <f>SUM(R59:R62)</f>
        <v>134018527</v>
      </c>
      <c r="S63" s="32">
        <f>SUM(S59:S62)</f>
        <v>8111481</v>
      </c>
      <c r="T63" s="37">
        <f t="shared" si="14"/>
        <v>5.0831132797273713E-2</v>
      </c>
      <c r="U63" s="37">
        <f t="shared" si="15"/>
        <v>-0.20735649842612003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63081115</v>
      </c>
      <c r="E64" s="31">
        <v>63081115</v>
      </c>
      <c r="F64" s="31">
        <v>278010</v>
      </c>
      <c r="G64" s="36">
        <f t="shared" si="8"/>
        <v>4.4071827202166606E-3</v>
      </c>
      <c r="H64" s="31">
        <v>305972</v>
      </c>
      <c r="I64" s="36">
        <f t="shared" si="9"/>
        <v>4.85045326164574E-3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583982</v>
      </c>
      <c r="O64" s="36">
        <f t="shared" si="13"/>
        <v>9.2576359818624006E-3</v>
      </c>
      <c r="P64" s="31">
        <v>388010</v>
      </c>
      <c r="Q64" s="31">
        <v>53019399</v>
      </c>
      <c r="R64" s="31">
        <v>53019399</v>
      </c>
      <c r="S64" s="31">
        <v>2085753</v>
      </c>
      <c r="T64" s="36">
        <f t="shared" si="14"/>
        <v>3.9339431214601282E-2</v>
      </c>
      <c r="U64" s="36">
        <f t="shared" si="15"/>
        <v>-0.21143269503363316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32617257</v>
      </c>
      <c r="E65" s="31">
        <v>32617257</v>
      </c>
      <c r="F65" s="31">
        <v>2351166</v>
      </c>
      <c r="G65" s="36">
        <f t="shared" si="8"/>
        <v>7.2083498621603889E-2</v>
      </c>
      <c r="H65" s="31">
        <v>522792</v>
      </c>
      <c r="I65" s="36">
        <f t="shared" si="9"/>
        <v>1.6028079859688998E-2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2873958</v>
      </c>
      <c r="O65" s="36">
        <f t="shared" si="13"/>
        <v>8.811157848129289E-2</v>
      </c>
      <c r="P65" s="31">
        <v>744700</v>
      </c>
      <c r="Q65" s="31">
        <v>28905849</v>
      </c>
      <c r="R65" s="31">
        <v>29816677</v>
      </c>
      <c r="S65" s="31">
        <v>1203394</v>
      </c>
      <c r="T65" s="36">
        <f t="shared" si="14"/>
        <v>4.16315050978091E-2</v>
      </c>
      <c r="U65" s="36">
        <f t="shared" si="15"/>
        <v>-0.29798308043507449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79600262</v>
      </c>
      <c r="E66" s="31">
        <v>79600262</v>
      </c>
      <c r="F66" s="31">
        <v>19286360</v>
      </c>
      <c r="G66" s="36">
        <f t="shared" si="8"/>
        <v>0.24229015728616571</v>
      </c>
      <c r="H66" s="31">
        <v>13446243</v>
      </c>
      <c r="I66" s="36">
        <f t="shared" si="9"/>
        <v>0.16892209475390924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32732603</v>
      </c>
      <c r="O66" s="36">
        <f t="shared" si="13"/>
        <v>0.41121225204007494</v>
      </c>
      <c r="P66" s="31">
        <v>11441735</v>
      </c>
      <c r="Q66" s="31">
        <v>62628130</v>
      </c>
      <c r="R66" s="31">
        <v>62628130</v>
      </c>
      <c r="S66" s="31">
        <v>24472374</v>
      </c>
      <c r="T66" s="36">
        <f t="shared" si="14"/>
        <v>0.3907569010922089</v>
      </c>
      <c r="U66" s="36">
        <f t="shared" si="15"/>
        <v>0.17519266090326346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887425800</v>
      </c>
      <c r="E67" s="31">
        <v>887425800</v>
      </c>
      <c r="F67" s="31">
        <v>261345979</v>
      </c>
      <c r="G67" s="36">
        <f t="shared" si="8"/>
        <v>0.2944989643077765</v>
      </c>
      <c r="H67" s="31">
        <v>207353182</v>
      </c>
      <c r="I67" s="36">
        <f t="shared" si="9"/>
        <v>0.23365692320417097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468699161</v>
      </c>
      <c r="O67" s="36">
        <f t="shared" si="13"/>
        <v>0.52815588751194753</v>
      </c>
      <c r="P67" s="31">
        <v>189615087</v>
      </c>
      <c r="Q67" s="31">
        <v>1116590339</v>
      </c>
      <c r="R67" s="31">
        <v>1116590339</v>
      </c>
      <c r="S67" s="31">
        <v>418705458</v>
      </c>
      <c r="T67" s="36">
        <f t="shared" si="14"/>
        <v>0.37498574309265986</v>
      </c>
      <c r="U67" s="36">
        <f t="shared" si="15"/>
        <v>9.3547909507854632E-2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261047770</v>
      </c>
      <c r="E68" s="31">
        <v>261047770</v>
      </c>
      <c r="F68" s="31">
        <v>37203585</v>
      </c>
      <c r="G68" s="36">
        <f t="shared" si="8"/>
        <v>0.14251638694327862</v>
      </c>
      <c r="H68" s="31">
        <v>22362799</v>
      </c>
      <c r="I68" s="36">
        <f t="shared" si="9"/>
        <v>8.5665543130286084E-2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59566384</v>
      </c>
      <c r="O68" s="36">
        <f t="shared" si="13"/>
        <v>0.22818193007356469</v>
      </c>
      <c r="P68" s="31">
        <v>19816085</v>
      </c>
      <c r="Q68" s="31">
        <v>180208122</v>
      </c>
      <c r="R68" s="31">
        <v>174839571</v>
      </c>
      <c r="S68" s="31">
        <v>39716689</v>
      </c>
      <c r="T68" s="36">
        <f t="shared" si="14"/>
        <v>0.22039344597353941</v>
      </c>
      <c r="U68" s="36">
        <f t="shared" si="15"/>
        <v>0.12851751493799113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1323772204</v>
      </c>
      <c r="E70" s="32">
        <f>SUM(E64:E69)</f>
        <v>1323772204</v>
      </c>
      <c r="F70" s="32">
        <f>SUM(F64:F69)</f>
        <v>320465100</v>
      </c>
      <c r="G70" s="37">
        <f t="shared" si="8"/>
        <v>0.24208477790337407</v>
      </c>
      <c r="H70" s="32">
        <f>SUM(H64:H69)</f>
        <v>243990988</v>
      </c>
      <c r="I70" s="37">
        <f t="shared" si="9"/>
        <v>0.18431493520013509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564456088</v>
      </c>
      <c r="O70" s="37">
        <f t="shared" si="13"/>
        <v>0.42639971310350916</v>
      </c>
      <c r="P70" s="32">
        <f>SUM(P64:P69)</f>
        <v>222005617</v>
      </c>
      <c r="Q70" s="32">
        <f>SUM(Q64:Q69)</f>
        <v>1441351839</v>
      </c>
      <c r="R70" s="32">
        <f>SUM(R64:R69)</f>
        <v>1436894116</v>
      </c>
      <c r="S70" s="32">
        <f>SUM(S64:S69)</f>
        <v>486183668</v>
      </c>
      <c r="T70" s="37">
        <f t="shared" si="14"/>
        <v>0.33731088749108679</v>
      </c>
      <c r="U70" s="37">
        <f t="shared" si="15"/>
        <v>9.9030697047633787E-2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173058384</v>
      </c>
      <c r="E71" s="31">
        <v>173058384</v>
      </c>
      <c r="F71" s="31">
        <v>47805303</v>
      </c>
      <c r="G71" s="36">
        <f t="shared" si="8"/>
        <v>0.2762380064753176</v>
      </c>
      <c r="H71" s="31">
        <v>30671455</v>
      </c>
      <c r="I71" s="36">
        <f t="shared" si="9"/>
        <v>0.17723183524006558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78476758</v>
      </c>
      <c r="O71" s="36">
        <f t="shared" si="13"/>
        <v>0.45346984171538318</v>
      </c>
      <c r="P71" s="31">
        <v>32911477</v>
      </c>
      <c r="Q71" s="31">
        <v>147264156</v>
      </c>
      <c r="R71" s="31">
        <v>149489436</v>
      </c>
      <c r="S71" s="31">
        <v>76260180</v>
      </c>
      <c r="T71" s="36">
        <f t="shared" si="14"/>
        <v>0.5178461756844619</v>
      </c>
      <c r="U71" s="36">
        <f t="shared" si="15"/>
        <v>-6.8062031977477067E-2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264908214</v>
      </c>
      <c r="E72" s="31">
        <v>264908214</v>
      </c>
      <c r="F72" s="31">
        <v>88957047</v>
      </c>
      <c r="G72" s="36">
        <f t="shared" si="8"/>
        <v>0.33580327939548149</v>
      </c>
      <c r="H72" s="31">
        <v>42765616</v>
      </c>
      <c r="I72" s="36">
        <f t="shared" si="9"/>
        <v>0.16143559821818135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131722663</v>
      </c>
      <c r="O72" s="36">
        <f t="shared" si="13"/>
        <v>0.49723887761366281</v>
      </c>
      <c r="P72" s="31">
        <v>75516519</v>
      </c>
      <c r="Q72" s="31">
        <v>342714750</v>
      </c>
      <c r="R72" s="31">
        <v>350146530</v>
      </c>
      <c r="S72" s="31">
        <v>167461017</v>
      </c>
      <c r="T72" s="36">
        <f t="shared" si="14"/>
        <v>0.48863090077097643</v>
      </c>
      <c r="U72" s="36">
        <f t="shared" si="15"/>
        <v>-0.43369190521083212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96177568</v>
      </c>
      <c r="E73" s="31">
        <v>96177568</v>
      </c>
      <c r="F73" s="31">
        <v>32512622</v>
      </c>
      <c r="G73" s="36">
        <f t="shared" si="8"/>
        <v>0.33804786995653707</v>
      </c>
      <c r="H73" s="31">
        <v>27484389</v>
      </c>
      <c r="I73" s="36">
        <f t="shared" si="9"/>
        <v>0.28576714478785742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59997011</v>
      </c>
      <c r="O73" s="36">
        <f t="shared" si="13"/>
        <v>0.62381501474439449</v>
      </c>
      <c r="P73" s="31">
        <v>22961021</v>
      </c>
      <c r="Q73" s="31">
        <v>95667736</v>
      </c>
      <c r="R73" s="31">
        <v>95667736</v>
      </c>
      <c r="S73" s="31">
        <v>47601775</v>
      </c>
      <c r="T73" s="36">
        <f t="shared" si="14"/>
        <v>0.49757396788401054</v>
      </c>
      <c r="U73" s="36">
        <f t="shared" si="15"/>
        <v>0.19700204098066898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436672758</v>
      </c>
      <c r="E74" s="31">
        <v>553226180</v>
      </c>
      <c r="F74" s="31">
        <v>74303419</v>
      </c>
      <c r="G74" s="36">
        <f t="shared" si="8"/>
        <v>0.17015812788577941</v>
      </c>
      <c r="H74" s="31">
        <v>95231966</v>
      </c>
      <c r="I74" s="36">
        <f t="shared" si="9"/>
        <v>0.21808542954722171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169535385</v>
      </c>
      <c r="O74" s="36">
        <f t="shared" si="13"/>
        <v>0.3882435574330011</v>
      </c>
      <c r="P74" s="31">
        <v>85622121</v>
      </c>
      <c r="Q74" s="31">
        <v>514515199</v>
      </c>
      <c r="R74" s="31">
        <v>389405924</v>
      </c>
      <c r="S74" s="31">
        <v>189392511</v>
      </c>
      <c r="T74" s="36">
        <f t="shared" si="14"/>
        <v>0.36809896261198688</v>
      </c>
      <c r="U74" s="36">
        <f t="shared" si="15"/>
        <v>0.11223554015906712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38641817</v>
      </c>
      <c r="E75" s="31">
        <v>38641817</v>
      </c>
      <c r="F75" s="31">
        <v>10797984</v>
      </c>
      <c r="G75" s="36">
        <f t="shared" si="8"/>
        <v>0.27943779144753983</v>
      </c>
      <c r="H75" s="31">
        <v>11029715</v>
      </c>
      <c r="I75" s="36">
        <f t="shared" si="9"/>
        <v>0.28543468853962017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21827699</v>
      </c>
      <c r="O75" s="36">
        <f t="shared" si="13"/>
        <v>0.56487247998716006</v>
      </c>
      <c r="P75" s="31">
        <v>264745</v>
      </c>
      <c r="Q75" s="31">
        <v>34217457</v>
      </c>
      <c r="R75" s="31">
        <v>34341700</v>
      </c>
      <c r="S75" s="31">
        <v>319697</v>
      </c>
      <c r="T75" s="36">
        <f t="shared" si="14"/>
        <v>9.3430964200524897E-3</v>
      </c>
      <c r="U75" s="36">
        <f t="shared" si="15"/>
        <v>40.66165555534571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72291648</v>
      </c>
      <c r="E76" s="31">
        <v>72291648</v>
      </c>
      <c r="F76" s="31">
        <v>32593289</v>
      </c>
      <c r="G76" s="36">
        <f t="shared" si="8"/>
        <v>0.45085829278646405</v>
      </c>
      <c r="H76" s="31">
        <v>13330498</v>
      </c>
      <c r="I76" s="36">
        <f t="shared" si="9"/>
        <v>0.18439886721077378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45923787</v>
      </c>
      <c r="O76" s="36">
        <f t="shared" si="13"/>
        <v>0.63525715999723786</v>
      </c>
      <c r="P76" s="31">
        <v>6692201</v>
      </c>
      <c r="Q76" s="31">
        <v>81537634</v>
      </c>
      <c r="R76" s="31">
        <v>70361634</v>
      </c>
      <c r="S76" s="31">
        <v>6694059</v>
      </c>
      <c r="T76" s="36">
        <f t="shared" si="14"/>
        <v>8.2097783215048889E-2</v>
      </c>
      <c r="U76" s="36">
        <f t="shared" si="15"/>
        <v>0.9919452508972757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1081750389</v>
      </c>
      <c r="E78" s="32">
        <f>SUM(E71:E77)</f>
        <v>1198303811</v>
      </c>
      <c r="F78" s="32">
        <f>SUM(F71:F77)</f>
        <v>286969664</v>
      </c>
      <c r="G78" s="37">
        <f t="shared" si="8"/>
        <v>0.26528270007398169</v>
      </c>
      <c r="H78" s="32">
        <f>SUM(H71:H77)</f>
        <v>220513639</v>
      </c>
      <c r="I78" s="37">
        <f t="shared" si="9"/>
        <v>0.20384891121125356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507483303</v>
      </c>
      <c r="O78" s="37">
        <f t="shared" si="13"/>
        <v>0.46913161128523523</v>
      </c>
      <c r="P78" s="32">
        <f>SUM(P71:P77)</f>
        <v>223968084</v>
      </c>
      <c r="Q78" s="32">
        <f>SUM(Q71:Q77)</f>
        <v>1215916932</v>
      </c>
      <c r="R78" s="32">
        <f>SUM(R71:R77)</f>
        <v>1089412960</v>
      </c>
      <c r="S78" s="32">
        <f>SUM(S71:S77)</f>
        <v>487729239</v>
      </c>
      <c r="T78" s="37">
        <f t="shared" si="14"/>
        <v>0.40112052572354506</v>
      </c>
      <c r="U78" s="37">
        <f t="shared" si="15"/>
        <v>-1.5423827084219743E-2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584726722</v>
      </c>
      <c r="E79" s="31">
        <v>584726722</v>
      </c>
      <c r="F79" s="31">
        <v>81793919</v>
      </c>
      <c r="G79" s="36">
        <f t="shared" si="8"/>
        <v>0.13988401063702369</v>
      </c>
      <c r="H79" s="31">
        <v>110796893</v>
      </c>
      <c r="I79" s="36">
        <f t="shared" si="9"/>
        <v>0.18948491462991493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192590812</v>
      </c>
      <c r="O79" s="36">
        <f t="shared" si="13"/>
        <v>0.32936892526693862</v>
      </c>
      <c r="P79" s="31">
        <v>0</v>
      </c>
      <c r="Q79" s="31">
        <v>470960148</v>
      </c>
      <c r="R79" s="31">
        <v>512613288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314259309</v>
      </c>
      <c r="E80" s="31">
        <v>314259309</v>
      </c>
      <c r="F80" s="31">
        <v>83578390</v>
      </c>
      <c r="G80" s="36">
        <f t="shared" si="8"/>
        <v>0.26595358548312725</v>
      </c>
      <c r="H80" s="31">
        <v>75967747</v>
      </c>
      <c r="I80" s="36">
        <f t="shared" si="9"/>
        <v>0.24173586851487666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159546137</v>
      </c>
      <c r="O80" s="36">
        <f t="shared" si="13"/>
        <v>0.50768945399800391</v>
      </c>
      <c r="P80" s="31">
        <v>58941103</v>
      </c>
      <c r="Q80" s="31">
        <v>401891682</v>
      </c>
      <c r="R80" s="31">
        <v>376272804</v>
      </c>
      <c r="S80" s="31">
        <v>101864386</v>
      </c>
      <c r="T80" s="36">
        <f t="shared" si="14"/>
        <v>0.2534622898714286</v>
      </c>
      <c r="U80" s="36">
        <f t="shared" si="15"/>
        <v>0.28887555769019113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617812450</v>
      </c>
      <c r="E81" s="31">
        <v>617812450</v>
      </c>
      <c r="F81" s="31">
        <v>99851697</v>
      </c>
      <c r="G81" s="36">
        <f t="shared" si="8"/>
        <v>0.16162137392990381</v>
      </c>
      <c r="H81" s="31">
        <v>80747499</v>
      </c>
      <c r="I81" s="36">
        <f t="shared" si="9"/>
        <v>0.13069904790685263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180599196</v>
      </c>
      <c r="O81" s="36">
        <f t="shared" si="13"/>
        <v>0.29232042183675644</v>
      </c>
      <c r="P81" s="31">
        <v>90431944</v>
      </c>
      <c r="Q81" s="31">
        <v>510679430</v>
      </c>
      <c r="R81" s="31">
        <v>507323075</v>
      </c>
      <c r="S81" s="31">
        <v>179902109</v>
      </c>
      <c r="T81" s="36">
        <f t="shared" si="14"/>
        <v>0.35227992049728729</v>
      </c>
      <c r="U81" s="36">
        <f t="shared" si="15"/>
        <v>-0.10709097440170035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285</v>
      </c>
      <c r="E82" s="31">
        <v>285</v>
      </c>
      <c r="F82" s="31">
        <v>260259</v>
      </c>
      <c r="G82" s="36">
        <f t="shared" si="8"/>
        <v>913.1894736842105</v>
      </c>
      <c r="H82" s="31">
        <v>197064</v>
      </c>
      <c r="I82" s="36">
        <f t="shared" si="9"/>
        <v>691.45263157894738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457323</v>
      </c>
      <c r="O82" s="36">
        <f t="shared" si="13"/>
        <v>1604.6421052631579</v>
      </c>
      <c r="P82" s="31">
        <v>83372</v>
      </c>
      <c r="Q82" s="31">
        <v>269</v>
      </c>
      <c r="R82" s="31">
        <v>269</v>
      </c>
      <c r="S82" s="31">
        <v>150354</v>
      </c>
      <c r="T82" s="36">
        <f t="shared" si="14"/>
        <v>558.93680297397771</v>
      </c>
      <c r="U82" s="36">
        <f t="shared" si="15"/>
        <v>1.3636712565369669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1516798766</v>
      </c>
      <c r="E84" s="32">
        <f>SUM(E79:E83)</f>
        <v>1516798766</v>
      </c>
      <c r="F84" s="32">
        <f>SUM(F79:F83)</f>
        <v>265484265</v>
      </c>
      <c r="G84" s="37">
        <f t="shared" si="8"/>
        <v>0.17502932554469128</v>
      </c>
      <c r="H84" s="32">
        <f>SUM(H79:H83)</f>
        <v>267709203</v>
      </c>
      <c r="I84" s="37">
        <f t="shared" si="9"/>
        <v>0.17649618987097726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533193468</v>
      </c>
      <c r="O84" s="37">
        <f t="shared" si="13"/>
        <v>0.35152551541566851</v>
      </c>
      <c r="P84" s="32">
        <f>SUM(P79:P83)</f>
        <v>149456419</v>
      </c>
      <c r="Q84" s="32">
        <f>SUM(Q79:Q83)</f>
        <v>1383531529</v>
      </c>
      <c r="R84" s="32">
        <f>SUM(R79:R83)</f>
        <v>1396209436</v>
      </c>
      <c r="S84" s="32">
        <f>SUM(S79:S83)</f>
        <v>281916849</v>
      </c>
      <c r="T84" s="37">
        <f t="shared" si="14"/>
        <v>0.20376611814821893</v>
      </c>
      <c r="U84" s="37">
        <f t="shared" si="15"/>
        <v>0.79121917138935327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8327227864</v>
      </c>
      <c r="E85" s="32">
        <f>SUM(E57,E59:E62,E64:E69,E71:E77,E79:E83)</f>
        <v>8443781286</v>
      </c>
      <c r="F85" s="32">
        <f>SUM(F57,F59:F62,F64:F69,F71:F77,F79:F83)</f>
        <v>2021023573</v>
      </c>
      <c r="G85" s="37">
        <f t="shared" si="8"/>
        <v>0.24270064492136972</v>
      </c>
      <c r="H85" s="32">
        <f>SUM(H57,H59:H62,H64:H69,H71:H77,H79:H83)</f>
        <v>1476295061</v>
      </c>
      <c r="I85" s="37">
        <f t="shared" si="9"/>
        <v>0.17728529651293329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3497318634</v>
      </c>
      <c r="O85" s="37">
        <f t="shared" si="13"/>
        <v>0.41998594143430301</v>
      </c>
      <c r="P85" s="32">
        <f>SUM(P57,P59:P62,P64:P69,P71:P77,P79:P83)</f>
        <v>1358318669</v>
      </c>
      <c r="Q85" s="32">
        <f>SUM(Q57,Q59:Q62,Q64:Q69,Q71:Q77,Q79:Q83)</f>
        <v>7846505826</v>
      </c>
      <c r="R85" s="32">
        <f>SUM(R57,R59:R62,R64:R69,R71:R77,R79:R83)</f>
        <v>7702663539</v>
      </c>
      <c r="S85" s="32">
        <f>SUM(S57,S59:S62,S64:S69,S71:S77,S79:S83)</f>
        <v>3070235415</v>
      </c>
      <c r="T85" s="37">
        <f t="shared" si="14"/>
        <v>0.39128696047437306</v>
      </c>
      <c r="U85" s="37">
        <f t="shared" si="15"/>
        <v>8.6854723190144201E-2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27307760281</v>
      </c>
      <c r="E88" s="31">
        <v>27307760281</v>
      </c>
      <c r="F88" s="31">
        <v>7422839259</v>
      </c>
      <c r="G88" s="36">
        <f t="shared" ref="G88:G99" si="16">IF(($D88      =0),0,($F88      /$D88      ))</f>
        <v>0.27182160611555573</v>
      </c>
      <c r="H88" s="31">
        <v>5585034792</v>
      </c>
      <c r="I88" s="36">
        <f t="shared" ref="I88:I99" si="17">IF(($D88      =0),0,($H88      /$D88      ))</f>
        <v>0.20452189174539942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13007874051</v>
      </c>
      <c r="O88" s="36">
        <f t="shared" ref="O88:O99" si="21">IF(($D88      =0),0,($N88      /$D88      ))</f>
        <v>0.47634349786095515</v>
      </c>
      <c r="P88" s="31">
        <v>5005639578</v>
      </c>
      <c r="Q88" s="31">
        <v>23758258912</v>
      </c>
      <c r="R88" s="31">
        <v>23806258912</v>
      </c>
      <c r="S88" s="31">
        <v>11396850690</v>
      </c>
      <c r="T88" s="36">
        <f t="shared" ref="T88:T99" si="22">IF(($Q88      =0),0,($S88      /$Q88      ))</f>
        <v>0.47970058463516418</v>
      </c>
      <c r="U88" s="36">
        <f t="shared" ref="U88:U99" si="23">IF(($P88      =0),0,(($H88      /$P88      )-1))</f>
        <v>0.11574848827439888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21470015000</v>
      </c>
      <c r="E89" s="31">
        <v>21470015000</v>
      </c>
      <c r="F89" s="31">
        <v>6166115809</v>
      </c>
      <c r="G89" s="36">
        <f t="shared" si="16"/>
        <v>0.28719662324409184</v>
      </c>
      <c r="H89" s="31">
        <v>5702643394</v>
      </c>
      <c r="I89" s="36">
        <f t="shared" si="17"/>
        <v>0.26560966044970158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11868759203</v>
      </c>
      <c r="O89" s="36">
        <f t="shared" si="21"/>
        <v>0.55280628369379337</v>
      </c>
      <c r="P89" s="31">
        <v>4421086159</v>
      </c>
      <c r="Q89" s="31">
        <v>22972480773</v>
      </c>
      <c r="R89" s="31">
        <v>19158305925</v>
      </c>
      <c r="S89" s="31">
        <v>9585848157</v>
      </c>
      <c r="T89" s="36">
        <f t="shared" si="22"/>
        <v>0.41727527173584283</v>
      </c>
      <c r="U89" s="36">
        <f t="shared" si="23"/>
        <v>0.28987384296755581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18812650933</v>
      </c>
      <c r="E90" s="31">
        <v>18812650933</v>
      </c>
      <c r="F90" s="31">
        <v>5309342388</v>
      </c>
      <c r="G90" s="36">
        <f t="shared" si="16"/>
        <v>0.28222191582190453</v>
      </c>
      <c r="H90" s="31">
        <v>4271366008</v>
      </c>
      <c r="I90" s="36">
        <f t="shared" si="17"/>
        <v>0.22704753430083749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9580708396</v>
      </c>
      <c r="O90" s="36">
        <f t="shared" si="21"/>
        <v>0.50926945012274205</v>
      </c>
      <c r="P90" s="31">
        <v>4886288430</v>
      </c>
      <c r="Q90" s="31">
        <v>16954289163</v>
      </c>
      <c r="R90" s="31">
        <v>16819400525</v>
      </c>
      <c r="S90" s="31">
        <v>10054596273</v>
      </c>
      <c r="T90" s="36">
        <f t="shared" si="22"/>
        <v>0.59304145259846897</v>
      </c>
      <c r="U90" s="36">
        <f t="shared" si="23"/>
        <v>-0.1258465256010276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67590426214</v>
      </c>
      <c r="E91" s="32">
        <f>SUM(E88:E90)</f>
        <v>67590426214</v>
      </c>
      <c r="F91" s="32">
        <f>SUM(F88:F90)</f>
        <v>18898297456</v>
      </c>
      <c r="G91" s="37">
        <f t="shared" si="16"/>
        <v>0.27960021136966284</v>
      </c>
      <c r="H91" s="32">
        <f>SUM(H88:H90)</f>
        <v>15559044194</v>
      </c>
      <c r="I91" s="37">
        <f t="shared" si="17"/>
        <v>0.23019597693818442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34457341650</v>
      </c>
      <c r="O91" s="37">
        <f t="shared" si="21"/>
        <v>0.50979618830784723</v>
      </c>
      <c r="P91" s="32">
        <f>SUM(P88:P90)</f>
        <v>14313014167</v>
      </c>
      <c r="Q91" s="32">
        <f>SUM(Q88:Q90)</f>
        <v>63685028848</v>
      </c>
      <c r="R91" s="32">
        <f>SUM(R88:R90)</f>
        <v>59783965362</v>
      </c>
      <c r="S91" s="32">
        <f>SUM(S88:S90)</f>
        <v>31037295120</v>
      </c>
      <c r="T91" s="37">
        <f t="shared" si="22"/>
        <v>0.48735622298418274</v>
      </c>
      <c r="U91" s="37">
        <f t="shared" si="23"/>
        <v>8.7055739096020712E-2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3927402566</v>
      </c>
      <c r="E92" s="31">
        <v>3927402566</v>
      </c>
      <c r="F92" s="31">
        <v>1090639210</v>
      </c>
      <c r="G92" s="36">
        <f t="shared" si="16"/>
        <v>0.27769987712535399</v>
      </c>
      <c r="H92" s="31">
        <v>805943859</v>
      </c>
      <c r="I92" s="36">
        <f t="shared" si="17"/>
        <v>0.20521040190204937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1896583069</v>
      </c>
      <c r="O92" s="36">
        <f t="shared" si="21"/>
        <v>0.48291027902740336</v>
      </c>
      <c r="P92" s="31">
        <v>738628448</v>
      </c>
      <c r="Q92" s="31">
        <v>4035865709</v>
      </c>
      <c r="R92" s="31">
        <v>4035865710</v>
      </c>
      <c r="S92" s="31">
        <v>1804931700</v>
      </c>
      <c r="T92" s="36">
        <f t="shared" si="22"/>
        <v>0.44722293310577543</v>
      </c>
      <c r="U92" s="36">
        <f t="shared" si="23"/>
        <v>9.1135686937419358E-2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653577924</v>
      </c>
      <c r="E93" s="31">
        <v>653577924</v>
      </c>
      <c r="F93" s="31">
        <v>182113817</v>
      </c>
      <c r="G93" s="36">
        <f t="shared" si="16"/>
        <v>0.27864132234674438</v>
      </c>
      <c r="H93" s="31">
        <v>156202087</v>
      </c>
      <c r="I93" s="36">
        <f t="shared" si="17"/>
        <v>0.23899535352115106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338315904</v>
      </c>
      <c r="O93" s="36">
        <f t="shared" si="21"/>
        <v>0.51763667586789541</v>
      </c>
      <c r="P93" s="31">
        <v>119320745</v>
      </c>
      <c r="Q93" s="31">
        <v>620855444</v>
      </c>
      <c r="R93" s="31">
        <v>563743050</v>
      </c>
      <c r="S93" s="31">
        <v>266219551</v>
      </c>
      <c r="T93" s="36">
        <f t="shared" si="22"/>
        <v>0.42879474372459558</v>
      </c>
      <c r="U93" s="36">
        <f t="shared" si="23"/>
        <v>0.30909413111693196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570912017</v>
      </c>
      <c r="E94" s="31">
        <v>570912017</v>
      </c>
      <c r="F94" s="31">
        <v>139859247</v>
      </c>
      <c r="G94" s="36">
        <f t="shared" si="16"/>
        <v>0.24497513248175332</v>
      </c>
      <c r="H94" s="31">
        <v>139328058</v>
      </c>
      <c r="I94" s="36">
        <f t="shared" si="17"/>
        <v>0.24404471065810479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279187305</v>
      </c>
      <c r="O94" s="36">
        <f t="shared" si="21"/>
        <v>0.48901984313985808</v>
      </c>
      <c r="P94" s="31">
        <v>106344863</v>
      </c>
      <c r="Q94" s="31">
        <v>514873758</v>
      </c>
      <c r="R94" s="31">
        <v>528651396</v>
      </c>
      <c r="S94" s="31">
        <v>262555452</v>
      </c>
      <c r="T94" s="36">
        <f t="shared" si="22"/>
        <v>0.50994141363871959</v>
      </c>
      <c r="U94" s="36">
        <f t="shared" si="23"/>
        <v>0.31015315709231772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5151892507</v>
      </c>
      <c r="E96" s="32">
        <f>SUM(E92:E95)</f>
        <v>5151892507</v>
      </c>
      <c r="F96" s="32">
        <f>SUM(F92:F95)</f>
        <v>1412612274</v>
      </c>
      <c r="G96" s="37">
        <f t="shared" si="16"/>
        <v>0.27419288583382706</v>
      </c>
      <c r="H96" s="32">
        <f>SUM(H92:H95)</f>
        <v>1101474004</v>
      </c>
      <c r="I96" s="37">
        <f t="shared" si="17"/>
        <v>0.21379988082115473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2514086278</v>
      </c>
      <c r="O96" s="37">
        <f t="shared" si="21"/>
        <v>0.48799276665498176</v>
      </c>
      <c r="P96" s="32">
        <f>SUM(P92:P95)</f>
        <v>964294056</v>
      </c>
      <c r="Q96" s="32">
        <f>SUM(Q92:Q95)</f>
        <v>5171594911</v>
      </c>
      <c r="R96" s="32">
        <f>SUM(R92:R95)</f>
        <v>5128260156</v>
      </c>
      <c r="S96" s="32">
        <f>SUM(S92:S95)</f>
        <v>2333706703</v>
      </c>
      <c r="T96" s="37">
        <f t="shared" si="22"/>
        <v>0.45125473730283822</v>
      </c>
      <c r="U96" s="37">
        <f t="shared" si="23"/>
        <v>0.14225945617567937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1729483233</v>
      </c>
      <c r="E97" s="31">
        <v>1729483233</v>
      </c>
      <c r="F97" s="31">
        <v>18804497</v>
      </c>
      <c r="G97" s="36">
        <f t="shared" si="16"/>
        <v>1.0872899280660445E-2</v>
      </c>
      <c r="H97" s="31">
        <v>444917999</v>
      </c>
      <c r="I97" s="36">
        <f t="shared" si="17"/>
        <v>0.25725487851549467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463722496</v>
      </c>
      <c r="O97" s="36">
        <f t="shared" si="21"/>
        <v>0.26812777779615515</v>
      </c>
      <c r="P97" s="31">
        <v>369415270</v>
      </c>
      <c r="Q97" s="31">
        <v>1599094883</v>
      </c>
      <c r="R97" s="31">
        <v>1541833560</v>
      </c>
      <c r="S97" s="31">
        <v>750908196</v>
      </c>
      <c r="T97" s="36">
        <f t="shared" si="22"/>
        <v>0.46958326487246971</v>
      </c>
      <c r="U97" s="36">
        <f t="shared" si="23"/>
        <v>0.2043844289381973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437916771</v>
      </c>
      <c r="E98" s="31">
        <v>437916771</v>
      </c>
      <c r="F98" s="31">
        <v>50064897</v>
      </c>
      <c r="G98" s="36">
        <f t="shared" si="16"/>
        <v>0.11432514193433345</v>
      </c>
      <c r="H98" s="31">
        <v>51830824</v>
      </c>
      <c r="I98" s="36">
        <f t="shared" si="17"/>
        <v>0.11835770500783127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101895721</v>
      </c>
      <c r="O98" s="36">
        <f t="shared" si="21"/>
        <v>0.23268284694216473</v>
      </c>
      <c r="P98" s="31">
        <v>53002784</v>
      </c>
      <c r="Q98" s="31">
        <v>408927601</v>
      </c>
      <c r="R98" s="31">
        <v>355495044</v>
      </c>
      <c r="S98" s="31">
        <v>132337220</v>
      </c>
      <c r="T98" s="36">
        <f t="shared" si="22"/>
        <v>0.32362017060325554</v>
      </c>
      <c r="U98" s="36">
        <f t="shared" si="23"/>
        <v>-2.2111291361600949E-2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1024272587</v>
      </c>
      <c r="E99" s="31">
        <v>1024272587</v>
      </c>
      <c r="F99" s="31">
        <v>275333203</v>
      </c>
      <c r="G99" s="36">
        <f t="shared" si="16"/>
        <v>0.26880852469792788</v>
      </c>
      <c r="H99" s="31">
        <v>225194642</v>
      </c>
      <c r="I99" s="36">
        <f t="shared" si="17"/>
        <v>0.21985811673391978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500527845</v>
      </c>
      <c r="O99" s="36">
        <f t="shared" si="21"/>
        <v>0.48866664143184768</v>
      </c>
      <c r="P99" s="31">
        <v>216153801</v>
      </c>
      <c r="Q99" s="31">
        <v>1021209241</v>
      </c>
      <c r="R99" s="31">
        <v>922303807</v>
      </c>
      <c r="S99" s="31">
        <v>437350423</v>
      </c>
      <c r="T99" s="36">
        <f t="shared" si="22"/>
        <v>0.42826720072737767</v>
      </c>
      <c r="U99" s="36">
        <f t="shared" si="23"/>
        <v>4.1825963541580302E-2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839892</v>
      </c>
      <c r="E100" s="31">
        <v>839892</v>
      </c>
      <c r="F100" s="31">
        <v>135993</v>
      </c>
      <c r="G100" s="36">
        <f>IF(($D100     =0),0,($F100     /$D100     ))</f>
        <v>0.16191724650312184</v>
      </c>
      <c r="H100" s="31">
        <v>97004</v>
      </c>
      <c r="I100" s="36">
        <f>IF(($D100     =0),0,($H100     /$D100     ))</f>
        <v>0.1154958018411891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232997</v>
      </c>
      <c r="O100" s="36">
        <f>IF(($D100     =0),0,($N100     /$D100     ))</f>
        <v>0.27741304834431091</v>
      </c>
      <c r="P100" s="31">
        <v>143589</v>
      </c>
      <c r="Q100" s="31">
        <v>609996</v>
      </c>
      <c r="R100" s="31">
        <v>609996</v>
      </c>
      <c r="S100" s="31">
        <v>236329</v>
      </c>
      <c r="T100" s="36">
        <f>IF(($Q100     =0),0,($S100     /$Q100     ))</f>
        <v>0.3874271306697093</v>
      </c>
      <c r="U100" s="36">
        <f>IF(($P100     =0),0,(($H100     /$P100     )-1))</f>
        <v>-0.32443293009910235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3192512483</v>
      </c>
      <c r="E101" s="32">
        <f>SUM(E97:E100)</f>
        <v>3192512483</v>
      </c>
      <c r="F101" s="32">
        <f>SUM(F97:F100)</f>
        <v>344338590</v>
      </c>
      <c r="G101" s="37">
        <f>IF(($D101     =0),0,($F101     /$D101     ))</f>
        <v>0.10785818123925563</v>
      </c>
      <c r="H101" s="32">
        <f>SUM(H97:H100)</f>
        <v>722040469</v>
      </c>
      <c r="I101" s="37">
        <f>IF(($D101     =0),0,($H101     /$D101     ))</f>
        <v>0.22616684283768235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1066379059</v>
      </c>
      <c r="O101" s="37">
        <f>IF(($D101     =0),0,($N101     /$D101     ))</f>
        <v>0.33402502407693796</v>
      </c>
      <c r="P101" s="32">
        <f>SUM(P97:P100)</f>
        <v>638715444</v>
      </c>
      <c r="Q101" s="32">
        <f>SUM(Q97:Q100)</f>
        <v>3029841721</v>
      </c>
      <c r="R101" s="32">
        <f>SUM(R97:R100)</f>
        <v>2820242407</v>
      </c>
      <c r="S101" s="32">
        <f>SUM(S97:S100)</f>
        <v>1320832168</v>
      </c>
      <c r="T101" s="37">
        <f>IF(($Q101     =0),0,($S101     /$Q101     ))</f>
        <v>0.4359409796377281</v>
      </c>
      <c r="U101" s="37">
        <f>IF(($P101     =0),0,(($H101     /$P101     )-1))</f>
        <v>0.13045719464394234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75934831204</v>
      </c>
      <c r="E102" s="32">
        <f>SUM(E88:E90,E92:E95,E97:E100)</f>
        <v>75934831204</v>
      </c>
      <c r="F102" s="32">
        <f>SUM(F88:F90,F92:F95,F97:F100)</f>
        <v>20655248320</v>
      </c>
      <c r="G102" s="37">
        <f>IF(($D102     =0),0,($F102     /$D102     ))</f>
        <v>0.27201282985023545</v>
      </c>
      <c r="H102" s="32">
        <f>SUM(H88:H90,H92:H95,H97:H100)</f>
        <v>17382558667</v>
      </c>
      <c r="I102" s="37">
        <f>IF(($D102     =0),0,($H102     /$D102     ))</f>
        <v>0.22891416746949117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38037806987</v>
      </c>
      <c r="O102" s="37">
        <f>IF(($D102     =0),0,($N102     /$D102     ))</f>
        <v>0.50092699731972656</v>
      </c>
      <c r="P102" s="32">
        <f>SUM(P88:P90,P92:P95,P97:P100)</f>
        <v>15916023667</v>
      </c>
      <c r="Q102" s="32">
        <f>SUM(Q88:Q90,Q92:Q95,Q97:Q100)</f>
        <v>71886465480</v>
      </c>
      <c r="R102" s="32">
        <f>SUM(R88:R90,R92:R95,R97:R100)</f>
        <v>67732467925</v>
      </c>
      <c r="S102" s="32">
        <f>SUM(S88:S90,S92:S95,S97:S100)</f>
        <v>34691833991</v>
      </c>
      <c r="T102" s="37">
        <f>IF(($Q102     =0),0,($S102     /$Q102     ))</f>
        <v>0.48259201171396915</v>
      </c>
      <c r="U102" s="37">
        <f>IF(($P102     =0),0,(($H102     /$P102     )-1))</f>
        <v>9.2142046951129375E-2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20524406050</v>
      </c>
      <c r="E105" s="31">
        <v>20524406050</v>
      </c>
      <c r="F105" s="31">
        <v>5437462056</v>
      </c>
      <c r="G105" s="36">
        <f t="shared" ref="G105:G136" si="24">IF(($D105     =0),0,($F105     /$D105     ))</f>
        <v>0.26492664600152949</v>
      </c>
      <c r="H105" s="31">
        <v>4895017369</v>
      </c>
      <c r="I105" s="36">
        <f t="shared" ref="I105:I136" si="25">IF(($D105     =0),0,($H105     /$D105     ))</f>
        <v>0.23849739461766301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10332479425</v>
      </c>
      <c r="O105" s="36">
        <f t="shared" ref="O105:O136" si="29">IF(($D105     =0),0,($N105     /$D105     ))</f>
        <v>0.50342404061919244</v>
      </c>
      <c r="P105" s="31">
        <v>4186177262</v>
      </c>
      <c r="Q105" s="31">
        <v>18909557200</v>
      </c>
      <c r="R105" s="31">
        <v>18909557200</v>
      </c>
      <c r="S105" s="31">
        <v>9061405902</v>
      </c>
      <c r="T105" s="36">
        <f t="shared" ref="T105:T136" si="30">IF(($Q105     =0),0,($S105     /$Q105     ))</f>
        <v>0.47919714915376233</v>
      </c>
      <c r="U105" s="36">
        <f t="shared" ref="U105:U136" si="31">IF(($P105     =0),0,(($H105     /$P105     )-1))</f>
        <v>0.16932873661000736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20524406050</v>
      </c>
      <c r="E106" s="32">
        <f>E105</f>
        <v>20524406050</v>
      </c>
      <c r="F106" s="32">
        <f>F105</f>
        <v>5437462056</v>
      </c>
      <c r="G106" s="37">
        <f t="shared" si="24"/>
        <v>0.26492664600152949</v>
      </c>
      <c r="H106" s="32">
        <f>H105</f>
        <v>4895017369</v>
      </c>
      <c r="I106" s="37">
        <f t="shared" si="25"/>
        <v>0.23849739461766301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10332479425</v>
      </c>
      <c r="O106" s="37">
        <f t="shared" si="29"/>
        <v>0.50342404061919244</v>
      </c>
      <c r="P106" s="32">
        <f>P105</f>
        <v>4186177262</v>
      </c>
      <c r="Q106" s="32">
        <f>Q105</f>
        <v>18909557200</v>
      </c>
      <c r="R106" s="32">
        <f>R105</f>
        <v>18909557200</v>
      </c>
      <c r="S106" s="32">
        <f>S105</f>
        <v>9061405902</v>
      </c>
      <c r="T106" s="37">
        <f t="shared" si="30"/>
        <v>0.47919714915376233</v>
      </c>
      <c r="U106" s="37">
        <f t="shared" si="31"/>
        <v>0.16932873661000736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6094756</v>
      </c>
      <c r="Q108" s="31">
        <v>0</v>
      </c>
      <c r="R108" s="31">
        <v>20910775</v>
      </c>
      <c r="S108" s="31">
        <v>13972451</v>
      </c>
      <c r="T108" s="36">
        <f t="shared" si="30"/>
        <v>0</v>
      </c>
      <c r="U108" s="36">
        <f t="shared" si="31"/>
        <v>-1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52025364</v>
      </c>
      <c r="E109" s="31">
        <v>52025364</v>
      </c>
      <c r="F109" s="31">
        <v>17703107</v>
      </c>
      <c r="G109" s="36">
        <f t="shared" si="24"/>
        <v>0.34027838805702543</v>
      </c>
      <c r="H109" s="31">
        <v>11886626</v>
      </c>
      <c r="I109" s="36">
        <f t="shared" si="25"/>
        <v>0.22847751723563145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29589733</v>
      </c>
      <c r="O109" s="36">
        <f t="shared" si="29"/>
        <v>0.56875590529265685</v>
      </c>
      <c r="P109" s="31">
        <v>15786604</v>
      </c>
      <c r="Q109" s="31">
        <v>47840948</v>
      </c>
      <c r="R109" s="31">
        <v>47718938</v>
      </c>
      <c r="S109" s="31">
        <v>23393065</v>
      </c>
      <c r="T109" s="36">
        <f t="shared" si="30"/>
        <v>0.48897578283774812</v>
      </c>
      <c r="U109" s="36">
        <f t="shared" si="31"/>
        <v>-0.24704350600040392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219230512</v>
      </c>
      <c r="E110" s="31">
        <v>219230512</v>
      </c>
      <c r="F110" s="31">
        <v>50626668</v>
      </c>
      <c r="G110" s="36">
        <f t="shared" si="24"/>
        <v>0.23092893200924514</v>
      </c>
      <c r="H110" s="31">
        <v>47708770</v>
      </c>
      <c r="I110" s="36">
        <f t="shared" si="25"/>
        <v>0.2176192062170616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98335438</v>
      </c>
      <c r="O110" s="36">
        <f t="shared" si="29"/>
        <v>0.44854813822630674</v>
      </c>
      <c r="P110" s="31">
        <v>46515556</v>
      </c>
      <c r="Q110" s="31">
        <v>183943248</v>
      </c>
      <c r="R110" s="31">
        <v>184601620</v>
      </c>
      <c r="S110" s="31">
        <v>93786155</v>
      </c>
      <c r="T110" s="36">
        <f t="shared" si="30"/>
        <v>0.5098646241149335</v>
      </c>
      <c r="U110" s="36">
        <f t="shared" si="31"/>
        <v>2.5651934591516046E-2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271255876</v>
      </c>
      <c r="E112" s="32">
        <f>SUM(E107:E111)</f>
        <v>271255876</v>
      </c>
      <c r="F112" s="32">
        <f>SUM(F107:F111)</f>
        <v>68329775</v>
      </c>
      <c r="G112" s="37">
        <f t="shared" si="24"/>
        <v>0.25190154774748547</v>
      </c>
      <c r="H112" s="32">
        <f>SUM(H107:H111)</f>
        <v>59595396</v>
      </c>
      <c r="I112" s="37">
        <f t="shared" si="25"/>
        <v>0.21970176970470495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127925171</v>
      </c>
      <c r="O112" s="37">
        <f t="shared" si="29"/>
        <v>0.47160331745219042</v>
      </c>
      <c r="P112" s="32">
        <f>SUM(P107:P111)</f>
        <v>68396916</v>
      </c>
      <c r="Q112" s="32">
        <f>SUM(Q107:Q111)</f>
        <v>231784196</v>
      </c>
      <c r="R112" s="32">
        <f>SUM(R107:R111)</f>
        <v>253231333</v>
      </c>
      <c r="S112" s="32">
        <f>SUM(S107:S111)</f>
        <v>131151671</v>
      </c>
      <c r="T112" s="37">
        <f t="shared" si="30"/>
        <v>0.56583526083029401</v>
      </c>
      <c r="U112" s="37">
        <f t="shared" si="31"/>
        <v>-0.12868299500521341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188280899</v>
      </c>
      <c r="E114" s="31">
        <v>188280899</v>
      </c>
      <c r="F114" s="31">
        <v>36890802</v>
      </c>
      <c r="G114" s="36">
        <f t="shared" si="24"/>
        <v>0.19593491530970436</v>
      </c>
      <c r="H114" s="31">
        <v>33023952</v>
      </c>
      <c r="I114" s="36">
        <f t="shared" si="25"/>
        <v>0.17539725046670826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69914754</v>
      </c>
      <c r="O114" s="36">
        <f t="shared" si="29"/>
        <v>0.37133216577641259</v>
      </c>
      <c r="P114" s="31">
        <v>30396664</v>
      </c>
      <c r="Q114" s="31">
        <v>174646537</v>
      </c>
      <c r="R114" s="31">
        <v>174824410</v>
      </c>
      <c r="S114" s="31">
        <v>65154432</v>
      </c>
      <c r="T114" s="36">
        <f t="shared" si="30"/>
        <v>0.37306455151756029</v>
      </c>
      <c r="U114" s="36">
        <f t="shared" si="31"/>
        <v>8.6433432300333957E-2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69410756</v>
      </c>
      <c r="E115" s="31">
        <v>69410756</v>
      </c>
      <c r="F115" s="31">
        <v>9791823</v>
      </c>
      <c r="G115" s="36">
        <f t="shared" si="24"/>
        <v>0.14107068650858665</v>
      </c>
      <c r="H115" s="31">
        <v>15215802</v>
      </c>
      <c r="I115" s="36">
        <f t="shared" si="25"/>
        <v>0.21921389244053183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25007625</v>
      </c>
      <c r="O115" s="36">
        <f t="shared" si="29"/>
        <v>0.36028457894911847</v>
      </c>
      <c r="P115" s="31">
        <v>8446987</v>
      </c>
      <c r="Q115" s="31">
        <v>98722896</v>
      </c>
      <c r="R115" s="31">
        <v>63675157</v>
      </c>
      <c r="S115" s="31">
        <v>17860433</v>
      </c>
      <c r="T115" s="36">
        <f t="shared" si="30"/>
        <v>0.1809148001492987</v>
      </c>
      <c r="U115" s="36">
        <f t="shared" si="31"/>
        <v>0.80132892355581942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53887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53887</v>
      </c>
      <c r="O116" s="36">
        <f t="shared" si="29"/>
        <v>0</v>
      </c>
      <c r="P116" s="31">
        <v>0</v>
      </c>
      <c r="Q116" s="31">
        <v>0</v>
      </c>
      <c r="R116" s="31">
        <v>1210000</v>
      </c>
      <c r="S116" s="31">
        <v>3600813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4337683455</v>
      </c>
      <c r="E117" s="31">
        <v>4337683455</v>
      </c>
      <c r="F117" s="31">
        <v>951346951</v>
      </c>
      <c r="G117" s="36">
        <f t="shared" si="24"/>
        <v>0.21932143294213707</v>
      </c>
      <c r="H117" s="31">
        <v>862937745</v>
      </c>
      <c r="I117" s="36">
        <f t="shared" si="25"/>
        <v>0.19893976910770222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1814284696</v>
      </c>
      <c r="O117" s="36">
        <f t="shared" si="29"/>
        <v>0.4182612020498393</v>
      </c>
      <c r="P117" s="31">
        <v>481869794</v>
      </c>
      <c r="Q117" s="31">
        <v>3929630234</v>
      </c>
      <c r="R117" s="31">
        <v>3710294092</v>
      </c>
      <c r="S117" s="31">
        <v>1405288116</v>
      </c>
      <c r="T117" s="36">
        <f t="shared" si="30"/>
        <v>0.35761332041909366</v>
      </c>
      <c r="U117" s="36">
        <f t="shared" si="31"/>
        <v>0.7908110359787357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11643000</v>
      </c>
      <c r="E118" s="31">
        <v>11643000</v>
      </c>
      <c r="F118" s="31">
        <v>0</v>
      </c>
      <c r="G118" s="36">
        <f t="shared" si="24"/>
        <v>0</v>
      </c>
      <c r="H118" s="31">
        <v>10376489</v>
      </c>
      <c r="I118" s="36">
        <f t="shared" si="25"/>
        <v>0.89122124881903286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10376489</v>
      </c>
      <c r="O118" s="36">
        <f t="shared" si="29"/>
        <v>0.89122124881903286</v>
      </c>
      <c r="P118" s="31">
        <v>0</v>
      </c>
      <c r="Q118" s="31">
        <v>0</v>
      </c>
      <c r="R118" s="31">
        <v>50755000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4607018110</v>
      </c>
      <c r="E121" s="32">
        <f>SUM(E113:E120)</f>
        <v>4607018110</v>
      </c>
      <c r="F121" s="32">
        <f>SUM(F113:F120)</f>
        <v>998083463</v>
      </c>
      <c r="G121" s="37">
        <f t="shared" si="24"/>
        <v>0.21664413709022734</v>
      </c>
      <c r="H121" s="32">
        <f>SUM(H113:H120)</f>
        <v>921553988</v>
      </c>
      <c r="I121" s="37">
        <f t="shared" si="25"/>
        <v>0.20003263846514377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1919637451</v>
      </c>
      <c r="O121" s="37">
        <f t="shared" si="29"/>
        <v>0.41667677555537108</v>
      </c>
      <c r="P121" s="32">
        <f>SUM(P113:P120)</f>
        <v>520713445</v>
      </c>
      <c r="Q121" s="32">
        <f>SUM(Q113:Q120)</f>
        <v>4202999667</v>
      </c>
      <c r="R121" s="32">
        <f>SUM(R113:R120)</f>
        <v>4000758659</v>
      </c>
      <c r="S121" s="32">
        <f>SUM(S113:S120)</f>
        <v>1491903794</v>
      </c>
      <c r="T121" s="37">
        <f t="shared" si="30"/>
        <v>0.35496167313876686</v>
      </c>
      <c r="U121" s="37">
        <f t="shared" si="31"/>
        <v>0.76979103737181198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5826957</v>
      </c>
      <c r="E122" s="31">
        <v>5826957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351370110</v>
      </c>
      <c r="E123" s="31">
        <v>351370110</v>
      </c>
      <c r="F123" s="31">
        <v>23713452</v>
      </c>
      <c r="G123" s="36">
        <f t="shared" si="24"/>
        <v>6.7488529402799799E-2</v>
      </c>
      <c r="H123" s="31">
        <v>29168528</v>
      </c>
      <c r="I123" s="36">
        <f t="shared" si="25"/>
        <v>8.3013686053147781E-2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52881980</v>
      </c>
      <c r="O123" s="36">
        <f t="shared" si="29"/>
        <v>0.15050221545594758</v>
      </c>
      <c r="P123" s="31">
        <v>26711360</v>
      </c>
      <c r="Q123" s="31">
        <v>306493630</v>
      </c>
      <c r="R123" s="31">
        <v>314155282</v>
      </c>
      <c r="S123" s="31">
        <v>47026652</v>
      </c>
      <c r="T123" s="36">
        <f t="shared" si="30"/>
        <v>0.15343435359488547</v>
      </c>
      <c r="U123" s="36">
        <f t="shared" si="31"/>
        <v>9.1989625387850049E-2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639011812</v>
      </c>
      <c r="E124" s="31">
        <v>639011812</v>
      </c>
      <c r="F124" s="31">
        <v>159090611</v>
      </c>
      <c r="G124" s="36">
        <f t="shared" si="24"/>
        <v>0.24896349020853467</v>
      </c>
      <c r="H124" s="31">
        <v>131544243</v>
      </c>
      <c r="I124" s="36">
        <f t="shared" si="25"/>
        <v>0.20585572994071666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290634854</v>
      </c>
      <c r="O124" s="36">
        <f t="shared" si="29"/>
        <v>0.4548192201492513</v>
      </c>
      <c r="P124" s="31">
        <v>135799910</v>
      </c>
      <c r="Q124" s="31">
        <v>543426288</v>
      </c>
      <c r="R124" s="31">
        <v>548484238</v>
      </c>
      <c r="S124" s="31">
        <v>281809986</v>
      </c>
      <c r="T124" s="36">
        <f t="shared" si="30"/>
        <v>0.51857996608364298</v>
      </c>
      <c r="U124" s="36">
        <f t="shared" si="31"/>
        <v>-3.1337774818849251E-2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996208879</v>
      </c>
      <c r="E126" s="32">
        <f>SUM(E122:E125)</f>
        <v>996208879</v>
      </c>
      <c r="F126" s="32">
        <f>SUM(F122:F125)</f>
        <v>182804063</v>
      </c>
      <c r="G126" s="37">
        <f t="shared" si="24"/>
        <v>0.18349973269009581</v>
      </c>
      <c r="H126" s="32">
        <f>SUM(H122:H125)</f>
        <v>160712771</v>
      </c>
      <c r="I126" s="37">
        <f t="shared" si="25"/>
        <v>0.16132437121151175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343516834</v>
      </c>
      <c r="O126" s="37">
        <f t="shared" si="29"/>
        <v>0.34482410390160756</v>
      </c>
      <c r="P126" s="32">
        <f>SUM(P122:P125)</f>
        <v>162511270</v>
      </c>
      <c r="Q126" s="32">
        <f>SUM(Q122:Q125)</f>
        <v>849919918</v>
      </c>
      <c r="R126" s="32">
        <f>SUM(R122:R125)</f>
        <v>862639520</v>
      </c>
      <c r="S126" s="32">
        <f>SUM(S122:S125)</f>
        <v>328836638</v>
      </c>
      <c r="T126" s="37">
        <f t="shared" si="30"/>
        <v>0.38690308467391393</v>
      </c>
      <c r="U126" s="37">
        <f t="shared" si="31"/>
        <v>-1.1066918620474708E-2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218334384</v>
      </c>
      <c r="E127" s="31">
        <v>218334384</v>
      </c>
      <c r="F127" s="31">
        <v>36201168</v>
      </c>
      <c r="G127" s="36">
        <f t="shared" si="24"/>
        <v>0.16580607844158893</v>
      </c>
      <c r="H127" s="31">
        <v>39655856</v>
      </c>
      <c r="I127" s="36">
        <f t="shared" si="25"/>
        <v>0.18162900077158714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75857024</v>
      </c>
      <c r="O127" s="36">
        <f t="shared" si="29"/>
        <v>0.34743507921317607</v>
      </c>
      <c r="P127" s="31">
        <v>34275797</v>
      </c>
      <c r="Q127" s="31">
        <v>191424211</v>
      </c>
      <c r="R127" s="31">
        <v>203662256</v>
      </c>
      <c r="S127" s="31">
        <v>66912309</v>
      </c>
      <c r="T127" s="36">
        <f t="shared" si="30"/>
        <v>0.3495498748588286</v>
      </c>
      <c r="U127" s="36">
        <f t="shared" si="31"/>
        <v>0.15696378993025317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50654557</v>
      </c>
      <c r="E128" s="31">
        <v>50654557</v>
      </c>
      <c r="F128" s="31">
        <v>12721067</v>
      </c>
      <c r="G128" s="36">
        <f t="shared" si="24"/>
        <v>0.25113371339917157</v>
      </c>
      <c r="H128" s="31">
        <v>14458727</v>
      </c>
      <c r="I128" s="36">
        <f t="shared" si="25"/>
        <v>0.28543783336215928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27179794</v>
      </c>
      <c r="O128" s="36">
        <f t="shared" si="29"/>
        <v>0.5365715467613309</v>
      </c>
      <c r="P128" s="31">
        <v>7691363</v>
      </c>
      <c r="Q128" s="31">
        <v>36235062</v>
      </c>
      <c r="R128" s="31">
        <v>37650226</v>
      </c>
      <c r="S128" s="31">
        <v>12913330</v>
      </c>
      <c r="T128" s="36">
        <f t="shared" si="30"/>
        <v>0.35637664977639616</v>
      </c>
      <c r="U128" s="36">
        <f t="shared" si="31"/>
        <v>0.87986537626685934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18629000</v>
      </c>
      <c r="E129" s="31">
        <v>18629000</v>
      </c>
      <c r="F129" s="31">
        <v>730477</v>
      </c>
      <c r="G129" s="36">
        <f t="shared" si="24"/>
        <v>3.9211820280208275E-2</v>
      </c>
      <c r="H129" s="31">
        <v>8921883</v>
      </c>
      <c r="I129" s="36">
        <f t="shared" si="25"/>
        <v>0.4789244189167427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9652360</v>
      </c>
      <c r="O129" s="36">
        <f t="shared" si="29"/>
        <v>0.51813623919695095</v>
      </c>
      <c r="P129" s="31">
        <v>11168493</v>
      </c>
      <c r="Q129" s="31">
        <v>23000004</v>
      </c>
      <c r="R129" s="31">
        <v>20000004</v>
      </c>
      <c r="S129" s="31">
        <v>12951279</v>
      </c>
      <c r="T129" s="36">
        <f t="shared" si="30"/>
        <v>0.56309898902626276</v>
      </c>
      <c r="U129" s="36">
        <f t="shared" si="31"/>
        <v>-0.20115605570062134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137048127</v>
      </c>
      <c r="E130" s="31">
        <v>137048127</v>
      </c>
      <c r="F130" s="31">
        <v>27016897</v>
      </c>
      <c r="G130" s="36">
        <f t="shared" si="24"/>
        <v>0.19713437601376341</v>
      </c>
      <c r="H130" s="31">
        <v>29157449</v>
      </c>
      <c r="I130" s="36">
        <f t="shared" si="25"/>
        <v>0.21275335634466569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56174346</v>
      </c>
      <c r="O130" s="36">
        <f t="shared" si="29"/>
        <v>0.40988773235842907</v>
      </c>
      <c r="P130" s="31">
        <v>25314671</v>
      </c>
      <c r="Q130" s="31">
        <v>118745499</v>
      </c>
      <c r="R130" s="31">
        <v>118883106</v>
      </c>
      <c r="S130" s="31">
        <v>48619919</v>
      </c>
      <c r="T130" s="36">
        <f t="shared" si="30"/>
        <v>0.40944641615426619</v>
      </c>
      <c r="U130" s="36">
        <f t="shared" si="31"/>
        <v>0.15180043224737139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424666068</v>
      </c>
      <c r="E132" s="32">
        <f>SUM(E127:E131)</f>
        <v>424666068</v>
      </c>
      <c r="F132" s="32">
        <f>SUM(F127:F131)</f>
        <v>76669609</v>
      </c>
      <c r="G132" s="37">
        <f t="shared" si="24"/>
        <v>0.18054093504828833</v>
      </c>
      <c r="H132" s="32">
        <f>SUM(H127:H131)</f>
        <v>92193915</v>
      </c>
      <c r="I132" s="37">
        <f t="shared" si="25"/>
        <v>0.21709743713265078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168863524</v>
      </c>
      <c r="O132" s="37">
        <f t="shared" si="29"/>
        <v>0.39763837218093911</v>
      </c>
      <c r="P132" s="32">
        <f>SUM(P127:P131)</f>
        <v>78450324</v>
      </c>
      <c r="Q132" s="32">
        <f>SUM(Q127:Q131)</f>
        <v>369404776</v>
      </c>
      <c r="R132" s="32">
        <f>SUM(R127:R131)</f>
        <v>380195592</v>
      </c>
      <c r="S132" s="32">
        <f>SUM(S127:S131)</f>
        <v>141396837</v>
      </c>
      <c r="T132" s="37">
        <f t="shared" si="30"/>
        <v>0.38276937978733661</v>
      </c>
      <c r="U132" s="37">
        <f t="shared" si="31"/>
        <v>0.17518845428860175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966379839</v>
      </c>
      <c r="E133" s="31">
        <v>966379839</v>
      </c>
      <c r="F133" s="31">
        <v>308063545</v>
      </c>
      <c r="G133" s="36">
        <f t="shared" si="24"/>
        <v>0.31878101401492503</v>
      </c>
      <c r="H133" s="31">
        <v>251569797</v>
      </c>
      <c r="I133" s="36">
        <f t="shared" si="25"/>
        <v>0.26032185983962775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559633342</v>
      </c>
      <c r="O133" s="36">
        <f t="shared" si="29"/>
        <v>0.57910287385455272</v>
      </c>
      <c r="P133" s="31">
        <v>227699178</v>
      </c>
      <c r="Q133" s="31">
        <v>972943732</v>
      </c>
      <c r="R133" s="31">
        <v>954828565</v>
      </c>
      <c r="S133" s="31">
        <v>494173772</v>
      </c>
      <c r="T133" s="36">
        <f t="shared" si="30"/>
        <v>0.50791608573721714</v>
      </c>
      <c r="U133" s="36">
        <f t="shared" si="31"/>
        <v>0.10483401481581112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23680387</v>
      </c>
      <c r="E134" s="31">
        <v>23680387</v>
      </c>
      <c r="F134" s="31">
        <v>4901295</v>
      </c>
      <c r="G134" s="36">
        <f t="shared" si="24"/>
        <v>0.20697698057046113</v>
      </c>
      <c r="H134" s="31">
        <v>5361805</v>
      </c>
      <c r="I134" s="36">
        <f t="shared" si="25"/>
        <v>0.22642387558953322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10263100</v>
      </c>
      <c r="O134" s="36">
        <f t="shared" si="29"/>
        <v>0.43340085615999435</v>
      </c>
      <c r="P134" s="31">
        <v>4187080</v>
      </c>
      <c r="Q134" s="31">
        <v>19226671</v>
      </c>
      <c r="R134" s="31">
        <v>19226440</v>
      </c>
      <c r="S134" s="31">
        <v>17281070</v>
      </c>
      <c r="T134" s="36">
        <f t="shared" si="30"/>
        <v>0.89880718300115503</v>
      </c>
      <c r="U134" s="36">
        <f t="shared" si="31"/>
        <v>0.28055948298097966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990060226</v>
      </c>
      <c r="E137" s="32">
        <f>SUM(E133:E136)</f>
        <v>990060226</v>
      </c>
      <c r="F137" s="32">
        <f>SUM(F133:F136)</f>
        <v>312964840</v>
      </c>
      <c r="G137" s="37">
        <f t="shared" ref="G137:G170" si="32">IF(($D137     =0),0,($F137     /$D137     ))</f>
        <v>0.31610687085615741</v>
      </c>
      <c r="H137" s="32">
        <f>SUM(H133:H136)</f>
        <v>256931602</v>
      </c>
      <c r="I137" s="37">
        <f t="shared" ref="I137:I170" si="33">IF(($D137     =0),0,($H137     /$D137     ))</f>
        <v>0.2595110835206908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569896442</v>
      </c>
      <c r="O137" s="37">
        <f t="shared" ref="O137:O170" si="37">IF(($D137     =0),0,($N137     /$D137     ))</f>
        <v>0.57561795437684815</v>
      </c>
      <c r="P137" s="32">
        <f>SUM(P133:P136)</f>
        <v>231886258</v>
      </c>
      <c r="Q137" s="32">
        <f>SUM(Q133:Q136)</f>
        <v>992170403</v>
      </c>
      <c r="R137" s="32">
        <f>SUM(R133:R136)</f>
        <v>974055005</v>
      </c>
      <c r="S137" s="32">
        <f>SUM(S133:S136)</f>
        <v>511454842</v>
      </c>
      <c r="T137" s="37">
        <f t="shared" ref="T137:T170" si="38">IF(($Q137     =0),0,($S137     /$Q137     ))</f>
        <v>0.51549092822515896</v>
      </c>
      <c r="U137" s="37">
        <f t="shared" ref="U137:U170" si="39">IF(($P137     =0),0,(($H137     /$P137     )-1))</f>
        <v>0.10800702126988493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5951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5951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61043431</v>
      </c>
      <c r="E139" s="31">
        <v>61043431</v>
      </c>
      <c r="F139" s="31">
        <v>17822963</v>
      </c>
      <c r="G139" s="36">
        <f t="shared" si="32"/>
        <v>0.29197184214629091</v>
      </c>
      <c r="H139" s="31">
        <v>17219498</v>
      </c>
      <c r="I139" s="36">
        <f t="shared" si="33"/>
        <v>0.28208601184294507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35042461</v>
      </c>
      <c r="O139" s="36">
        <f t="shared" si="37"/>
        <v>0.57405785398923592</v>
      </c>
      <c r="P139" s="31">
        <v>14070622</v>
      </c>
      <c r="Q139" s="31">
        <v>56846094</v>
      </c>
      <c r="R139" s="31">
        <v>72024858</v>
      </c>
      <c r="S139" s="31">
        <v>26033217</v>
      </c>
      <c r="T139" s="36">
        <f t="shared" si="38"/>
        <v>0.45795964450961224</v>
      </c>
      <c r="U139" s="36">
        <f t="shared" si="39"/>
        <v>0.22379081749193452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249560491</v>
      </c>
      <c r="E140" s="31">
        <v>249560491</v>
      </c>
      <c r="F140" s="31">
        <v>71016515</v>
      </c>
      <c r="G140" s="36">
        <f t="shared" si="32"/>
        <v>0.28456633786635721</v>
      </c>
      <c r="H140" s="31">
        <v>80998980</v>
      </c>
      <c r="I140" s="36">
        <f t="shared" si="33"/>
        <v>0.32456651962589705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152015495</v>
      </c>
      <c r="O140" s="36">
        <f t="shared" si="37"/>
        <v>0.60913285749225421</v>
      </c>
      <c r="P140" s="31">
        <v>64999204</v>
      </c>
      <c r="Q140" s="31">
        <v>266792192</v>
      </c>
      <c r="R140" s="31">
        <v>266792192</v>
      </c>
      <c r="S140" s="31">
        <v>122909608</v>
      </c>
      <c r="T140" s="36">
        <f t="shared" si="38"/>
        <v>0.46069417203933766</v>
      </c>
      <c r="U140" s="36">
        <f t="shared" si="39"/>
        <v>0.24615341443258298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102601115</v>
      </c>
      <c r="E142" s="31">
        <v>102601115</v>
      </c>
      <c r="F142" s="31">
        <v>16728551</v>
      </c>
      <c r="G142" s="36">
        <f t="shared" si="32"/>
        <v>0.16304453416515016</v>
      </c>
      <c r="H142" s="31">
        <v>18085950</v>
      </c>
      <c r="I142" s="36">
        <f t="shared" si="33"/>
        <v>0.17627440013687962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34814501</v>
      </c>
      <c r="O142" s="36">
        <f t="shared" si="37"/>
        <v>0.33931893430202975</v>
      </c>
      <c r="P142" s="31">
        <v>18326532</v>
      </c>
      <c r="Q142" s="31">
        <v>99266669</v>
      </c>
      <c r="R142" s="31">
        <v>99266669</v>
      </c>
      <c r="S142" s="31">
        <v>30213318</v>
      </c>
      <c r="T142" s="36">
        <f t="shared" si="38"/>
        <v>0.30436518424930731</v>
      </c>
      <c r="U142" s="36">
        <f t="shared" si="39"/>
        <v>-1.3127524618405717E-2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413205037</v>
      </c>
      <c r="E144" s="32">
        <f>SUM(E138:E143)</f>
        <v>413205037</v>
      </c>
      <c r="F144" s="32">
        <f>SUM(F138:F143)</f>
        <v>105573980</v>
      </c>
      <c r="G144" s="37">
        <f t="shared" si="32"/>
        <v>0.25550022518239535</v>
      </c>
      <c r="H144" s="32">
        <f>SUM(H138:H143)</f>
        <v>116304428</v>
      </c>
      <c r="I144" s="37">
        <f t="shared" si="33"/>
        <v>0.28146904704842696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221878408</v>
      </c>
      <c r="O144" s="37">
        <f t="shared" si="37"/>
        <v>0.53696927223082225</v>
      </c>
      <c r="P144" s="32">
        <f>SUM(P138:P143)</f>
        <v>97396358</v>
      </c>
      <c r="Q144" s="32">
        <f>SUM(Q138:Q143)</f>
        <v>422904955</v>
      </c>
      <c r="R144" s="32">
        <f>SUM(R138:R143)</f>
        <v>438083719</v>
      </c>
      <c r="S144" s="32">
        <f>SUM(S138:S143)</f>
        <v>179156143</v>
      </c>
      <c r="T144" s="37">
        <f t="shared" si="38"/>
        <v>0.42363216813101656</v>
      </c>
      <c r="U144" s="37">
        <f t="shared" si="39"/>
        <v>0.19413528789238721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13533000</v>
      </c>
      <c r="E145" s="31">
        <v>13533000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18000000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7801000</v>
      </c>
      <c r="E146" s="31">
        <v>7801000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6452560</v>
      </c>
      <c r="E149" s="31">
        <v>6452560</v>
      </c>
      <c r="F149" s="31">
        <v>1232698</v>
      </c>
      <c r="G149" s="36">
        <f t="shared" si="32"/>
        <v>0.19104014530666899</v>
      </c>
      <c r="H149" s="31">
        <v>1738817</v>
      </c>
      <c r="I149" s="36">
        <f t="shared" si="33"/>
        <v>0.26947707576527768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2971515</v>
      </c>
      <c r="O149" s="36">
        <f t="shared" si="37"/>
        <v>0.46051722107194665</v>
      </c>
      <c r="P149" s="31">
        <v>1076153</v>
      </c>
      <c r="Q149" s="31">
        <v>6408728</v>
      </c>
      <c r="R149" s="31">
        <v>4455839</v>
      </c>
      <c r="S149" s="31">
        <v>2140590</v>
      </c>
      <c r="T149" s="36">
        <f t="shared" si="38"/>
        <v>0.33401167907266466</v>
      </c>
      <c r="U149" s="36">
        <f t="shared" si="39"/>
        <v>0.61577117751843846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27786560</v>
      </c>
      <c r="E150" s="32">
        <f>SUM(E145:E149)</f>
        <v>27786560</v>
      </c>
      <c r="F150" s="32">
        <f>SUM(F145:F149)</f>
        <v>1232698</v>
      </c>
      <c r="G150" s="37">
        <f t="shared" si="32"/>
        <v>4.436310216162058E-2</v>
      </c>
      <c r="H150" s="32">
        <f>SUM(H145:H149)</f>
        <v>1738817</v>
      </c>
      <c r="I150" s="37">
        <f t="shared" si="33"/>
        <v>6.2577627457303095E-2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2971515</v>
      </c>
      <c r="O150" s="37">
        <f t="shared" si="37"/>
        <v>0.10694072961892367</v>
      </c>
      <c r="P150" s="32">
        <f>SUM(P145:P149)</f>
        <v>1076153</v>
      </c>
      <c r="Q150" s="32">
        <f>SUM(Q145:Q149)</f>
        <v>6408728</v>
      </c>
      <c r="R150" s="32">
        <f>SUM(R145:R149)</f>
        <v>22455839</v>
      </c>
      <c r="S150" s="32">
        <f>SUM(S145:S149)</f>
        <v>2140590</v>
      </c>
      <c r="T150" s="37">
        <f t="shared" si="38"/>
        <v>0.33401167907266466</v>
      </c>
      <c r="U150" s="37">
        <f t="shared" si="39"/>
        <v>0.61577117751843846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2600886100</v>
      </c>
      <c r="E152" s="31">
        <v>2408520900</v>
      </c>
      <c r="F152" s="31">
        <v>690416421</v>
      </c>
      <c r="G152" s="36">
        <f t="shared" si="32"/>
        <v>0.26545430843742063</v>
      </c>
      <c r="H152" s="31">
        <v>556840287</v>
      </c>
      <c r="I152" s="36">
        <f t="shared" si="33"/>
        <v>0.21409637546219346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1247256708</v>
      </c>
      <c r="O152" s="36">
        <f t="shared" si="37"/>
        <v>0.47955068389961408</v>
      </c>
      <c r="P152" s="31">
        <v>439653046</v>
      </c>
      <c r="Q152" s="31">
        <v>2204429900</v>
      </c>
      <c r="R152" s="31">
        <v>2345528300</v>
      </c>
      <c r="S152" s="31">
        <v>1061791394</v>
      </c>
      <c r="T152" s="36">
        <f t="shared" si="38"/>
        <v>0.48166258042498877</v>
      </c>
      <c r="U152" s="36">
        <f t="shared" si="39"/>
        <v>0.26654481770609628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127670160</v>
      </c>
      <c r="E153" s="31">
        <v>136170160</v>
      </c>
      <c r="F153" s="31">
        <v>26578426</v>
      </c>
      <c r="G153" s="36">
        <f t="shared" si="32"/>
        <v>0.20818040801390081</v>
      </c>
      <c r="H153" s="31">
        <v>29950461</v>
      </c>
      <c r="I153" s="36">
        <f t="shared" si="33"/>
        <v>0.23459249209055585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56528887</v>
      </c>
      <c r="O153" s="36">
        <f t="shared" si="37"/>
        <v>0.44277290010445669</v>
      </c>
      <c r="P153" s="31">
        <v>26005745</v>
      </c>
      <c r="Q153" s="31">
        <v>114653930</v>
      </c>
      <c r="R153" s="31">
        <v>117232360</v>
      </c>
      <c r="S153" s="31">
        <v>47231064</v>
      </c>
      <c r="T153" s="36">
        <f t="shared" si="38"/>
        <v>0.41194457093620779</v>
      </c>
      <c r="U153" s="36">
        <f t="shared" si="39"/>
        <v>0.15168632930915837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37721406</v>
      </c>
      <c r="E154" s="31">
        <v>37721406</v>
      </c>
      <c r="F154" s="31">
        <v>8329254</v>
      </c>
      <c r="G154" s="36">
        <f t="shared" si="32"/>
        <v>0.22080974394220618</v>
      </c>
      <c r="H154" s="31">
        <v>7901494</v>
      </c>
      <c r="I154" s="36">
        <f t="shared" si="33"/>
        <v>0.20946976366681561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16230748</v>
      </c>
      <c r="O154" s="36">
        <f t="shared" si="37"/>
        <v>0.43027950760902178</v>
      </c>
      <c r="P154" s="31">
        <v>7257301</v>
      </c>
      <c r="Q154" s="31">
        <v>33732513</v>
      </c>
      <c r="R154" s="31">
        <v>33732513</v>
      </c>
      <c r="S154" s="31">
        <v>14223342</v>
      </c>
      <c r="T154" s="36">
        <f t="shared" si="38"/>
        <v>0.42165082690400207</v>
      </c>
      <c r="U154" s="36">
        <f t="shared" si="39"/>
        <v>8.8764817664307882E-2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17577203</v>
      </c>
      <c r="E155" s="31">
        <v>17577203</v>
      </c>
      <c r="F155" s="31">
        <v>2463286</v>
      </c>
      <c r="G155" s="36">
        <f t="shared" si="32"/>
        <v>0.14014095416659864</v>
      </c>
      <c r="H155" s="31">
        <v>2255846</v>
      </c>
      <c r="I155" s="36">
        <f t="shared" si="33"/>
        <v>0.12833930404058028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4719132</v>
      </c>
      <c r="O155" s="36">
        <f t="shared" si="37"/>
        <v>0.26848025820717891</v>
      </c>
      <c r="P155" s="31">
        <v>2226701</v>
      </c>
      <c r="Q155" s="31">
        <v>15593686</v>
      </c>
      <c r="R155" s="31">
        <v>22593686</v>
      </c>
      <c r="S155" s="31">
        <v>4317935</v>
      </c>
      <c r="T155" s="36">
        <f t="shared" si="38"/>
        <v>0.27690277975329247</v>
      </c>
      <c r="U155" s="36">
        <f t="shared" si="39"/>
        <v>1.3088870036884082E-2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2783854869</v>
      </c>
      <c r="E157" s="32">
        <f>SUM(E151:E156)</f>
        <v>2599989669</v>
      </c>
      <c r="F157" s="32">
        <f>SUM(F151:F156)</f>
        <v>727787387</v>
      </c>
      <c r="G157" s="37">
        <f t="shared" si="32"/>
        <v>0.26143151178762114</v>
      </c>
      <c r="H157" s="32">
        <f>SUM(H151:H156)</f>
        <v>596948088</v>
      </c>
      <c r="I157" s="37">
        <f t="shared" si="33"/>
        <v>0.21443218705378567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1324735475</v>
      </c>
      <c r="O157" s="37">
        <f t="shared" si="37"/>
        <v>0.47586369884140683</v>
      </c>
      <c r="P157" s="32">
        <f>SUM(P151:P156)</f>
        <v>475142793</v>
      </c>
      <c r="Q157" s="32">
        <f>SUM(Q151:Q156)</f>
        <v>2368410029</v>
      </c>
      <c r="R157" s="32">
        <f>SUM(R151:R156)</f>
        <v>2519086859</v>
      </c>
      <c r="S157" s="32">
        <f>SUM(S151:S156)</f>
        <v>1127563735</v>
      </c>
      <c r="T157" s="37">
        <f t="shared" si="38"/>
        <v>0.47608468178801144</v>
      </c>
      <c r="U157" s="37">
        <f t="shared" si="39"/>
        <v>0.25635513532876009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80675495</v>
      </c>
      <c r="E158" s="31">
        <v>80675495</v>
      </c>
      <c r="F158" s="31">
        <v>21176676</v>
      </c>
      <c r="G158" s="36">
        <f t="shared" si="32"/>
        <v>0.26249204916561092</v>
      </c>
      <c r="H158" s="31">
        <v>15218188</v>
      </c>
      <c r="I158" s="36">
        <f t="shared" si="33"/>
        <v>0.18863457856688701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36394864</v>
      </c>
      <c r="O158" s="36">
        <f t="shared" si="37"/>
        <v>0.45112662773249795</v>
      </c>
      <c r="P158" s="31">
        <v>13289069</v>
      </c>
      <c r="Q158" s="31">
        <v>53803778</v>
      </c>
      <c r="R158" s="31">
        <v>75078867</v>
      </c>
      <c r="S158" s="31">
        <v>35649733</v>
      </c>
      <c r="T158" s="36">
        <f t="shared" si="38"/>
        <v>0.662587913436116</v>
      </c>
      <c r="U158" s="36">
        <f t="shared" si="39"/>
        <v>0.14516585021870232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1448241318</v>
      </c>
      <c r="E159" s="31">
        <v>1448241318</v>
      </c>
      <c r="F159" s="31">
        <v>279720239</v>
      </c>
      <c r="G159" s="36">
        <f t="shared" si="32"/>
        <v>0.19314477188531642</v>
      </c>
      <c r="H159" s="31">
        <v>342475109</v>
      </c>
      <c r="I159" s="36">
        <f t="shared" si="33"/>
        <v>0.23647654900010248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622195348</v>
      </c>
      <c r="O159" s="36">
        <f t="shared" si="37"/>
        <v>0.42962132088541888</v>
      </c>
      <c r="P159" s="31">
        <v>306435338</v>
      </c>
      <c r="Q159" s="31">
        <v>1286417652</v>
      </c>
      <c r="R159" s="31">
        <v>1307682952</v>
      </c>
      <c r="S159" s="31">
        <v>556490008</v>
      </c>
      <c r="T159" s="36">
        <f t="shared" si="38"/>
        <v>0.4325889085359037</v>
      </c>
      <c r="U159" s="36">
        <f t="shared" si="39"/>
        <v>0.11760970923007585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11477000</v>
      </c>
      <c r="E160" s="31">
        <v>11477000</v>
      </c>
      <c r="F160" s="31">
        <v>0</v>
      </c>
      <c r="G160" s="36">
        <f t="shared" si="32"/>
        <v>0</v>
      </c>
      <c r="H160" s="31">
        <v>5113132</v>
      </c>
      <c r="I160" s="36">
        <f t="shared" si="33"/>
        <v>0.44551119630565478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5113132</v>
      </c>
      <c r="O160" s="36">
        <f t="shared" si="37"/>
        <v>0.44551119630565478</v>
      </c>
      <c r="P160" s="31">
        <v>0</v>
      </c>
      <c r="Q160" s="31">
        <v>0</v>
      </c>
      <c r="R160" s="31">
        <v>14500000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8740000</v>
      </c>
      <c r="E161" s="31">
        <v>8740000</v>
      </c>
      <c r="F161" s="31">
        <v>728292</v>
      </c>
      <c r="G161" s="36">
        <f t="shared" si="32"/>
        <v>8.3328604118993135E-2</v>
      </c>
      <c r="H161" s="31">
        <v>4500304</v>
      </c>
      <c r="I161" s="36">
        <f t="shared" si="33"/>
        <v>0.51490892448512582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5228596</v>
      </c>
      <c r="O161" s="36">
        <f t="shared" si="37"/>
        <v>0.59823752860411894</v>
      </c>
      <c r="P161" s="31">
        <v>0</v>
      </c>
      <c r="Q161" s="31">
        <v>0</v>
      </c>
      <c r="R161" s="31">
        <v>23168000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1549133813</v>
      </c>
      <c r="E163" s="32">
        <f>SUM(E158:E162)</f>
        <v>1549133813</v>
      </c>
      <c r="F163" s="32">
        <f>SUM(F158:F162)</f>
        <v>301625207</v>
      </c>
      <c r="G163" s="37">
        <f t="shared" si="32"/>
        <v>0.19470571519956875</v>
      </c>
      <c r="H163" s="32">
        <f>SUM(H158:H162)</f>
        <v>367306733</v>
      </c>
      <c r="I163" s="37">
        <f t="shared" si="33"/>
        <v>0.23710458703931214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668931940</v>
      </c>
      <c r="O163" s="37">
        <f t="shared" si="37"/>
        <v>0.43181030223888089</v>
      </c>
      <c r="P163" s="32">
        <f>SUM(P158:P162)</f>
        <v>319724407</v>
      </c>
      <c r="Q163" s="32">
        <f>SUM(Q158:Q162)</f>
        <v>1340221430</v>
      </c>
      <c r="R163" s="32">
        <f>SUM(R158:R162)</f>
        <v>1420429819</v>
      </c>
      <c r="S163" s="32">
        <f>SUM(S158:S162)</f>
        <v>592139741</v>
      </c>
      <c r="T163" s="37">
        <f t="shared" si="38"/>
        <v>0.44182231961475205</v>
      </c>
      <c r="U163" s="37">
        <f t="shared" si="39"/>
        <v>0.14882293925092815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213282936</v>
      </c>
      <c r="E164" s="31">
        <v>213282936</v>
      </c>
      <c r="F164" s="31">
        <v>62360696</v>
      </c>
      <c r="G164" s="36">
        <f t="shared" si="32"/>
        <v>0.29238483476240218</v>
      </c>
      <c r="H164" s="31">
        <v>47114977</v>
      </c>
      <c r="I164" s="36">
        <f t="shared" si="33"/>
        <v>0.22090364041125166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109475673</v>
      </c>
      <c r="O164" s="36">
        <f t="shared" si="37"/>
        <v>0.51328847517365384</v>
      </c>
      <c r="P164" s="31">
        <v>43779875</v>
      </c>
      <c r="Q164" s="31">
        <v>185626968</v>
      </c>
      <c r="R164" s="31">
        <v>186246968</v>
      </c>
      <c r="S164" s="31">
        <v>100759338</v>
      </c>
      <c r="T164" s="36">
        <f t="shared" si="38"/>
        <v>0.54280549365003905</v>
      </c>
      <c r="U164" s="36">
        <f t="shared" si="39"/>
        <v>7.617888356236735E-2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4216000</v>
      </c>
      <c r="E165" s="31">
        <v>4216000</v>
      </c>
      <c r="F165" s="31">
        <v>3666087</v>
      </c>
      <c r="G165" s="36">
        <f t="shared" si="32"/>
        <v>0.86956522770398481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3666087</v>
      </c>
      <c r="O165" s="36">
        <f t="shared" si="37"/>
        <v>0.86956522770398481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4545920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4786087</v>
      </c>
      <c r="E167" s="31">
        <v>4786087</v>
      </c>
      <c r="F167" s="31">
        <v>0</v>
      </c>
      <c r="G167" s="36">
        <f t="shared" si="32"/>
        <v>0</v>
      </c>
      <c r="H167" s="31">
        <v>1190338</v>
      </c>
      <c r="I167" s="36">
        <f t="shared" si="33"/>
        <v>0.24870797375810344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1190338</v>
      </c>
      <c r="O167" s="36">
        <f t="shared" si="37"/>
        <v>0.24870797375810344</v>
      </c>
      <c r="P167" s="31">
        <v>0</v>
      </c>
      <c r="Q167" s="31">
        <v>0</v>
      </c>
      <c r="R167" s="31">
        <v>6574783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222285023</v>
      </c>
      <c r="E169" s="32">
        <f>SUM(E164:E168)</f>
        <v>222285023</v>
      </c>
      <c r="F169" s="32">
        <f>SUM(F164:F168)</f>
        <v>66026783</v>
      </c>
      <c r="G169" s="37">
        <f t="shared" si="32"/>
        <v>0.29703657992288574</v>
      </c>
      <c r="H169" s="32">
        <f>SUM(H164:H168)</f>
        <v>48305315</v>
      </c>
      <c r="I169" s="37">
        <f t="shared" si="33"/>
        <v>0.21731250422571205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114332098</v>
      </c>
      <c r="O169" s="37">
        <f t="shared" si="37"/>
        <v>0.51434908414859781</v>
      </c>
      <c r="P169" s="32">
        <f>SUM(P164:P168)</f>
        <v>43779875</v>
      </c>
      <c r="Q169" s="32">
        <f>SUM(Q164:Q168)</f>
        <v>185626968</v>
      </c>
      <c r="R169" s="32">
        <f>SUM(R164:R168)</f>
        <v>197367671</v>
      </c>
      <c r="S169" s="32">
        <f>SUM(S164:S168)</f>
        <v>100759338</v>
      </c>
      <c r="T169" s="37">
        <f t="shared" si="38"/>
        <v>0.54280549365003905</v>
      </c>
      <c r="U169" s="37">
        <f t="shared" si="39"/>
        <v>0.10336804296494684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32809880511</v>
      </c>
      <c r="E170" s="32">
        <f>SUM(E105,E107:E111,E113:E120,E122:E125,E127:E131,E133:E136,E138:E143,E145:E149,E151:E156,E158:E162,E164:E168)</f>
        <v>32626015311</v>
      </c>
      <c r="F170" s="32">
        <f>SUM(F105,F107:F111,F113:F120,F122:F125,F127:F131,F133:F136,F138:F143,F145:F149,F151:F156,F158:F162,F164:F168)</f>
        <v>8278559861</v>
      </c>
      <c r="G170" s="37">
        <f t="shared" si="32"/>
        <v>0.25231911034313248</v>
      </c>
      <c r="H170" s="32">
        <f>SUM(H105,H107:H111,H113:H120,H122:H125,H127:H131,H133:H136,H138:H143,H145:H149,H151:H156,H158:H162,H164:H168)</f>
        <v>7516608422</v>
      </c>
      <c r="I170" s="37">
        <f t="shared" si="33"/>
        <v>0.2290958791965105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15795168283</v>
      </c>
      <c r="O170" s="37">
        <f t="shared" si="37"/>
        <v>0.48141498953964296</v>
      </c>
      <c r="P170" s="32">
        <f>SUM(P105,P107:P111,P113:P120,P122:P125,P127:P131,P133:P136,P138:P143,P145:P149,P151:P156,P158:P162,P164:P168)</f>
        <v>6185255061</v>
      </c>
      <c r="Q170" s="32">
        <f>SUM(Q105,Q107:Q111,Q113:Q120,Q122:Q125,Q127:Q131,Q133:Q136,Q138:Q143,Q145:Q149,Q151:Q156,Q158:Q162,Q164:Q168)</f>
        <v>29879408270</v>
      </c>
      <c r="R170" s="32">
        <f>SUM(R105,R107:R111,R113:R120,R122:R125,R127:R131,R133:R136,R138:R143,R145:R149,R151:R156,R158:R162,R164:R168)</f>
        <v>29977861216</v>
      </c>
      <c r="S170" s="32">
        <f>SUM(S105,S107:S111,S113:S120,S122:S125,S127:S131,S133:S136,S138:S143,S145:S149,S151:S156,S158:S162,S164:S168)</f>
        <v>13667909231</v>
      </c>
      <c r="T170" s="37">
        <f t="shared" si="38"/>
        <v>0.45743573994144565</v>
      </c>
      <c r="U170" s="37">
        <f t="shared" si="39"/>
        <v>0.21524631528853289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51012324</v>
      </c>
      <c r="E174" s="31">
        <v>51012324</v>
      </c>
      <c r="F174" s="31">
        <v>12777562</v>
      </c>
      <c r="G174" s="36">
        <f t="shared" si="40"/>
        <v>0.2504799036405399</v>
      </c>
      <c r="H174" s="31">
        <v>16001227</v>
      </c>
      <c r="I174" s="36">
        <f t="shared" si="41"/>
        <v>0.31367375068032582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28778789</v>
      </c>
      <c r="O174" s="36">
        <f t="shared" si="45"/>
        <v>0.56415365432086573</v>
      </c>
      <c r="P174" s="31">
        <v>11035551</v>
      </c>
      <c r="Q174" s="31">
        <v>39118887</v>
      </c>
      <c r="R174" s="31">
        <v>41118887</v>
      </c>
      <c r="S174" s="31">
        <v>25655581</v>
      </c>
      <c r="T174" s="36">
        <f t="shared" si="46"/>
        <v>0.65583616936749756</v>
      </c>
      <c r="U174" s="36">
        <f t="shared" si="47"/>
        <v>0.44997082610555639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942174599</v>
      </c>
      <c r="E175" s="31">
        <v>942174599</v>
      </c>
      <c r="F175" s="31">
        <v>273312473</v>
      </c>
      <c r="G175" s="36">
        <f t="shared" si="40"/>
        <v>0.29008686212734547</v>
      </c>
      <c r="H175" s="31">
        <v>216337225</v>
      </c>
      <c r="I175" s="36">
        <f t="shared" si="41"/>
        <v>0.22961479244888877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489649698</v>
      </c>
      <c r="O175" s="36">
        <f t="shared" si="45"/>
        <v>0.51970165457623418</v>
      </c>
      <c r="P175" s="31">
        <v>186256674</v>
      </c>
      <c r="Q175" s="31">
        <v>787168000</v>
      </c>
      <c r="R175" s="31">
        <v>841051599</v>
      </c>
      <c r="S175" s="31">
        <v>420315168</v>
      </c>
      <c r="T175" s="36">
        <f t="shared" si="46"/>
        <v>0.53395865685596977</v>
      </c>
      <c r="U175" s="36">
        <f t="shared" si="47"/>
        <v>0.16150052695561401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205098041</v>
      </c>
      <c r="E176" s="31">
        <v>205098041</v>
      </c>
      <c r="F176" s="31">
        <v>36174789</v>
      </c>
      <c r="G176" s="36">
        <f t="shared" si="40"/>
        <v>0.17637803278676856</v>
      </c>
      <c r="H176" s="31">
        <v>37095607</v>
      </c>
      <c r="I176" s="36">
        <f t="shared" si="41"/>
        <v>0.18086768074006129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73270396</v>
      </c>
      <c r="O176" s="36">
        <f t="shared" si="45"/>
        <v>0.35724571352682982</v>
      </c>
      <c r="P176" s="31">
        <v>28957954</v>
      </c>
      <c r="Q176" s="31">
        <v>186302098</v>
      </c>
      <c r="R176" s="31">
        <v>186302098</v>
      </c>
      <c r="S176" s="31">
        <v>56704133</v>
      </c>
      <c r="T176" s="36">
        <f t="shared" si="46"/>
        <v>0.30436658313960585</v>
      </c>
      <c r="U176" s="36">
        <f t="shared" si="47"/>
        <v>0.28101615880735231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1198284964</v>
      </c>
      <c r="E179" s="32">
        <f>SUM(E173:E178)</f>
        <v>1198284964</v>
      </c>
      <c r="F179" s="32">
        <f>SUM(F173:F178)</f>
        <v>322264824</v>
      </c>
      <c r="G179" s="37">
        <f t="shared" si="40"/>
        <v>0.26893838584458779</v>
      </c>
      <c r="H179" s="32">
        <f>SUM(H173:H178)</f>
        <v>269434059</v>
      </c>
      <c r="I179" s="37">
        <f t="shared" si="41"/>
        <v>0.22484973699461358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591698883</v>
      </c>
      <c r="O179" s="37">
        <f t="shared" si="45"/>
        <v>0.49378812283920137</v>
      </c>
      <c r="P179" s="32">
        <f>SUM(P173:P178)</f>
        <v>226250179</v>
      </c>
      <c r="Q179" s="32">
        <f>SUM(Q173:Q178)</f>
        <v>1012588985</v>
      </c>
      <c r="R179" s="32">
        <f>SUM(R173:R178)</f>
        <v>1068472584</v>
      </c>
      <c r="S179" s="32">
        <f>SUM(S173:S178)</f>
        <v>502674882</v>
      </c>
      <c r="T179" s="37">
        <f t="shared" si="46"/>
        <v>0.49642539020903925</v>
      </c>
      <c r="U179" s="37">
        <f t="shared" si="47"/>
        <v>0.19086782689352044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181128714</v>
      </c>
      <c r="E180" s="31">
        <v>181128714</v>
      </c>
      <c r="F180" s="31">
        <v>46464979</v>
      </c>
      <c r="G180" s="36">
        <f t="shared" si="40"/>
        <v>0.25653016561471309</v>
      </c>
      <c r="H180" s="31">
        <v>48774081</v>
      </c>
      <c r="I180" s="36">
        <f t="shared" si="41"/>
        <v>0.26927856949285245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95239060</v>
      </c>
      <c r="O180" s="36">
        <f t="shared" si="45"/>
        <v>0.52580873510756554</v>
      </c>
      <c r="P180" s="31">
        <v>111355988</v>
      </c>
      <c r="Q180" s="31">
        <v>160902346</v>
      </c>
      <c r="R180" s="31">
        <v>160902346</v>
      </c>
      <c r="S180" s="31">
        <v>147622814</v>
      </c>
      <c r="T180" s="36">
        <f t="shared" si="46"/>
        <v>0.91746837550771321</v>
      </c>
      <c r="U180" s="36">
        <f t="shared" si="47"/>
        <v>-0.56199857882810944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466929244</v>
      </c>
      <c r="E182" s="31">
        <v>466929244</v>
      </c>
      <c r="F182" s="31">
        <v>124310186</v>
      </c>
      <c r="G182" s="36">
        <f t="shared" si="40"/>
        <v>0.26622917197278823</v>
      </c>
      <c r="H182" s="31">
        <v>102479730</v>
      </c>
      <c r="I182" s="36">
        <f t="shared" si="41"/>
        <v>0.21947592984773512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226789916</v>
      </c>
      <c r="O182" s="36">
        <f t="shared" si="45"/>
        <v>0.48570510182052334</v>
      </c>
      <c r="P182" s="31">
        <v>75134413</v>
      </c>
      <c r="Q182" s="31">
        <v>608564071</v>
      </c>
      <c r="R182" s="31">
        <v>615728071</v>
      </c>
      <c r="S182" s="31">
        <v>179686669</v>
      </c>
      <c r="T182" s="36">
        <f t="shared" si="46"/>
        <v>0.29526335444801505</v>
      </c>
      <c r="U182" s="36">
        <f t="shared" si="47"/>
        <v>0.3639519616663538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648057958</v>
      </c>
      <c r="E185" s="32">
        <f>SUM(E180:E184)</f>
        <v>648057958</v>
      </c>
      <c r="F185" s="32">
        <f>SUM(F180:F184)</f>
        <v>170775165</v>
      </c>
      <c r="G185" s="37">
        <f t="shared" si="40"/>
        <v>0.26351835185704175</v>
      </c>
      <c r="H185" s="32">
        <f>SUM(H180:H184)</f>
        <v>151253811</v>
      </c>
      <c r="I185" s="37">
        <f t="shared" si="41"/>
        <v>0.23339549978954197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322028976</v>
      </c>
      <c r="O185" s="37">
        <f t="shared" si="45"/>
        <v>0.49691385164658375</v>
      </c>
      <c r="P185" s="32">
        <f>SUM(P180:P184)</f>
        <v>186490401</v>
      </c>
      <c r="Q185" s="32">
        <f>SUM(Q180:Q184)</f>
        <v>769466417</v>
      </c>
      <c r="R185" s="32">
        <f>SUM(R180:R184)</f>
        <v>776630417</v>
      </c>
      <c r="S185" s="32">
        <f>SUM(S180:S184)</f>
        <v>327309483</v>
      </c>
      <c r="T185" s="37">
        <f t="shared" si="46"/>
        <v>0.42537201854255846</v>
      </c>
      <c r="U185" s="37">
        <f t="shared" si="47"/>
        <v>-0.18894586429679028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56286558</v>
      </c>
      <c r="E186" s="31">
        <v>56286558</v>
      </c>
      <c r="F186" s="31">
        <v>8382817</v>
      </c>
      <c r="G186" s="36">
        <f t="shared" si="40"/>
        <v>0.14893106450033772</v>
      </c>
      <c r="H186" s="31">
        <v>12586746</v>
      </c>
      <c r="I186" s="36">
        <f t="shared" si="41"/>
        <v>0.22361903884760551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20969563</v>
      </c>
      <c r="O186" s="36">
        <f t="shared" si="45"/>
        <v>0.3725501033479432</v>
      </c>
      <c r="P186" s="31">
        <v>5056538</v>
      </c>
      <c r="Q186" s="31">
        <v>58586673</v>
      </c>
      <c r="R186" s="31">
        <v>50580203</v>
      </c>
      <c r="S186" s="31">
        <v>12882844</v>
      </c>
      <c r="T186" s="36">
        <f t="shared" si="46"/>
        <v>0.21989376321130233</v>
      </c>
      <c r="U186" s="36">
        <f t="shared" si="47"/>
        <v>1.4892022961164337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35541448</v>
      </c>
      <c r="E187" s="31">
        <v>35541448</v>
      </c>
      <c r="F187" s="31">
        <v>2710108</v>
      </c>
      <c r="G187" s="36">
        <f t="shared" si="40"/>
        <v>7.6252042404124892E-2</v>
      </c>
      <c r="H187" s="31">
        <v>19163511</v>
      </c>
      <c r="I187" s="36">
        <f t="shared" si="41"/>
        <v>0.53918768306794929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21873619</v>
      </c>
      <c r="O187" s="36">
        <f t="shared" si="45"/>
        <v>0.61543972547207415</v>
      </c>
      <c r="P187" s="31">
        <v>2274811</v>
      </c>
      <c r="Q187" s="31">
        <v>12975638</v>
      </c>
      <c r="R187" s="31">
        <v>32143638</v>
      </c>
      <c r="S187" s="31">
        <v>4548618</v>
      </c>
      <c r="T187" s="36">
        <f t="shared" si="46"/>
        <v>0.35055062417740074</v>
      </c>
      <c r="U187" s="36">
        <f t="shared" si="47"/>
        <v>7.4242211770560278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2039650355</v>
      </c>
      <c r="E188" s="31">
        <v>2030650100</v>
      </c>
      <c r="F188" s="31">
        <v>371953225</v>
      </c>
      <c r="G188" s="36">
        <f t="shared" si="40"/>
        <v>0.18236126799291538</v>
      </c>
      <c r="H188" s="31">
        <v>397205636</v>
      </c>
      <c r="I188" s="36">
        <f t="shared" si="41"/>
        <v>0.19474202283067285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769158861</v>
      </c>
      <c r="O188" s="36">
        <f t="shared" si="45"/>
        <v>0.37710329082358823</v>
      </c>
      <c r="P188" s="31">
        <v>315773903</v>
      </c>
      <c r="Q188" s="31">
        <v>1871879774</v>
      </c>
      <c r="R188" s="31">
        <v>1872701006</v>
      </c>
      <c r="S188" s="31">
        <v>668554050</v>
      </c>
      <c r="T188" s="36">
        <f t="shared" si="46"/>
        <v>0.35715651148437483</v>
      </c>
      <c r="U188" s="36">
        <f t="shared" si="47"/>
        <v>0.25787986982572142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14900000</v>
      </c>
      <c r="R189" s="31">
        <v>14900000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2131478361</v>
      </c>
      <c r="E191" s="32">
        <f>SUM(E186:E190)</f>
        <v>2122478106</v>
      </c>
      <c r="F191" s="32">
        <f>SUM(F186:F190)</f>
        <v>383046150</v>
      </c>
      <c r="G191" s="37">
        <f t="shared" si="40"/>
        <v>0.17970914319781828</v>
      </c>
      <c r="H191" s="32">
        <f>SUM(H186:H190)</f>
        <v>428955893</v>
      </c>
      <c r="I191" s="37">
        <f t="shared" si="41"/>
        <v>0.20124806371421566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812002043</v>
      </c>
      <c r="O191" s="37">
        <f t="shared" si="45"/>
        <v>0.38095720691203394</v>
      </c>
      <c r="P191" s="32">
        <f>SUM(P186:P190)</f>
        <v>323105252</v>
      </c>
      <c r="Q191" s="32">
        <f>SUM(Q186:Q190)</f>
        <v>1958342085</v>
      </c>
      <c r="R191" s="32">
        <f>SUM(R186:R190)</f>
        <v>1970324847</v>
      </c>
      <c r="S191" s="32">
        <f>SUM(S186:S190)</f>
        <v>685985512</v>
      </c>
      <c r="T191" s="37">
        <f t="shared" si="46"/>
        <v>0.35028890879399144</v>
      </c>
      <c r="U191" s="37">
        <f t="shared" si="47"/>
        <v>0.3276042105313719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130400000</v>
      </c>
      <c r="E192" s="31">
        <v>130400000</v>
      </c>
      <c r="F192" s="31">
        <v>17835776</v>
      </c>
      <c r="G192" s="36">
        <f t="shared" si="40"/>
        <v>0.13677742331288342</v>
      </c>
      <c r="H192" s="31">
        <v>23532098</v>
      </c>
      <c r="I192" s="36">
        <f t="shared" si="41"/>
        <v>0.18046087423312884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41367874</v>
      </c>
      <c r="O192" s="36">
        <f t="shared" si="45"/>
        <v>0.31723829754601229</v>
      </c>
      <c r="P192" s="31">
        <v>21560953</v>
      </c>
      <c r="Q192" s="31">
        <v>128799743</v>
      </c>
      <c r="R192" s="31">
        <v>128799743</v>
      </c>
      <c r="S192" s="31">
        <v>36036590</v>
      </c>
      <c r="T192" s="36">
        <f t="shared" si="46"/>
        <v>0.27978774771313014</v>
      </c>
      <c r="U192" s="36">
        <f t="shared" si="47"/>
        <v>9.1421979353139005E-2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279716945</v>
      </c>
      <c r="E193" s="31">
        <v>279716945</v>
      </c>
      <c r="F193" s="31">
        <v>50002914</v>
      </c>
      <c r="G193" s="36">
        <f t="shared" si="40"/>
        <v>0.17876254869006952</v>
      </c>
      <c r="H193" s="31">
        <v>59701419</v>
      </c>
      <c r="I193" s="36">
        <f t="shared" si="41"/>
        <v>0.21343511741843169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109704333</v>
      </c>
      <c r="O193" s="36">
        <f t="shared" si="45"/>
        <v>0.39219766610850121</v>
      </c>
      <c r="P193" s="31">
        <v>57397474</v>
      </c>
      <c r="Q193" s="31">
        <v>258666845</v>
      </c>
      <c r="R193" s="31">
        <v>248666845</v>
      </c>
      <c r="S193" s="31">
        <v>107435267</v>
      </c>
      <c r="T193" s="36">
        <f t="shared" si="46"/>
        <v>0.4153422407112129</v>
      </c>
      <c r="U193" s="36">
        <f t="shared" si="47"/>
        <v>4.0140181081836479E-2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161890634</v>
      </c>
      <c r="E194" s="31">
        <v>161890634</v>
      </c>
      <c r="F194" s="31">
        <v>38275838</v>
      </c>
      <c r="G194" s="36">
        <f t="shared" si="40"/>
        <v>0.23643021868701805</v>
      </c>
      <c r="H194" s="31">
        <v>45235274</v>
      </c>
      <c r="I194" s="36">
        <f t="shared" si="41"/>
        <v>0.27941872165378018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83511112</v>
      </c>
      <c r="O194" s="36">
        <f t="shared" si="45"/>
        <v>0.5158489403407982</v>
      </c>
      <c r="P194" s="31">
        <v>38747884</v>
      </c>
      <c r="Q194" s="31">
        <v>134128069</v>
      </c>
      <c r="R194" s="31">
        <v>134128069</v>
      </c>
      <c r="S194" s="31">
        <v>72522788</v>
      </c>
      <c r="T194" s="36">
        <f t="shared" si="46"/>
        <v>0.54069806969337642</v>
      </c>
      <c r="U194" s="36">
        <f t="shared" si="47"/>
        <v>0.16742565865016013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451217116</v>
      </c>
      <c r="E195" s="31">
        <v>451217116</v>
      </c>
      <c r="F195" s="31">
        <v>100597488</v>
      </c>
      <c r="G195" s="36">
        <f t="shared" si="40"/>
        <v>0.22294696817307791</v>
      </c>
      <c r="H195" s="31">
        <v>89543253</v>
      </c>
      <c r="I195" s="36">
        <f t="shared" si="41"/>
        <v>0.19844826320817138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190140741</v>
      </c>
      <c r="O195" s="36">
        <f t="shared" si="45"/>
        <v>0.42139523138124929</v>
      </c>
      <c r="P195" s="31">
        <v>78483137</v>
      </c>
      <c r="Q195" s="31">
        <v>400371032</v>
      </c>
      <c r="R195" s="31">
        <v>400370632</v>
      </c>
      <c r="S195" s="31">
        <v>149278098</v>
      </c>
      <c r="T195" s="36">
        <f t="shared" si="46"/>
        <v>0.37284939735600053</v>
      </c>
      <c r="U195" s="36">
        <f t="shared" si="47"/>
        <v>0.14092346996782257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312270079</v>
      </c>
      <c r="E196" s="31">
        <v>312270079</v>
      </c>
      <c r="F196" s="31">
        <v>61767377</v>
      </c>
      <c r="G196" s="36">
        <f t="shared" si="40"/>
        <v>0.19780113803346494</v>
      </c>
      <c r="H196" s="31">
        <v>64895762</v>
      </c>
      <c r="I196" s="36">
        <f t="shared" si="41"/>
        <v>0.20781934089817167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126663139</v>
      </c>
      <c r="O196" s="36">
        <f t="shared" si="45"/>
        <v>0.40562047893163661</v>
      </c>
      <c r="P196" s="31">
        <v>100678839</v>
      </c>
      <c r="Q196" s="31">
        <v>273759038</v>
      </c>
      <c r="R196" s="31">
        <v>273904038</v>
      </c>
      <c r="S196" s="31">
        <v>163380147</v>
      </c>
      <c r="T196" s="36">
        <f t="shared" si="46"/>
        <v>0.59680275103830549</v>
      </c>
      <c r="U196" s="36">
        <f t="shared" si="47"/>
        <v>-0.35541805363885848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1335494774</v>
      </c>
      <c r="E198" s="32">
        <f>SUM(E192:E197)</f>
        <v>1335494774</v>
      </c>
      <c r="F198" s="32">
        <f>SUM(F192:F197)</f>
        <v>268479393</v>
      </c>
      <c r="G198" s="37">
        <f t="shared" si="40"/>
        <v>0.20103365301525319</v>
      </c>
      <c r="H198" s="32">
        <f>SUM(H192:H197)</f>
        <v>282907806</v>
      </c>
      <c r="I198" s="37">
        <f t="shared" si="41"/>
        <v>0.21183744894234982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551387199</v>
      </c>
      <c r="O198" s="37">
        <f t="shared" si="45"/>
        <v>0.41287110195760302</v>
      </c>
      <c r="P198" s="32">
        <f>SUM(P192:P197)</f>
        <v>296868287</v>
      </c>
      <c r="Q198" s="32">
        <f>SUM(Q192:Q197)</f>
        <v>1195724727</v>
      </c>
      <c r="R198" s="32">
        <f>SUM(R192:R197)</f>
        <v>1185869327</v>
      </c>
      <c r="S198" s="32">
        <f>SUM(S192:S197)</f>
        <v>528652890</v>
      </c>
      <c r="T198" s="37">
        <f t="shared" si="46"/>
        <v>0.44211922532233455</v>
      </c>
      <c r="U198" s="37">
        <f t="shared" si="47"/>
        <v>-4.7025841463490536E-2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87755482</v>
      </c>
      <c r="E199" s="31">
        <v>87755482</v>
      </c>
      <c r="F199" s="31">
        <v>13568334</v>
      </c>
      <c r="G199" s="36">
        <f t="shared" si="40"/>
        <v>0.1546152296217802</v>
      </c>
      <c r="H199" s="31">
        <v>35001993</v>
      </c>
      <c r="I199" s="36">
        <f t="shared" si="41"/>
        <v>0.39885819326933902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48570327</v>
      </c>
      <c r="O199" s="36">
        <f t="shared" si="45"/>
        <v>0.55347342289111923</v>
      </c>
      <c r="P199" s="31">
        <v>20372296</v>
      </c>
      <c r="Q199" s="31">
        <v>91654210</v>
      </c>
      <c r="R199" s="31">
        <v>85366902</v>
      </c>
      <c r="S199" s="31">
        <v>31403269</v>
      </c>
      <c r="T199" s="36">
        <f t="shared" si="46"/>
        <v>0.34262767635005525</v>
      </c>
      <c r="U199" s="36">
        <f t="shared" si="47"/>
        <v>0.71811724117890297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154716971</v>
      </c>
      <c r="E200" s="31">
        <v>154716971</v>
      </c>
      <c r="F200" s="31">
        <v>44297400</v>
      </c>
      <c r="G200" s="36">
        <f t="shared" si="40"/>
        <v>0.28631248216461014</v>
      </c>
      <c r="H200" s="31">
        <v>40653948</v>
      </c>
      <c r="I200" s="36">
        <f t="shared" si="41"/>
        <v>0.26276333964681869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84951348</v>
      </c>
      <c r="O200" s="36">
        <f t="shared" si="45"/>
        <v>0.54907582181142878</v>
      </c>
      <c r="P200" s="31">
        <v>27758800</v>
      </c>
      <c r="Q200" s="31">
        <v>136838108</v>
      </c>
      <c r="R200" s="31">
        <v>136485533</v>
      </c>
      <c r="S200" s="31">
        <v>60608813</v>
      </c>
      <c r="T200" s="36">
        <f t="shared" si="46"/>
        <v>0.44292349467445136</v>
      </c>
      <c r="U200" s="36">
        <f t="shared" si="47"/>
        <v>0.46454270357508243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242472453</v>
      </c>
      <c r="E204" s="32">
        <f>SUM(E199:E203)</f>
        <v>242472453</v>
      </c>
      <c r="F204" s="32">
        <f>SUM(F199:F203)</f>
        <v>57865734</v>
      </c>
      <c r="G204" s="37">
        <f t="shared" si="40"/>
        <v>0.23864869301256256</v>
      </c>
      <c r="H204" s="32">
        <f>SUM(H199:H203)</f>
        <v>75655941</v>
      </c>
      <c r="I204" s="37">
        <f t="shared" si="41"/>
        <v>0.31201870589398456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133521675</v>
      </c>
      <c r="O204" s="37">
        <f t="shared" si="45"/>
        <v>0.55066739890654715</v>
      </c>
      <c r="P204" s="32">
        <f>SUM(P199:P203)</f>
        <v>48131096</v>
      </c>
      <c r="Q204" s="32">
        <f>SUM(Q199:Q203)</f>
        <v>228492318</v>
      </c>
      <c r="R204" s="32">
        <f>SUM(R199:R203)</f>
        <v>221852435</v>
      </c>
      <c r="S204" s="32">
        <f>SUM(S199:S203)</f>
        <v>92012082</v>
      </c>
      <c r="T204" s="37">
        <f t="shared" si="46"/>
        <v>0.40269223405576376</v>
      </c>
      <c r="U204" s="37">
        <f t="shared" si="47"/>
        <v>0.57187239201866502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5555788510</v>
      </c>
      <c r="E205" s="32">
        <f>SUM(E173:E178,E180:E184,E186:E190,E192:E197,E199:E203)</f>
        <v>5546788255</v>
      </c>
      <c r="F205" s="32">
        <f>SUM(F173:F178,F180:F184,F186:F190,F192:F197,F199:F203)</f>
        <v>1202431266</v>
      </c>
      <c r="G205" s="37">
        <f t="shared" si="40"/>
        <v>0.21642855264121635</v>
      </c>
      <c r="H205" s="32">
        <f>SUM(H173:H178,H180:H184,H186:H190,H192:H197,H199:H203)</f>
        <v>1208207510</v>
      </c>
      <c r="I205" s="37">
        <f t="shared" si="41"/>
        <v>0.21746823296554893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2410638776</v>
      </c>
      <c r="O205" s="37">
        <f t="shared" si="45"/>
        <v>0.43389678560676531</v>
      </c>
      <c r="P205" s="32">
        <f>SUM(P173:P178,P180:P184,P186:P190,P192:P197,P199:P203)</f>
        <v>1080845215</v>
      </c>
      <c r="Q205" s="32">
        <f>SUM(Q173:Q178,Q180:Q184,Q186:Q190,Q192:Q197,Q199:Q203)</f>
        <v>5164614532</v>
      </c>
      <c r="R205" s="32">
        <f>SUM(R173:R178,R180:R184,R186:R190,R192:R197,R199:R203)</f>
        <v>5223149610</v>
      </c>
      <c r="S205" s="32">
        <f>SUM(S173:S178,S180:S184,S186:S190,S192:S197,S199:S203)</f>
        <v>2136634849</v>
      </c>
      <c r="T205" s="37">
        <f t="shared" si="46"/>
        <v>0.41370654784812894</v>
      </c>
      <c r="U205" s="37">
        <f t="shared" si="47"/>
        <v>0.1178358318401771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57025392</v>
      </c>
      <c r="E208" s="31">
        <v>57025392</v>
      </c>
      <c r="F208" s="31">
        <v>12873377</v>
      </c>
      <c r="G208" s="36">
        <f t="shared" ref="G208:G231" si="48">IF(($D208     =0),0,($F208     /$D208     ))</f>
        <v>0.22574815443618521</v>
      </c>
      <c r="H208" s="31">
        <v>18180715</v>
      </c>
      <c r="I208" s="36">
        <f t="shared" ref="I208:I231" si="49">IF(($D208     =0),0,($H208     /$D208     ))</f>
        <v>0.31881788730185318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31054092</v>
      </c>
      <c r="O208" s="36">
        <f t="shared" ref="O208:O231" si="53">IF(($D208     =0),0,($N208     /$D208     ))</f>
        <v>0.54456604173803835</v>
      </c>
      <c r="P208" s="31">
        <v>21068552</v>
      </c>
      <c r="Q208" s="31">
        <v>53079846</v>
      </c>
      <c r="R208" s="31">
        <v>32356299</v>
      </c>
      <c r="S208" s="31">
        <v>25195300</v>
      </c>
      <c r="T208" s="36">
        <f t="shared" ref="T208:T231" si="54">IF(($Q208     =0),0,($S208     /$Q208     ))</f>
        <v>0.47466791821513576</v>
      </c>
      <c r="U208" s="36">
        <f t="shared" ref="U208:U231" si="55">IF(($P208     =0),0,(($H208     /$P208     )-1))</f>
        <v>-0.13706860348067584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360851549</v>
      </c>
      <c r="E209" s="31">
        <v>360851549</v>
      </c>
      <c r="F209" s="31">
        <v>87667033</v>
      </c>
      <c r="G209" s="36">
        <f t="shared" si="48"/>
        <v>0.24294487093915731</v>
      </c>
      <c r="H209" s="31">
        <v>77054011</v>
      </c>
      <c r="I209" s="36">
        <f t="shared" si="49"/>
        <v>0.21353382357241871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164721044</v>
      </c>
      <c r="O209" s="36">
        <f t="shared" si="53"/>
        <v>0.45647869451157602</v>
      </c>
      <c r="P209" s="31">
        <v>65975574</v>
      </c>
      <c r="Q209" s="31">
        <v>316245384</v>
      </c>
      <c r="R209" s="31">
        <v>328581214</v>
      </c>
      <c r="S209" s="31">
        <v>135063459</v>
      </c>
      <c r="T209" s="36">
        <f t="shared" si="54"/>
        <v>0.42708436496894447</v>
      </c>
      <c r="U209" s="36">
        <f t="shared" si="55"/>
        <v>0.16791725070857288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295638485</v>
      </c>
      <c r="E210" s="31">
        <v>295638485</v>
      </c>
      <c r="F210" s="31">
        <v>49470002</v>
      </c>
      <c r="G210" s="36">
        <f t="shared" si="48"/>
        <v>0.16733275439427311</v>
      </c>
      <c r="H210" s="31">
        <v>48533142</v>
      </c>
      <c r="I210" s="36">
        <f t="shared" si="49"/>
        <v>0.16416381649364764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98003144</v>
      </c>
      <c r="O210" s="36">
        <f t="shared" si="53"/>
        <v>0.33149657088792078</v>
      </c>
      <c r="P210" s="31">
        <v>51513870</v>
      </c>
      <c r="Q210" s="31">
        <v>227323730</v>
      </c>
      <c r="R210" s="31">
        <v>267783576</v>
      </c>
      <c r="S210" s="31">
        <v>82107708</v>
      </c>
      <c r="T210" s="36">
        <f t="shared" si="54"/>
        <v>0.36119285918808386</v>
      </c>
      <c r="U210" s="36">
        <f t="shared" si="55"/>
        <v>-5.7862630006248805E-2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179821369</v>
      </c>
      <c r="E211" s="31">
        <v>179821369</v>
      </c>
      <c r="F211" s="31">
        <v>39220557</v>
      </c>
      <c r="G211" s="36">
        <f t="shared" si="48"/>
        <v>0.21810843293046001</v>
      </c>
      <c r="H211" s="31">
        <v>40165716</v>
      </c>
      <c r="I211" s="36">
        <f t="shared" si="49"/>
        <v>0.22336453238769416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79386273</v>
      </c>
      <c r="O211" s="36">
        <f t="shared" si="53"/>
        <v>0.44147296531815416</v>
      </c>
      <c r="P211" s="31">
        <v>25624907</v>
      </c>
      <c r="Q211" s="31">
        <v>152296900</v>
      </c>
      <c r="R211" s="31">
        <v>152296900</v>
      </c>
      <c r="S211" s="31">
        <v>50616128</v>
      </c>
      <c r="T211" s="36">
        <f t="shared" si="54"/>
        <v>0.33235166310016817</v>
      </c>
      <c r="U211" s="36">
        <f t="shared" si="55"/>
        <v>0.56744826430004225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529100310</v>
      </c>
      <c r="E212" s="31">
        <v>529100310</v>
      </c>
      <c r="F212" s="31">
        <v>136454096</v>
      </c>
      <c r="G212" s="36">
        <f t="shared" si="48"/>
        <v>0.25789834823570601</v>
      </c>
      <c r="H212" s="31">
        <v>45640065</v>
      </c>
      <c r="I212" s="36">
        <f t="shared" si="49"/>
        <v>8.6259758570166017E-2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182094161</v>
      </c>
      <c r="O212" s="36">
        <f t="shared" si="53"/>
        <v>0.34415810680587205</v>
      </c>
      <c r="P212" s="31">
        <v>116197854</v>
      </c>
      <c r="Q212" s="31">
        <v>489122844</v>
      </c>
      <c r="R212" s="31">
        <v>529112330</v>
      </c>
      <c r="S212" s="31">
        <v>234824522</v>
      </c>
      <c r="T212" s="36">
        <f t="shared" si="54"/>
        <v>0.480093139955655</v>
      </c>
      <c r="U212" s="36">
        <f t="shared" si="55"/>
        <v>-0.60722110237939508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103875166</v>
      </c>
      <c r="E213" s="31">
        <v>103875166</v>
      </c>
      <c r="F213" s="31">
        <v>24809523</v>
      </c>
      <c r="G213" s="36">
        <f t="shared" si="48"/>
        <v>0.23883979160139202</v>
      </c>
      <c r="H213" s="31">
        <v>8438018</v>
      </c>
      <c r="I213" s="36">
        <f t="shared" si="49"/>
        <v>8.1232293770774816E-2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33247541</v>
      </c>
      <c r="O213" s="36">
        <f t="shared" si="53"/>
        <v>0.3200720853721668</v>
      </c>
      <c r="P213" s="31">
        <v>22103860</v>
      </c>
      <c r="Q213" s="31">
        <v>92153189</v>
      </c>
      <c r="R213" s="31">
        <v>92153189</v>
      </c>
      <c r="S213" s="31">
        <v>42424623</v>
      </c>
      <c r="T213" s="36">
        <f t="shared" si="54"/>
        <v>0.46037064436261671</v>
      </c>
      <c r="U213" s="36">
        <f t="shared" si="55"/>
        <v>-0.61825590643444173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1049898451</v>
      </c>
      <c r="E214" s="31">
        <v>1049898451</v>
      </c>
      <c r="F214" s="31">
        <v>259576029</v>
      </c>
      <c r="G214" s="36">
        <f t="shared" si="48"/>
        <v>0.24723917703922776</v>
      </c>
      <c r="H214" s="31">
        <v>244909283</v>
      </c>
      <c r="I214" s="36">
        <f t="shared" si="49"/>
        <v>0.23326949646104392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504485312</v>
      </c>
      <c r="O214" s="36">
        <f t="shared" si="53"/>
        <v>0.48050867350027171</v>
      </c>
      <c r="P214" s="31">
        <v>203533857</v>
      </c>
      <c r="Q214" s="31">
        <v>935267911</v>
      </c>
      <c r="R214" s="31">
        <v>935948640</v>
      </c>
      <c r="S214" s="31">
        <v>372041830</v>
      </c>
      <c r="T214" s="36">
        <f t="shared" si="54"/>
        <v>0.39779171895484822</v>
      </c>
      <c r="U214" s="36">
        <f t="shared" si="55"/>
        <v>0.20328522541583838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2576210722</v>
      </c>
      <c r="E216" s="32">
        <f>SUM(E208:E215)</f>
        <v>2576210722</v>
      </c>
      <c r="F216" s="32">
        <f>SUM(F208:F215)</f>
        <v>610070617</v>
      </c>
      <c r="G216" s="37">
        <f t="shared" si="48"/>
        <v>0.23680928419022393</v>
      </c>
      <c r="H216" s="32">
        <f>SUM(H208:H215)</f>
        <v>482920950</v>
      </c>
      <c r="I216" s="37">
        <f t="shared" si="49"/>
        <v>0.18745397877433412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1092991567</v>
      </c>
      <c r="O216" s="37">
        <f t="shared" si="53"/>
        <v>0.42426326296455807</v>
      </c>
      <c r="P216" s="32">
        <f>SUM(P208:P215)</f>
        <v>506018474</v>
      </c>
      <c r="Q216" s="32">
        <f>SUM(Q208:Q215)</f>
        <v>2265489804</v>
      </c>
      <c r="R216" s="32">
        <f>SUM(R208:R215)</f>
        <v>2338232148</v>
      </c>
      <c r="S216" s="32">
        <f>SUM(S208:S215)</f>
        <v>942273570</v>
      </c>
      <c r="T216" s="37">
        <f t="shared" si="54"/>
        <v>0.41592487785038823</v>
      </c>
      <c r="U216" s="37">
        <f t="shared" si="55"/>
        <v>-4.5645614116452182E-2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210546539</v>
      </c>
      <c r="E217" s="31">
        <v>210546539</v>
      </c>
      <c r="F217" s="31">
        <v>38628028</v>
      </c>
      <c r="G217" s="36">
        <f t="shared" si="48"/>
        <v>0.18346550925731436</v>
      </c>
      <c r="H217" s="31">
        <v>50992065</v>
      </c>
      <c r="I217" s="36">
        <f t="shared" si="49"/>
        <v>0.24218904400988514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89620093</v>
      </c>
      <c r="O217" s="36">
        <f t="shared" si="53"/>
        <v>0.42565455326719953</v>
      </c>
      <c r="P217" s="31">
        <v>28663698</v>
      </c>
      <c r="Q217" s="31">
        <v>314369663</v>
      </c>
      <c r="R217" s="31">
        <v>314369663</v>
      </c>
      <c r="S217" s="31">
        <v>80283650</v>
      </c>
      <c r="T217" s="36">
        <f t="shared" si="54"/>
        <v>0.25537976290034065</v>
      </c>
      <c r="U217" s="36">
        <f t="shared" si="55"/>
        <v>0.77897719268462851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2265024041</v>
      </c>
      <c r="E218" s="31">
        <v>2265024041</v>
      </c>
      <c r="F218" s="31">
        <v>499664306</v>
      </c>
      <c r="G218" s="36">
        <f t="shared" si="48"/>
        <v>0.22060000112819994</v>
      </c>
      <c r="H218" s="31">
        <v>400117440</v>
      </c>
      <c r="I218" s="36">
        <f t="shared" si="49"/>
        <v>0.17665041640059131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899781746</v>
      </c>
      <c r="O218" s="36">
        <f t="shared" si="53"/>
        <v>0.39725041752879126</v>
      </c>
      <c r="P218" s="31">
        <v>353127546</v>
      </c>
      <c r="Q218" s="31">
        <v>2167756671</v>
      </c>
      <c r="R218" s="31">
        <v>2027989764</v>
      </c>
      <c r="S218" s="31">
        <v>772279837</v>
      </c>
      <c r="T218" s="36">
        <f t="shared" si="54"/>
        <v>0.35625762214526707</v>
      </c>
      <c r="U218" s="36">
        <f t="shared" si="55"/>
        <v>0.13306776696485745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903883499</v>
      </c>
      <c r="E219" s="31">
        <v>903883499</v>
      </c>
      <c r="F219" s="31">
        <v>280726369</v>
      </c>
      <c r="G219" s="36">
        <f t="shared" si="48"/>
        <v>0.31057804386359311</v>
      </c>
      <c r="H219" s="31">
        <v>232004002</v>
      </c>
      <c r="I219" s="36">
        <f t="shared" si="49"/>
        <v>0.2566746735134281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512730371</v>
      </c>
      <c r="O219" s="36">
        <f t="shared" si="53"/>
        <v>0.56725271737702121</v>
      </c>
      <c r="P219" s="31">
        <v>200175872</v>
      </c>
      <c r="Q219" s="31">
        <v>943028908</v>
      </c>
      <c r="R219" s="31">
        <v>902041280</v>
      </c>
      <c r="S219" s="31">
        <v>417377999</v>
      </c>
      <c r="T219" s="36">
        <f t="shared" si="54"/>
        <v>0.44259300585512912</v>
      </c>
      <c r="U219" s="36">
        <f t="shared" si="55"/>
        <v>0.15900083102922613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79571592</v>
      </c>
      <c r="E220" s="31">
        <v>79571592</v>
      </c>
      <c r="F220" s="31">
        <v>15905851</v>
      </c>
      <c r="G220" s="36">
        <f t="shared" si="48"/>
        <v>0.19989358765123111</v>
      </c>
      <c r="H220" s="31">
        <v>30134141</v>
      </c>
      <c r="I220" s="36">
        <f t="shared" si="49"/>
        <v>0.37870476438375145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46039992</v>
      </c>
      <c r="O220" s="36">
        <f t="shared" si="53"/>
        <v>0.57859835203498255</v>
      </c>
      <c r="P220" s="31">
        <v>4878988</v>
      </c>
      <c r="Q220" s="31">
        <v>90569549</v>
      </c>
      <c r="R220" s="31">
        <v>71101791</v>
      </c>
      <c r="S220" s="31">
        <v>23561787</v>
      </c>
      <c r="T220" s="36">
        <f t="shared" si="54"/>
        <v>0.26015131200443542</v>
      </c>
      <c r="U220" s="36">
        <f t="shared" si="55"/>
        <v>5.1763097183268334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3587000</v>
      </c>
      <c r="E221" s="31">
        <v>3587000</v>
      </c>
      <c r="F221" s="31">
        <v>1009917</v>
      </c>
      <c r="G221" s="36">
        <f t="shared" si="48"/>
        <v>0.28154920546417617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1009917</v>
      </c>
      <c r="O221" s="36">
        <f t="shared" si="53"/>
        <v>0.28154920546417617</v>
      </c>
      <c r="P221" s="31">
        <v>3144553</v>
      </c>
      <c r="Q221" s="31">
        <v>5000000</v>
      </c>
      <c r="R221" s="31">
        <v>30200000</v>
      </c>
      <c r="S221" s="31">
        <v>3144553</v>
      </c>
      <c r="T221" s="36">
        <f t="shared" si="54"/>
        <v>0.62891059999999999</v>
      </c>
      <c r="U221" s="36">
        <f t="shared" si="55"/>
        <v>-1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3462612671</v>
      </c>
      <c r="E224" s="32">
        <f>SUM(E217:E223)</f>
        <v>3462612671</v>
      </c>
      <c r="F224" s="32">
        <f>SUM(F217:F223)</f>
        <v>835934471</v>
      </c>
      <c r="G224" s="37">
        <f t="shared" si="48"/>
        <v>0.24141726217347398</v>
      </c>
      <c r="H224" s="32">
        <f>SUM(H217:H223)</f>
        <v>713247648</v>
      </c>
      <c r="I224" s="37">
        <f t="shared" si="49"/>
        <v>0.20598539766621216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1549182119</v>
      </c>
      <c r="O224" s="37">
        <f t="shared" si="53"/>
        <v>0.44740265983968613</v>
      </c>
      <c r="P224" s="32">
        <f>SUM(P217:P223)</f>
        <v>589990657</v>
      </c>
      <c r="Q224" s="32">
        <f>SUM(Q217:Q223)</f>
        <v>3520724791</v>
      </c>
      <c r="R224" s="32">
        <f>SUM(R217:R223)</f>
        <v>3345702498</v>
      </c>
      <c r="S224" s="32">
        <f>SUM(S217:S223)</f>
        <v>1296647826</v>
      </c>
      <c r="T224" s="37">
        <f t="shared" si="54"/>
        <v>0.36829002633622776</v>
      </c>
      <c r="U224" s="37">
        <f t="shared" si="55"/>
        <v>0.2089134625058986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254930413</v>
      </c>
      <c r="E225" s="31">
        <v>254930413</v>
      </c>
      <c r="F225" s="31">
        <v>79706810</v>
      </c>
      <c r="G225" s="36">
        <f t="shared" si="48"/>
        <v>0.31266104762478847</v>
      </c>
      <c r="H225" s="31">
        <v>78556989</v>
      </c>
      <c r="I225" s="36">
        <f t="shared" si="49"/>
        <v>0.30815071483840573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158263799</v>
      </c>
      <c r="O225" s="36">
        <f t="shared" si="53"/>
        <v>0.62081176246319425</v>
      </c>
      <c r="P225" s="31">
        <v>53912887</v>
      </c>
      <c r="Q225" s="31">
        <v>225958248</v>
      </c>
      <c r="R225" s="31">
        <v>225958248</v>
      </c>
      <c r="S225" s="31">
        <v>106401767</v>
      </c>
      <c r="T225" s="36">
        <f t="shared" si="54"/>
        <v>0.47089127279832688</v>
      </c>
      <c r="U225" s="36">
        <f t="shared" si="55"/>
        <v>0.4571096702723414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323417213</v>
      </c>
      <c r="E226" s="31">
        <v>323417213</v>
      </c>
      <c r="F226" s="31">
        <v>100735888</v>
      </c>
      <c r="G226" s="36">
        <f t="shared" si="48"/>
        <v>0.31147348981700612</v>
      </c>
      <c r="H226" s="31">
        <v>92393707</v>
      </c>
      <c r="I226" s="36">
        <f t="shared" si="49"/>
        <v>0.28567962151105419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193129595</v>
      </c>
      <c r="O226" s="36">
        <f t="shared" si="53"/>
        <v>0.59715311132806037</v>
      </c>
      <c r="P226" s="31">
        <v>71481180</v>
      </c>
      <c r="Q226" s="31">
        <v>299333235</v>
      </c>
      <c r="R226" s="31">
        <v>297733953</v>
      </c>
      <c r="S226" s="31">
        <v>160264737</v>
      </c>
      <c r="T226" s="36">
        <f t="shared" si="54"/>
        <v>0.53540575606313812</v>
      </c>
      <c r="U226" s="36">
        <f t="shared" si="55"/>
        <v>0.29255990178114022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5000000</v>
      </c>
      <c r="E227" s="31">
        <v>5000000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1893838247</v>
      </c>
      <c r="E228" s="31">
        <v>1893838247</v>
      </c>
      <c r="F228" s="31">
        <v>446714610</v>
      </c>
      <c r="G228" s="36">
        <f t="shared" si="48"/>
        <v>0.23587791127760449</v>
      </c>
      <c r="H228" s="31">
        <v>390604916</v>
      </c>
      <c r="I228" s="36">
        <f t="shared" si="49"/>
        <v>0.20625041057162682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837319526</v>
      </c>
      <c r="O228" s="36">
        <f t="shared" si="53"/>
        <v>0.44212832184923129</v>
      </c>
      <c r="P228" s="31">
        <v>474069671</v>
      </c>
      <c r="Q228" s="31">
        <v>1747265061</v>
      </c>
      <c r="R228" s="31">
        <v>1760575069</v>
      </c>
      <c r="S228" s="31">
        <v>881975374</v>
      </c>
      <c r="T228" s="36">
        <f t="shared" si="54"/>
        <v>0.5047748013087523</v>
      </c>
      <c r="U228" s="36">
        <f t="shared" si="55"/>
        <v>-0.17606010277759365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2477185873</v>
      </c>
      <c r="E230" s="32">
        <f>SUM(E225:E229)</f>
        <v>2477185873</v>
      </c>
      <c r="F230" s="32">
        <f>SUM(F225:F229)</f>
        <v>627157308</v>
      </c>
      <c r="G230" s="37">
        <f t="shared" si="48"/>
        <v>0.25317329427544333</v>
      </c>
      <c r="H230" s="32">
        <f>SUM(H225:H229)</f>
        <v>561555612</v>
      </c>
      <c r="I230" s="37">
        <f t="shared" si="49"/>
        <v>0.22669094722388641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1188712920</v>
      </c>
      <c r="O230" s="37">
        <f t="shared" si="53"/>
        <v>0.47986424149932977</v>
      </c>
      <c r="P230" s="32">
        <f>SUM(P225:P229)</f>
        <v>599463738</v>
      </c>
      <c r="Q230" s="32">
        <f>SUM(Q225:Q229)</f>
        <v>2272556544</v>
      </c>
      <c r="R230" s="32">
        <f>SUM(R225:R229)</f>
        <v>2284267270</v>
      </c>
      <c r="S230" s="32">
        <f>SUM(S225:S229)</f>
        <v>1148641878</v>
      </c>
      <c r="T230" s="37">
        <f t="shared" si="54"/>
        <v>0.50544039532597873</v>
      </c>
      <c r="U230" s="37">
        <f t="shared" si="55"/>
        <v>-6.3236729091360022E-2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8516009266</v>
      </c>
      <c r="E231" s="32">
        <f>SUM(E208:E215,E217:E223,E225:E229)</f>
        <v>8516009266</v>
      </c>
      <c r="F231" s="32">
        <f>SUM(F208:F215,F217:F223,F225:F229)</f>
        <v>2073162396</v>
      </c>
      <c r="G231" s="37">
        <f t="shared" si="48"/>
        <v>0.24344294742339703</v>
      </c>
      <c r="H231" s="32">
        <f>SUM(H208:H215,H217:H223,H225:H229)</f>
        <v>1757724210</v>
      </c>
      <c r="I231" s="37">
        <f t="shared" si="49"/>
        <v>0.20640233648144082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3830886606</v>
      </c>
      <c r="O231" s="37">
        <f t="shared" si="53"/>
        <v>0.44984528390483786</v>
      </c>
      <c r="P231" s="32">
        <f>SUM(P208:P215,P217:P223,P225:P229)</f>
        <v>1695472869</v>
      </c>
      <c r="Q231" s="32">
        <f>SUM(Q208:Q215,Q217:Q223,Q225:Q229)</f>
        <v>8058771139</v>
      </c>
      <c r="R231" s="32">
        <f>SUM(R208:R215,R217:R223,R225:R229)</f>
        <v>7968201916</v>
      </c>
      <c r="S231" s="32">
        <f>SUM(S208:S215,S217:S223,S225:S229)</f>
        <v>3387563274</v>
      </c>
      <c r="T231" s="37">
        <f t="shared" si="54"/>
        <v>0.42035729958951995</v>
      </c>
      <c r="U231" s="37">
        <f t="shared" si="55"/>
        <v>3.6716211823971001E-2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770445677</v>
      </c>
      <c r="E235" s="31">
        <v>770445677</v>
      </c>
      <c r="F235" s="31">
        <v>183253432</v>
      </c>
      <c r="G235" s="36">
        <f t="shared" si="56"/>
        <v>0.23785380004150508</v>
      </c>
      <c r="H235" s="31">
        <v>180478610</v>
      </c>
      <c r="I235" s="36">
        <f t="shared" si="57"/>
        <v>0.23425221970581581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363732042</v>
      </c>
      <c r="O235" s="36">
        <f t="shared" si="61"/>
        <v>0.47210601974732086</v>
      </c>
      <c r="P235" s="31">
        <v>171789302</v>
      </c>
      <c r="Q235" s="31">
        <v>669767540</v>
      </c>
      <c r="R235" s="31">
        <v>689567540</v>
      </c>
      <c r="S235" s="31">
        <v>345631908</v>
      </c>
      <c r="T235" s="36">
        <f t="shared" si="62"/>
        <v>0.51604756480136382</v>
      </c>
      <c r="U235" s="36">
        <f t="shared" si="63"/>
        <v>5.0581193932553559E-2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4054088888</v>
      </c>
      <c r="E236" s="31">
        <v>4054088888</v>
      </c>
      <c r="F236" s="31">
        <v>707526266</v>
      </c>
      <c r="G236" s="36">
        <f t="shared" si="56"/>
        <v>0.17452164605819565</v>
      </c>
      <c r="H236" s="31">
        <v>529666746</v>
      </c>
      <c r="I236" s="36">
        <f t="shared" si="57"/>
        <v>0.13065000808635452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1237193012</v>
      </c>
      <c r="O236" s="36">
        <f t="shared" si="61"/>
        <v>0.30517165414455016</v>
      </c>
      <c r="P236" s="31">
        <v>665760862</v>
      </c>
      <c r="Q236" s="31">
        <v>4316567317</v>
      </c>
      <c r="R236" s="31">
        <v>4087629606</v>
      </c>
      <c r="S236" s="31">
        <v>1038920020</v>
      </c>
      <c r="T236" s="36">
        <f t="shared" si="62"/>
        <v>0.24068199189397699</v>
      </c>
      <c r="U236" s="36">
        <f t="shared" si="63"/>
        <v>-0.20441891941674395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77509700</v>
      </c>
      <c r="E237" s="31">
        <v>77509700</v>
      </c>
      <c r="F237" s="31">
        <v>1730555</v>
      </c>
      <c r="G237" s="36">
        <f t="shared" si="56"/>
        <v>2.2326947465930072E-2</v>
      </c>
      <c r="H237" s="31">
        <v>10299973</v>
      </c>
      <c r="I237" s="36">
        <f t="shared" si="57"/>
        <v>0.13288624520543879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12030528</v>
      </c>
      <c r="O237" s="36">
        <f t="shared" si="61"/>
        <v>0.15521319267136888</v>
      </c>
      <c r="P237" s="31">
        <v>13049382</v>
      </c>
      <c r="Q237" s="31">
        <v>64130590</v>
      </c>
      <c r="R237" s="31">
        <v>64130590</v>
      </c>
      <c r="S237" s="31">
        <v>14342665</v>
      </c>
      <c r="T237" s="36">
        <f t="shared" si="62"/>
        <v>0.22364779428974535</v>
      </c>
      <c r="U237" s="36">
        <f t="shared" si="63"/>
        <v>-0.21069265962173533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-1018520</v>
      </c>
      <c r="Q238" s="31">
        <v>4000000</v>
      </c>
      <c r="R238" s="31">
        <v>4000000</v>
      </c>
      <c r="S238" s="31">
        <v>1495000</v>
      </c>
      <c r="T238" s="36">
        <f t="shared" si="62"/>
        <v>0.37375000000000003</v>
      </c>
      <c r="U238" s="36">
        <f t="shared" si="63"/>
        <v>-1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4902044265</v>
      </c>
      <c r="E240" s="32">
        <f>SUM(E234:E239)</f>
        <v>4902044265</v>
      </c>
      <c r="F240" s="32">
        <f>SUM(F234:F239)</f>
        <v>892510253</v>
      </c>
      <c r="G240" s="37">
        <f t="shared" si="56"/>
        <v>0.18206899096615969</v>
      </c>
      <c r="H240" s="32">
        <f>SUM(H234:H239)</f>
        <v>720445329</v>
      </c>
      <c r="I240" s="37">
        <f t="shared" si="57"/>
        <v>0.14696834423627955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1612955582</v>
      </c>
      <c r="O240" s="37">
        <f t="shared" si="61"/>
        <v>0.32903733520243927</v>
      </c>
      <c r="P240" s="32">
        <f>SUM(P234:P239)</f>
        <v>849581026</v>
      </c>
      <c r="Q240" s="32">
        <f>SUM(Q234:Q239)</f>
        <v>5054465447</v>
      </c>
      <c r="R240" s="32">
        <f>SUM(R234:R239)</f>
        <v>4845327736</v>
      </c>
      <c r="S240" s="32">
        <f>SUM(S234:S239)</f>
        <v>1400389593</v>
      </c>
      <c r="T240" s="37">
        <f t="shared" si="62"/>
        <v>0.27705988055199382</v>
      </c>
      <c r="U240" s="37">
        <f t="shared" si="63"/>
        <v>-0.15199927146207237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59862115</v>
      </c>
      <c r="E242" s="31">
        <v>59862115</v>
      </c>
      <c r="F242" s="31">
        <v>21277349</v>
      </c>
      <c r="G242" s="36">
        <f t="shared" si="56"/>
        <v>0.35543931249338584</v>
      </c>
      <c r="H242" s="31">
        <v>31346675</v>
      </c>
      <c r="I242" s="36">
        <f t="shared" si="57"/>
        <v>0.52364797000573737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52624024</v>
      </c>
      <c r="O242" s="36">
        <f t="shared" si="61"/>
        <v>0.87908728249912316</v>
      </c>
      <c r="P242" s="31">
        <v>5950494</v>
      </c>
      <c r="Q242" s="31">
        <v>124280000</v>
      </c>
      <c r="R242" s="31">
        <v>34163000</v>
      </c>
      <c r="S242" s="31">
        <v>16499624</v>
      </c>
      <c r="T242" s="36">
        <f t="shared" si="62"/>
        <v>0.13276169938847762</v>
      </c>
      <c r="U242" s="36">
        <f t="shared" si="63"/>
        <v>4.2679113700475959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5000004</v>
      </c>
      <c r="E243" s="31">
        <v>5000004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4292000</v>
      </c>
      <c r="R243" s="31">
        <v>4292000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135913798</v>
      </c>
      <c r="E244" s="31">
        <v>135913798</v>
      </c>
      <c r="F244" s="31">
        <v>15674991</v>
      </c>
      <c r="G244" s="36">
        <f t="shared" si="56"/>
        <v>0.1153303875740416</v>
      </c>
      <c r="H244" s="31">
        <v>34643659</v>
      </c>
      <c r="I244" s="36">
        <f t="shared" si="57"/>
        <v>0.25489434854877646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50318650</v>
      </c>
      <c r="O244" s="36">
        <f t="shared" si="61"/>
        <v>0.37022473612281809</v>
      </c>
      <c r="P244" s="31">
        <v>14401104</v>
      </c>
      <c r="Q244" s="31">
        <v>224795000</v>
      </c>
      <c r="R244" s="31">
        <v>224795000</v>
      </c>
      <c r="S244" s="31">
        <v>14401104</v>
      </c>
      <c r="T244" s="36">
        <f t="shared" si="62"/>
        <v>6.4063275428723948E-2</v>
      </c>
      <c r="U244" s="36">
        <f t="shared" si="63"/>
        <v>1.4056252215107952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128171902</v>
      </c>
      <c r="E245" s="31">
        <v>128171902</v>
      </c>
      <c r="F245" s="31">
        <v>8637220</v>
      </c>
      <c r="G245" s="36">
        <f t="shared" si="56"/>
        <v>6.7387780513704171E-2</v>
      </c>
      <c r="H245" s="31">
        <v>15807205</v>
      </c>
      <c r="I245" s="36">
        <f t="shared" si="57"/>
        <v>0.12332816126891837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24444425</v>
      </c>
      <c r="O245" s="36">
        <f t="shared" si="61"/>
        <v>0.19071594178262252</v>
      </c>
      <c r="P245" s="31">
        <v>18088705</v>
      </c>
      <c r="Q245" s="31">
        <v>96223980</v>
      </c>
      <c r="R245" s="31">
        <v>145491144</v>
      </c>
      <c r="S245" s="31">
        <v>36536056</v>
      </c>
      <c r="T245" s="36">
        <f t="shared" si="62"/>
        <v>0.37969803369180949</v>
      </c>
      <c r="U245" s="36">
        <f t="shared" si="63"/>
        <v>-0.12612843207957669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328947819</v>
      </c>
      <c r="E247" s="32">
        <f>SUM(E241:E246)</f>
        <v>328947819</v>
      </c>
      <c r="F247" s="32">
        <f>SUM(F241:F246)</f>
        <v>45589560</v>
      </c>
      <c r="G247" s="37">
        <f t="shared" si="56"/>
        <v>0.13859207256212269</v>
      </c>
      <c r="H247" s="32">
        <f>SUM(H241:H246)</f>
        <v>81797539</v>
      </c>
      <c r="I247" s="37">
        <f t="shared" si="57"/>
        <v>0.24866417794975562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127387099</v>
      </c>
      <c r="O247" s="37">
        <f t="shared" si="61"/>
        <v>0.38725625051187829</v>
      </c>
      <c r="P247" s="32">
        <f>SUM(P241:P246)</f>
        <v>38440303</v>
      </c>
      <c r="Q247" s="32">
        <f>SUM(Q241:Q246)</f>
        <v>449590980</v>
      </c>
      <c r="R247" s="32">
        <f>SUM(R241:R246)</f>
        <v>408741144</v>
      </c>
      <c r="S247" s="32">
        <f>SUM(S241:S246)</f>
        <v>67436784</v>
      </c>
      <c r="T247" s="37">
        <f t="shared" si="62"/>
        <v>0.1499958562335926</v>
      </c>
      <c r="U247" s="37">
        <f t="shared" si="63"/>
        <v>1.1279108804111142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430421595</v>
      </c>
      <c r="E248" s="31">
        <v>430421595</v>
      </c>
      <c r="F248" s="31">
        <v>43595232</v>
      </c>
      <c r="G248" s="36">
        <f t="shared" si="56"/>
        <v>0.10128495527739495</v>
      </c>
      <c r="H248" s="31">
        <v>44734036</v>
      </c>
      <c r="I248" s="36">
        <f t="shared" si="57"/>
        <v>0.10393074260133253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88329268</v>
      </c>
      <c r="O248" s="36">
        <f t="shared" si="61"/>
        <v>0.20521569787872748</v>
      </c>
      <c r="P248" s="31">
        <v>58208782</v>
      </c>
      <c r="Q248" s="31">
        <v>169908397</v>
      </c>
      <c r="R248" s="31">
        <v>169908397</v>
      </c>
      <c r="S248" s="31">
        <v>67068592</v>
      </c>
      <c r="T248" s="36">
        <f t="shared" si="62"/>
        <v>0.39473382825217285</v>
      </c>
      <c r="U248" s="36">
        <f t="shared" si="63"/>
        <v>-0.23148991504409078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47155637</v>
      </c>
      <c r="E249" s="31">
        <v>47155637</v>
      </c>
      <c r="F249" s="31">
        <v>5872098</v>
      </c>
      <c r="G249" s="36">
        <f t="shared" si="56"/>
        <v>0.12452589708415984</v>
      </c>
      <c r="H249" s="31">
        <v>9890235</v>
      </c>
      <c r="I249" s="36">
        <f t="shared" si="57"/>
        <v>0.20973600674718909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15762333</v>
      </c>
      <c r="O249" s="36">
        <f t="shared" si="61"/>
        <v>0.33426190383134896</v>
      </c>
      <c r="P249" s="31">
        <v>2953519</v>
      </c>
      <c r="Q249" s="31">
        <v>37282644</v>
      </c>
      <c r="R249" s="31">
        <v>37282644</v>
      </c>
      <c r="S249" s="31">
        <v>13299326</v>
      </c>
      <c r="T249" s="36">
        <f t="shared" si="62"/>
        <v>0.3567162779549648</v>
      </c>
      <c r="U249" s="36">
        <f t="shared" si="63"/>
        <v>2.3486275185634491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6840938</v>
      </c>
      <c r="E250" s="31">
        <v>6840938</v>
      </c>
      <c r="F250" s="31">
        <v>1030081</v>
      </c>
      <c r="G250" s="36">
        <f t="shared" si="56"/>
        <v>0.15057598826359778</v>
      </c>
      <c r="H250" s="31">
        <v>1010909</v>
      </c>
      <c r="I250" s="36">
        <f t="shared" si="57"/>
        <v>0.14777344861187164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2040990</v>
      </c>
      <c r="O250" s="36">
        <f t="shared" si="61"/>
        <v>0.29834943687546944</v>
      </c>
      <c r="P250" s="31">
        <v>993232</v>
      </c>
      <c r="Q250" s="31">
        <v>6069482</v>
      </c>
      <c r="R250" s="31">
        <v>6069482</v>
      </c>
      <c r="S250" s="31">
        <v>1740798</v>
      </c>
      <c r="T250" s="36">
        <f t="shared" si="62"/>
        <v>0.28681162576971148</v>
      </c>
      <c r="U250" s="36">
        <f t="shared" si="63"/>
        <v>1.7797453163007182E-2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194334853</v>
      </c>
      <c r="E251" s="31">
        <v>194334853</v>
      </c>
      <c r="F251" s="31">
        <v>27412772</v>
      </c>
      <c r="G251" s="36">
        <f t="shared" si="56"/>
        <v>0.14105947325876744</v>
      </c>
      <c r="H251" s="31">
        <v>25368136</v>
      </c>
      <c r="I251" s="36">
        <f t="shared" si="57"/>
        <v>0.13053827251460653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52780908</v>
      </c>
      <c r="O251" s="36">
        <f t="shared" si="61"/>
        <v>0.27159774577337398</v>
      </c>
      <c r="P251" s="31">
        <v>24548296</v>
      </c>
      <c r="Q251" s="31">
        <v>134931329</v>
      </c>
      <c r="R251" s="31">
        <v>124484341</v>
      </c>
      <c r="S251" s="31">
        <v>48490283</v>
      </c>
      <c r="T251" s="36">
        <f t="shared" si="62"/>
        <v>0.35937008372607077</v>
      </c>
      <c r="U251" s="36">
        <f t="shared" si="63"/>
        <v>3.3397022750581096E-2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678753023</v>
      </c>
      <c r="E254" s="32">
        <f>SUM(E248:E253)</f>
        <v>678753023</v>
      </c>
      <c r="F254" s="32">
        <f>SUM(F248:F253)</f>
        <v>77910183</v>
      </c>
      <c r="G254" s="37">
        <f t="shared" si="56"/>
        <v>0.11478428877656727</v>
      </c>
      <c r="H254" s="32">
        <f>SUM(H248:H253)</f>
        <v>81003316</v>
      </c>
      <c r="I254" s="37">
        <f t="shared" si="57"/>
        <v>0.11934137050613181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158913499</v>
      </c>
      <c r="O254" s="37">
        <f t="shared" si="61"/>
        <v>0.23412565928269907</v>
      </c>
      <c r="P254" s="32">
        <f>SUM(P248:P253)</f>
        <v>86703829</v>
      </c>
      <c r="Q254" s="32">
        <f>SUM(Q248:Q253)</f>
        <v>348191852</v>
      </c>
      <c r="R254" s="32">
        <f>SUM(R248:R253)</f>
        <v>337744864</v>
      </c>
      <c r="S254" s="32">
        <f>SUM(S248:S253)</f>
        <v>130598999</v>
      </c>
      <c r="T254" s="37">
        <f t="shared" si="62"/>
        <v>0.3750776999801822</v>
      </c>
      <c r="U254" s="37">
        <f t="shared" si="63"/>
        <v>-6.5746957957300789E-2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1162509072</v>
      </c>
      <c r="E255" s="31">
        <v>1162509072</v>
      </c>
      <c r="F255" s="31">
        <v>343518786</v>
      </c>
      <c r="G255" s="36">
        <f t="shared" si="56"/>
        <v>0.29549772494162524</v>
      </c>
      <c r="H255" s="31">
        <v>255646215</v>
      </c>
      <c r="I255" s="36">
        <f t="shared" si="57"/>
        <v>0.21990900643913427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599165001</v>
      </c>
      <c r="O255" s="36">
        <f t="shared" si="61"/>
        <v>0.51540673138075954</v>
      </c>
      <c r="P255" s="31">
        <v>260493097</v>
      </c>
      <c r="Q255" s="31">
        <v>1162350787</v>
      </c>
      <c r="R255" s="31">
        <v>1124041393</v>
      </c>
      <c r="S255" s="31">
        <v>533360002</v>
      </c>
      <c r="T255" s="36">
        <f t="shared" si="62"/>
        <v>0.4588632003051244</v>
      </c>
      <c r="U255" s="36">
        <f t="shared" si="63"/>
        <v>-1.8606565992802526E-2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72341212</v>
      </c>
      <c r="E256" s="31">
        <v>72341212</v>
      </c>
      <c r="F256" s="31">
        <v>20878317</v>
      </c>
      <c r="G256" s="36">
        <f t="shared" si="56"/>
        <v>0.28860889142968743</v>
      </c>
      <c r="H256" s="31">
        <v>20630098</v>
      </c>
      <c r="I256" s="36">
        <f t="shared" si="57"/>
        <v>0.28517766608610318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41508415</v>
      </c>
      <c r="O256" s="36">
        <f t="shared" si="61"/>
        <v>0.57378655751579055</v>
      </c>
      <c r="P256" s="31">
        <v>16693097</v>
      </c>
      <c r="Q256" s="31">
        <v>86183856</v>
      </c>
      <c r="R256" s="31">
        <v>66805874</v>
      </c>
      <c r="S256" s="31">
        <v>33374692</v>
      </c>
      <c r="T256" s="36">
        <f t="shared" si="62"/>
        <v>0.38724992764306115</v>
      </c>
      <c r="U256" s="36">
        <f t="shared" si="63"/>
        <v>0.23584605061601205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1008215172</v>
      </c>
      <c r="E257" s="31">
        <v>1008215172</v>
      </c>
      <c r="F257" s="31">
        <v>334814604</v>
      </c>
      <c r="G257" s="36">
        <f t="shared" si="56"/>
        <v>0.33208645663983322</v>
      </c>
      <c r="H257" s="31">
        <v>194685950</v>
      </c>
      <c r="I257" s="36">
        <f t="shared" si="57"/>
        <v>0.19309960354375624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529500554</v>
      </c>
      <c r="O257" s="36">
        <f t="shared" si="61"/>
        <v>0.52518606018358949</v>
      </c>
      <c r="P257" s="31">
        <v>183407270</v>
      </c>
      <c r="Q257" s="31">
        <v>1097085004</v>
      </c>
      <c r="R257" s="31">
        <v>1113775850</v>
      </c>
      <c r="S257" s="31">
        <v>431345725</v>
      </c>
      <c r="T257" s="36">
        <f t="shared" si="62"/>
        <v>0.39317438797112569</v>
      </c>
      <c r="U257" s="36">
        <f t="shared" si="63"/>
        <v>6.149527224302509E-2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2243065456</v>
      </c>
      <c r="E259" s="32">
        <f>SUM(E255:E258)</f>
        <v>2243065456</v>
      </c>
      <c r="F259" s="32">
        <f>SUM(F255:F258)</f>
        <v>699211707</v>
      </c>
      <c r="G259" s="37">
        <f t="shared" si="56"/>
        <v>0.31172149039595393</v>
      </c>
      <c r="H259" s="32">
        <f>SUM(H255:H258)</f>
        <v>470962263</v>
      </c>
      <c r="I259" s="37">
        <f t="shared" si="57"/>
        <v>0.20996367348095793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1170173970</v>
      </c>
      <c r="O259" s="37">
        <f t="shared" si="61"/>
        <v>0.52168516387691188</v>
      </c>
      <c r="P259" s="32">
        <f>SUM(P255:P258)</f>
        <v>460593464</v>
      </c>
      <c r="Q259" s="32">
        <f>SUM(Q255:Q258)</f>
        <v>2345619647</v>
      </c>
      <c r="R259" s="32">
        <f>SUM(R255:R258)</f>
        <v>2304623117</v>
      </c>
      <c r="S259" s="32">
        <f>SUM(S255:S258)</f>
        <v>998080419</v>
      </c>
      <c r="T259" s="37">
        <f t="shared" si="62"/>
        <v>0.42550821070949191</v>
      </c>
      <c r="U259" s="37">
        <f t="shared" si="63"/>
        <v>2.2511824006256509E-2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8152810563</v>
      </c>
      <c r="E260" s="32">
        <f>SUM(E234:E239,E241:E246,E248:E253,E255:E258)</f>
        <v>8152810563</v>
      </c>
      <c r="F260" s="32">
        <f>SUM(F234:F239,F241:F246,F248:F253,F255:F258)</f>
        <v>1715221703</v>
      </c>
      <c r="G260" s="37">
        <f t="shared" si="56"/>
        <v>0.21038409880197778</v>
      </c>
      <c r="H260" s="32">
        <f>SUM(H234:H239,H241:H246,H248:H253,H255:H258)</f>
        <v>1354208447</v>
      </c>
      <c r="I260" s="37">
        <f t="shared" si="57"/>
        <v>0.16610326420999169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3069430150</v>
      </c>
      <c r="O260" s="37">
        <f t="shared" si="61"/>
        <v>0.37648736301196944</v>
      </c>
      <c r="P260" s="32">
        <f>SUM(P234:P239,P241:P246,P248:P253,P255:P258)</f>
        <v>1435318622</v>
      </c>
      <c r="Q260" s="32">
        <f>SUM(Q234:Q239,Q241:Q246,Q248:Q253,Q255:Q258)</f>
        <v>8197867926</v>
      </c>
      <c r="R260" s="32">
        <f>SUM(R234:R239,R241:R246,R248:R253,R255:R258)</f>
        <v>7896436861</v>
      </c>
      <c r="S260" s="32">
        <f>SUM(S234:S239,S241:S246,S248:S253,S255:S258)</f>
        <v>2596505795</v>
      </c>
      <c r="T260" s="37">
        <f t="shared" si="62"/>
        <v>0.31672940067319644</v>
      </c>
      <c r="U260" s="37">
        <f t="shared" si="63"/>
        <v>-5.6510222717642722E-2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11308428</v>
      </c>
      <c r="E263" s="31">
        <v>11308428</v>
      </c>
      <c r="F263" s="31">
        <v>2220938</v>
      </c>
      <c r="G263" s="36">
        <f t="shared" ref="G263:G299" si="64">IF(($D263     =0),0,($F263     /$D263     ))</f>
        <v>0.19639670518307231</v>
      </c>
      <c r="H263" s="31">
        <v>2359964</v>
      </c>
      <c r="I263" s="36">
        <f t="shared" ref="I263:I299" si="65">IF(($D263     =0),0,($H263     /$D263     ))</f>
        <v>0.20869072164583796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4580902</v>
      </c>
      <c r="O263" s="36">
        <f t="shared" ref="O263:O299" si="69">IF(($D263     =0),0,($N263     /$D263     ))</f>
        <v>0.40508742682891025</v>
      </c>
      <c r="P263" s="31">
        <v>3509777</v>
      </c>
      <c r="Q263" s="31">
        <v>8213997</v>
      </c>
      <c r="R263" s="31">
        <v>7491636</v>
      </c>
      <c r="S263" s="31">
        <v>6946646</v>
      </c>
      <c r="T263" s="36">
        <f t="shared" ref="T263:T299" si="70">IF(($Q263     =0),0,($S263     /$Q263     ))</f>
        <v>0.84570836828890972</v>
      </c>
      <c r="U263" s="36">
        <f t="shared" ref="U263:U299" si="71">IF(($P263     =0),0,(($H263     /$P263     )-1))</f>
        <v>-0.32760286479739309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235780056</v>
      </c>
      <c r="E264" s="31">
        <v>235780056</v>
      </c>
      <c r="F264" s="31">
        <v>73096492</v>
      </c>
      <c r="G264" s="36">
        <f t="shared" si="64"/>
        <v>0.31001982627402547</v>
      </c>
      <c r="H264" s="31">
        <v>63737163</v>
      </c>
      <c r="I264" s="36">
        <f t="shared" si="65"/>
        <v>0.27032465799397382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136833655</v>
      </c>
      <c r="O264" s="36">
        <f t="shared" si="69"/>
        <v>0.58034448426799934</v>
      </c>
      <c r="P264" s="31">
        <v>53926505</v>
      </c>
      <c r="Q264" s="31">
        <v>267942306</v>
      </c>
      <c r="R264" s="31">
        <v>267942306</v>
      </c>
      <c r="S264" s="31">
        <v>114221115</v>
      </c>
      <c r="T264" s="36">
        <f t="shared" si="70"/>
        <v>0.42628996034691141</v>
      </c>
      <c r="U264" s="36">
        <f t="shared" si="71"/>
        <v>0.1819264571290129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267248513</v>
      </c>
      <c r="E265" s="31">
        <v>267248513</v>
      </c>
      <c r="F265" s="31">
        <v>67979648</v>
      </c>
      <c r="G265" s="36">
        <f t="shared" si="64"/>
        <v>0.25436866696429478</v>
      </c>
      <c r="H265" s="31">
        <v>61135075</v>
      </c>
      <c r="I265" s="36">
        <f t="shared" si="65"/>
        <v>0.22875740004585171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129114723</v>
      </c>
      <c r="O265" s="36">
        <f t="shared" si="69"/>
        <v>0.48312606701014649</v>
      </c>
      <c r="P265" s="31">
        <v>59620647</v>
      </c>
      <c r="Q265" s="31">
        <v>241314064</v>
      </c>
      <c r="R265" s="31">
        <v>241529341</v>
      </c>
      <c r="S265" s="31">
        <v>96922438</v>
      </c>
      <c r="T265" s="36">
        <f t="shared" si="70"/>
        <v>0.40164438157238941</v>
      </c>
      <c r="U265" s="36">
        <f t="shared" si="71"/>
        <v>2.5401066177628051E-2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514336997</v>
      </c>
      <c r="E267" s="32">
        <f>SUM(E263:E266)</f>
        <v>514336997</v>
      </c>
      <c r="F267" s="32">
        <f>SUM(F263:F266)</f>
        <v>143297078</v>
      </c>
      <c r="G267" s="37">
        <f t="shared" si="64"/>
        <v>0.27860542569524704</v>
      </c>
      <c r="H267" s="32">
        <f>SUM(H263:H266)</f>
        <v>127232202</v>
      </c>
      <c r="I267" s="37">
        <f t="shared" si="65"/>
        <v>0.24737128136244105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270529280</v>
      </c>
      <c r="O267" s="37">
        <f t="shared" si="69"/>
        <v>0.52597670705768806</v>
      </c>
      <c r="P267" s="32">
        <f>SUM(P263:P266)</f>
        <v>117056929</v>
      </c>
      <c r="Q267" s="32">
        <f>SUM(Q263:Q266)</f>
        <v>517470367</v>
      </c>
      <c r="R267" s="32">
        <f>SUM(R263:R266)</f>
        <v>516963283</v>
      </c>
      <c r="S267" s="32">
        <f>SUM(S263:S266)</f>
        <v>218090199</v>
      </c>
      <c r="T267" s="37">
        <f t="shared" si="70"/>
        <v>0.42145446948849152</v>
      </c>
      <c r="U267" s="37">
        <f t="shared" si="71"/>
        <v>8.6925849558209478E-2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42895843</v>
      </c>
      <c r="E268" s="31">
        <v>42895843</v>
      </c>
      <c r="F268" s="31">
        <v>4742647</v>
      </c>
      <c r="G268" s="36">
        <f t="shared" si="64"/>
        <v>0.11056192554602552</v>
      </c>
      <c r="H268" s="31">
        <v>5116694</v>
      </c>
      <c r="I268" s="36">
        <f t="shared" si="65"/>
        <v>0.11928181479030497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9859341</v>
      </c>
      <c r="O268" s="36">
        <f t="shared" si="69"/>
        <v>0.22984374033633048</v>
      </c>
      <c r="P268" s="31">
        <v>4325964</v>
      </c>
      <c r="Q268" s="31">
        <v>32360327</v>
      </c>
      <c r="R268" s="31">
        <v>24970991</v>
      </c>
      <c r="S268" s="31">
        <v>4308077</v>
      </c>
      <c r="T268" s="36">
        <f t="shared" si="70"/>
        <v>0.13312835188593736</v>
      </c>
      <c r="U268" s="36">
        <f t="shared" si="71"/>
        <v>0.18278700423766825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198275207</v>
      </c>
      <c r="E269" s="31">
        <v>198275207</v>
      </c>
      <c r="F269" s="31">
        <v>36768078</v>
      </c>
      <c r="G269" s="36">
        <f t="shared" si="64"/>
        <v>0.18543961474719328</v>
      </c>
      <c r="H269" s="31">
        <v>66884783</v>
      </c>
      <c r="I269" s="36">
        <f t="shared" si="65"/>
        <v>0.33733306353325354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103652861</v>
      </c>
      <c r="O269" s="36">
        <f t="shared" si="69"/>
        <v>0.52277267828044682</v>
      </c>
      <c r="P269" s="31">
        <v>26173713</v>
      </c>
      <c r="Q269" s="31">
        <v>149263003</v>
      </c>
      <c r="R269" s="31">
        <v>119989730</v>
      </c>
      <c r="S269" s="31">
        <v>54757142</v>
      </c>
      <c r="T269" s="36">
        <f t="shared" si="70"/>
        <v>0.36685006263742398</v>
      </c>
      <c r="U269" s="36">
        <f t="shared" si="71"/>
        <v>1.5554182167428823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12203186</v>
      </c>
      <c r="E270" s="31">
        <v>12203186</v>
      </c>
      <c r="F270" s="31">
        <v>2412995</v>
      </c>
      <c r="G270" s="36">
        <f t="shared" si="64"/>
        <v>0.19773483744327097</v>
      </c>
      <c r="H270" s="31">
        <v>3240630</v>
      </c>
      <c r="I270" s="36">
        <f t="shared" si="65"/>
        <v>0.26555606052386649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5653625</v>
      </c>
      <c r="O270" s="36">
        <f t="shared" si="69"/>
        <v>0.46329089796713746</v>
      </c>
      <c r="P270" s="31">
        <v>5074499</v>
      </c>
      <c r="Q270" s="31">
        <v>7596346</v>
      </c>
      <c r="R270" s="31">
        <v>7596346</v>
      </c>
      <c r="S270" s="31">
        <v>6378754</v>
      </c>
      <c r="T270" s="36">
        <f t="shared" si="70"/>
        <v>0.83971346223565912</v>
      </c>
      <c r="U270" s="36">
        <f t="shared" si="71"/>
        <v>-0.36138917359132394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46187164</v>
      </c>
      <c r="E271" s="31">
        <v>46187164</v>
      </c>
      <c r="F271" s="31">
        <v>10328461</v>
      </c>
      <c r="G271" s="36">
        <f t="shared" si="64"/>
        <v>0.22362189200445387</v>
      </c>
      <c r="H271" s="31">
        <v>9298052</v>
      </c>
      <c r="I271" s="36">
        <f t="shared" si="65"/>
        <v>0.2013124685464559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19626513</v>
      </c>
      <c r="O271" s="36">
        <f t="shared" si="69"/>
        <v>0.42493436055090977</v>
      </c>
      <c r="P271" s="31">
        <v>7252411</v>
      </c>
      <c r="Q271" s="31">
        <v>40261367</v>
      </c>
      <c r="R271" s="31">
        <v>40604935</v>
      </c>
      <c r="S271" s="31">
        <v>15620654</v>
      </c>
      <c r="T271" s="36">
        <f t="shared" si="70"/>
        <v>0.38798121285847048</v>
      </c>
      <c r="U271" s="36">
        <f t="shared" si="71"/>
        <v>0.28206357858097131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22698272</v>
      </c>
      <c r="E272" s="31">
        <v>22698272</v>
      </c>
      <c r="F272" s="31">
        <v>4487034</v>
      </c>
      <c r="G272" s="36">
        <f t="shared" si="64"/>
        <v>0.19768174423145515</v>
      </c>
      <c r="H272" s="31">
        <v>8407511</v>
      </c>
      <c r="I272" s="36">
        <f t="shared" si="65"/>
        <v>0.37040313024709548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12894545</v>
      </c>
      <c r="O272" s="36">
        <f t="shared" si="69"/>
        <v>0.56808487447855061</v>
      </c>
      <c r="P272" s="31">
        <v>5101573</v>
      </c>
      <c r="Q272" s="31">
        <v>22179012</v>
      </c>
      <c r="R272" s="31">
        <v>20612300</v>
      </c>
      <c r="S272" s="31">
        <v>7303652</v>
      </c>
      <c r="T272" s="36">
        <f t="shared" si="70"/>
        <v>0.32930465973867545</v>
      </c>
      <c r="U272" s="36">
        <f t="shared" si="71"/>
        <v>0.64802326654935638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17814751</v>
      </c>
      <c r="E273" s="31">
        <v>17814751</v>
      </c>
      <c r="F273" s="31">
        <v>2646739</v>
      </c>
      <c r="G273" s="36">
        <f t="shared" si="64"/>
        <v>0.14857008105249409</v>
      </c>
      <c r="H273" s="31">
        <v>3687366</v>
      </c>
      <c r="I273" s="36">
        <f t="shared" si="65"/>
        <v>0.20698386410228242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6334105</v>
      </c>
      <c r="O273" s="36">
        <f t="shared" si="69"/>
        <v>0.35555394515477651</v>
      </c>
      <c r="P273" s="31">
        <v>3224128</v>
      </c>
      <c r="Q273" s="31">
        <v>14357106</v>
      </c>
      <c r="R273" s="31">
        <v>14357106</v>
      </c>
      <c r="S273" s="31">
        <v>4837010</v>
      </c>
      <c r="T273" s="36">
        <f t="shared" si="70"/>
        <v>0.33690703404989836</v>
      </c>
      <c r="U273" s="36">
        <f t="shared" si="71"/>
        <v>0.1436785388173174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340074423</v>
      </c>
      <c r="E275" s="32">
        <f>SUM(E268:E274)</f>
        <v>340074423</v>
      </c>
      <c r="F275" s="32">
        <f>SUM(F268:F274)</f>
        <v>61385954</v>
      </c>
      <c r="G275" s="37">
        <f t="shared" si="64"/>
        <v>0.18050741204962656</v>
      </c>
      <c r="H275" s="32">
        <f>SUM(H268:H274)</f>
        <v>96635036</v>
      </c>
      <c r="I275" s="37">
        <f t="shared" si="65"/>
        <v>0.28415849433051893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158020990</v>
      </c>
      <c r="O275" s="37">
        <f t="shared" si="69"/>
        <v>0.46466590638014549</v>
      </c>
      <c r="P275" s="32">
        <f>SUM(P268:P274)</f>
        <v>51152288</v>
      </c>
      <c r="Q275" s="32">
        <f>SUM(Q268:Q274)</f>
        <v>266017161</v>
      </c>
      <c r="R275" s="32">
        <f>SUM(R268:R274)</f>
        <v>228131408</v>
      </c>
      <c r="S275" s="32">
        <f>SUM(S268:S274)</f>
        <v>93205289</v>
      </c>
      <c r="T275" s="37">
        <f t="shared" si="70"/>
        <v>0.35037321896687712</v>
      </c>
      <c r="U275" s="37">
        <f t="shared" si="71"/>
        <v>0.88916351112192671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3260752</v>
      </c>
      <c r="Q276" s="31">
        <v>22063578</v>
      </c>
      <c r="R276" s="31">
        <v>23102310</v>
      </c>
      <c r="S276" s="31">
        <v>5310321</v>
      </c>
      <c r="T276" s="36">
        <f t="shared" si="70"/>
        <v>0.24068267621869852</v>
      </c>
      <c r="U276" s="36">
        <f t="shared" si="71"/>
        <v>-1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70291197</v>
      </c>
      <c r="E277" s="31">
        <v>70291197</v>
      </c>
      <c r="F277" s="31">
        <v>16097731</v>
      </c>
      <c r="G277" s="36">
        <f t="shared" si="64"/>
        <v>0.2290148935719504</v>
      </c>
      <c r="H277" s="31">
        <v>18831347</v>
      </c>
      <c r="I277" s="36">
        <f t="shared" si="65"/>
        <v>0.26790477049352285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34929078</v>
      </c>
      <c r="O277" s="36">
        <f t="shared" si="69"/>
        <v>0.49691966406547322</v>
      </c>
      <c r="P277" s="31">
        <v>17783832</v>
      </c>
      <c r="Q277" s="31">
        <v>45647900</v>
      </c>
      <c r="R277" s="31">
        <v>65352900</v>
      </c>
      <c r="S277" s="31">
        <v>33387309</v>
      </c>
      <c r="T277" s="36">
        <f t="shared" si="70"/>
        <v>0.73140952814915916</v>
      </c>
      <c r="U277" s="36">
        <f t="shared" si="71"/>
        <v>5.890265944932449E-2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140510398</v>
      </c>
      <c r="F278" s="31">
        <v>0</v>
      </c>
      <c r="G278" s="36">
        <f t="shared" si="64"/>
        <v>0</v>
      </c>
      <c r="H278" s="31">
        <v>298215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298215</v>
      </c>
      <c r="O278" s="36">
        <f t="shared" si="69"/>
        <v>0</v>
      </c>
      <c r="P278" s="31">
        <v>28569920</v>
      </c>
      <c r="Q278" s="31">
        <v>132228521</v>
      </c>
      <c r="R278" s="31">
        <v>128696521</v>
      </c>
      <c r="S278" s="31">
        <v>37602536</v>
      </c>
      <c r="T278" s="36">
        <f t="shared" si="70"/>
        <v>0.28437538070927981</v>
      </c>
      <c r="U278" s="36">
        <f t="shared" si="71"/>
        <v>-0.98956192386958031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14468357</v>
      </c>
      <c r="E279" s="31">
        <v>14468357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1529288</v>
      </c>
      <c r="Q279" s="31">
        <v>11532555</v>
      </c>
      <c r="R279" s="31">
        <v>11532555</v>
      </c>
      <c r="S279" s="31">
        <v>2688606</v>
      </c>
      <c r="T279" s="36">
        <f t="shared" si="70"/>
        <v>0.23313186019923599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11586687</v>
      </c>
      <c r="E280" s="31">
        <v>11586687</v>
      </c>
      <c r="F280" s="31">
        <v>1971429</v>
      </c>
      <c r="G280" s="36">
        <f t="shared" si="64"/>
        <v>0.17014604778743053</v>
      </c>
      <c r="H280" s="31">
        <v>1159522</v>
      </c>
      <c r="I280" s="36">
        <f t="shared" si="65"/>
        <v>0.10007364486500757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3130951</v>
      </c>
      <c r="O280" s="36">
        <f t="shared" si="69"/>
        <v>0.27021969265243811</v>
      </c>
      <c r="P280" s="31">
        <v>3093148</v>
      </c>
      <c r="Q280" s="31">
        <v>6986359</v>
      </c>
      <c r="R280" s="31">
        <v>8615601</v>
      </c>
      <c r="S280" s="31">
        <v>3497717</v>
      </c>
      <c r="T280" s="36">
        <f t="shared" si="70"/>
        <v>0.50064947993654496</v>
      </c>
      <c r="U280" s="36">
        <f t="shared" si="71"/>
        <v>-0.62513206610223637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19579524</v>
      </c>
      <c r="E281" s="31">
        <v>19579524</v>
      </c>
      <c r="F281" s="31">
        <v>3808307</v>
      </c>
      <c r="G281" s="36">
        <f t="shared" si="64"/>
        <v>0.19450457528998152</v>
      </c>
      <c r="H281" s="31">
        <v>3248323</v>
      </c>
      <c r="I281" s="36">
        <f t="shared" si="65"/>
        <v>0.16590408428723805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7056630</v>
      </c>
      <c r="O281" s="36">
        <f t="shared" si="69"/>
        <v>0.36040865957721957</v>
      </c>
      <c r="P281" s="31">
        <v>2947190</v>
      </c>
      <c r="Q281" s="31">
        <v>22546913</v>
      </c>
      <c r="R281" s="31">
        <v>17718694</v>
      </c>
      <c r="S281" s="31">
        <v>3862269</v>
      </c>
      <c r="T281" s="36">
        <f t="shared" si="70"/>
        <v>0.17129923728361396</v>
      </c>
      <c r="U281" s="36">
        <f t="shared" si="71"/>
        <v>0.10217631031592811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33771097</v>
      </c>
      <c r="E282" s="31">
        <v>33771097</v>
      </c>
      <c r="F282" s="31">
        <v>6150230</v>
      </c>
      <c r="G282" s="36">
        <f t="shared" si="64"/>
        <v>0.18211519750157953</v>
      </c>
      <c r="H282" s="31">
        <v>5847474</v>
      </c>
      <c r="I282" s="36">
        <f t="shared" si="65"/>
        <v>0.17315025330684403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11997704</v>
      </c>
      <c r="O282" s="36">
        <f t="shared" si="69"/>
        <v>0.35526545080842353</v>
      </c>
      <c r="P282" s="31">
        <v>11268545</v>
      </c>
      <c r="Q282" s="31">
        <v>30412096</v>
      </c>
      <c r="R282" s="31">
        <v>30412096</v>
      </c>
      <c r="S282" s="31">
        <v>16589219</v>
      </c>
      <c r="T282" s="36">
        <f t="shared" si="70"/>
        <v>0.54548094942222991</v>
      </c>
      <c r="U282" s="36">
        <f t="shared" si="71"/>
        <v>-0.48107994421640066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78598104</v>
      </c>
      <c r="E283" s="31">
        <v>78598104</v>
      </c>
      <c r="F283" s="31">
        <v>41663449</v>
      </c>
      <c r="G283" s="36">
        <f t="shared" si="64"/>
        <v>0.53008211241329684</v>
      </c>
      <c r="H283" s="31">
        <v>35898741</v>
      </c>
      <c r="I283" s="36">
        <f t="shared" si="65"/>
        <v>0.45673800222967209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77562190</v>
      </c>
      <c r="O283" s="36">
        <f t="shared" si="69"/>
        <v>0.98682011464296904</v>
      </c>
      <c r="P283" s="31">
        <v>33320330</v>
      </c>
      <c r="Q283" s="31">
        <v>68624864</v>
      </c>
      <c r="R283" s="31">
        <v>69118864</v>
      </c>
      <c r="S283" s="31">
        <v>62190899</v>
      </c>
      <c r="T283" s="36">
        <f t="shared" si="70"/>
        <v>0.90624440436049536</v>
      </c>
      <c r="U283" s="36">
        <f t="shared" si="71"/>
        <v>7.7382516919850541E-2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228294966</v>
      </c>
      <c r="E285" s="32">
        <f>SUM(E276:E284)</f>
        <v>368805364</v>
      </c>
      <c r="F285" s="32">
        <f>SUM(F276:F284)</f>
        <v>69691146</v>
      </c>
      <c r="G285" s="37">
        <f t="shared" si="64"/>
        <v>0.30526799263720955</v>
      </c>
      <c r="H285" s="32">
        <f>SUM(H276:H284)</f>
        <v>65283622</v>
      </c>
      <c r="I285" s="37">
        <f t="shared" si="65"/>
        <v>0.28596172374646228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134974768</v>
      </c>
      <c r="O285" s="37">
        <f t="shared" si="69"/>
        <v>0.59122971638367183</v>
      </c>
      <c r="P285" s="32">
        <f>SUM(P276:P284)</f>
        <v>101773005</v>
      </c>
      <c r="Q285" s="32">
        <f>SUM(Q276:Q284)</f>
        <v>340042786</v>
      </c>
      <c r="R285" s="32">
        <f>SUM(R276:R284)</f>
        <v>354549541</v>
      </c>
      <c r="S285" s="32">
        <f>SUM(S276:S284)</f>
        <v>165128876</v>
      </c>
      <c r="T285" s="37">
        <f t="shared" si="70"/>
        <v>0.48561205471360891</v>
      </c>
      <c r="U285" s="37">
        <f t="shared" si="71"/>
        <v>-0.35853695191568724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126282556</v>
      </c>
      <c r="E286" s="31">
        <v>126282556</v>
      </c>
      <c r="F286" s="31">
        <v>28210310</v>
      </c>
      <c r="G286" s="36">
        <f t="shared" si="64"/>
        <v>0.22339039447380207</v>
      </c>
      <c r="H286" s="31">
        <v>33265148</v>
      </c>
      <c r="I286" s="36">
        <f t="shared" si="65"/>
        <v>0.26341839327357297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61475458</v>
      </c>
      <c r="O286" s="36">
        <f t="shared" si="69"/>
        <v>0.48680878774737502</v>
      </c>
      <c r="P286" s="31">
        <v>24160141</v>
      </c>
      <c r="Q286" s="31">
        <v>118574884</v>
      </c>
      <c r="R286" s="31">
        <v>118574884</v>
      </c>
      <c r="S286" s="31">
        <v>38798023</v>
      </c>
      <c r="T286" s="36">
        <f t="shared" si="70"/>
        <v>0.32720270677220314</v>
      </c>
      <c r="U286" s="36">
        <f t="shared" si="71"/>
        <v>0.37686067312272731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66709637</v>
      </c>
      <c r="E288" s="31">
        <v>66709637</v>
      </c>
      <c r="F288" s="31">
        <v>-18547115</v>
      </c>
      <c r="G288" s="36">
        <f t="shared" si="64"/>
        <v>-0.27802752097122041</v>
      </c>
      <c r="H288" s="31">
        <v>-18663183</v>
      </c>
      <c r="I288" s="36">
        <f t="shared" si="65"/>
        <v>-0.27976741951091716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-37210298</v>
      </c>
      <c r="O288" s="36">
        <f t="shared" si="69"/>
        <v>-0.55779494048213751</v>
      </c>
      <c r="P288" s="31">
        <v>14831715</v>
      </c>
      <c r="Q288" s="31">
        <v>72374476</v>
      </c>
      <c r="R288" s="31">
        <v>64120258</v>
      </c>
      <c r="S288" s="31">
        <v>-6448943</v>
      </c>
      <c r="T288" s="36">
        <f t="shared" si="70"/>
        <v>-8.9105211621843039E-2</v>
      </c>
      <c r="U288" s="36">
        <f t="shared" si="71"/>
        <v>-2.2583293975106722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29678037</v>
      </c>
      <c r="E289" s="31">
        <v>29678037</v>
      </c>
      <c r="F289" s="31">
        <v>6071825</v>
      </c>
      <c r="G289" s="36">
        <f t="shared" si="64"/>
        <v>0.20458984534590344</v>
      </c>
      <c r="H289" s="31">
        <v>8692681</v>
      </c>
      <c r="I289" s="36">
        <f t="shared" si="65"/>
        <v>0.29289945962396369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14764506</v>
      </c>
      <c r="O289" s="36">
        <f t="shared" si="69"/>
        <v>0.4974893049698671</v>
      </c>
      <c r="P289" s="31">
        <v>6590490</v>
      </c>
      <c r="Q289" s="31">
        <v>25517599</v>
      </c>
      <c r="R289" s="31">
        <v>25517599</v>
      </c>
      <c r="S289" s="31">
        <v>14268758</v>
      </c>
      <c r="T289" s="36">
        <f t="shared" si="70"/>
        <v>0.55917322001964209</v>
      </c>
      <c r="U289" s="36">
        <f t="shared" si="71"/>
        <v>0.31897339954995751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423489728</v>
      </c>
      <c r="E290" s="31">
        <v>423489728</v>
      </c>
      <c r="F290" s="31">
        <v>101011572</v>
      </c>
      <c r="G290" s="36">
        <f t="shared" si="64"/>
        <v>0.23852189397141646</v>
      </c>
      <c r="H290" s="31">
        <v>107355818</v>
      </c>
      <c r="I290" s="36">
        <f t="shared" si="65"/>
        <v>0.25350276736818511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208367390</v>
      </c>
      <c r="O290" s="36">
        <f t="shared" si="69"/>
        <v>0.4920246613396016</v>
      </c>
      <c r="P290" s="31">
        <v>98001840</v>
      </c>
      <c r="Q290" s="31">
        <v>393251271</v>
      </c>
      <c r="R290" s="31">
        <v>381303156</v>
      </c>
      <c r="S290" s="31">
        <v>185512714</v>
      </c>
      <c r="T290" s="36">
        <f t="shared" si="70"/>
        <v>0.47174091396642936</v>
      </c>
      <c r="U290" s="36">
        <f t="shared" si="71"/>
        <v>9.5446963036612376E-2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646159958</v>
      </c>
      <c r="E292" s="32">
        <f>SUM(E286:E291)</f>
        <v>646159958</v>
      </c>
      <c r="F292" s="32">
        <f>SUM(F286:F291)</f>
        <v>116746592</v>
      </c>
      <c r="G292" s="37">
        <f t="shared" si="64"/>
        <v>0.18067754052936844</v>
      </c>
      <c r="H292" s="32">
        <f>SUM(H286:H291)</f>
        <v>130650464</v>
      </c>
      <c r="I292" s="37">
        <f t="shared" si="65"/>
        <v>0.20219523414046031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247397056</v>
      </c>
      <c r="O292" s="37">
        <f t="shared" si="69"/>
        <v>0.38287277466982872</v>
      </c>
      <c r="P292" s="32">
        <f>SUM(P286:P291)</f>
        <v>143584186</v>
      </c>
      <c r="Q292" s="32">
        <f>SUM(Q286:Q291)</f>
        <v>609718230</v>
      </c>
      <c r="R292" s="32">
        <f>SUM(R286:R291)</f>
        <v>589515897</v>
      </c>
      <c r="S292" s="32">
        <f>SUM(S286:S291)</f>
        <v>232130552</v>
      </c>
      <c r="T292" s="37">
        <f t="shared" si="70"/>
        <v>0.38071774891821752</v>
      </c>
      <c r="U292" s="37">
        <f t="shared" si="71"/>
        <v>-9.0077621779323214E-2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1164299207</v>
      </c>
      <c r="E293" s="31">
        <v>1164299207</v>
      </c>
      <c r="F293" s="31">
        <v>292038788</v>
      </c>
      <c r="G293" s="36">
        <f t="shared" si="64"/>
        <v>0.25082795405528435</v>
      </c>
      <c r="H293" s="31">
        <v>219640082</v>
      </c>
      <c r="I293" s="36">
        <f t="shared" si="65"/>
        <v>0.18864573700598594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511678870</v>
      </c>
      <c r="O293" s="36">
        <f t="shared" si="69"/>
        <v>0.43947369106127032</v>
      </c>
      <c r="P293" s="31">
        <v>229795839</v>
      </c>
      <c r="Q293" s="31">
        <v>1052251624</v>
      </c>
      <c r="R293" s="31">
        <v>1056581624</v>
      </c>
      <c r="S293" s="31">
        <v>490627184</v>
      </c>
      <c r="T293" s="36">
        <f t="shared" si="70"/>
        <v>0.46626412619345126</v>
      </c>
      <c r="U293" s="36">
        <f t="shared" si="71"/>
        <v>-4.4194694926569134E-2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42155757</v>
      </c>
      <c r="E294" s="31">
        <v>42155757</v>
      </c>
      <c r="F294" s="31">
        <v>4295137</v>
      </c>
      <c r="G294" s="36">
        <f t="shared" si="64"/>
        <v>0.10188731754953421</v>
      </c>
      <c r="H294" s="31">
        <v>9577504</v>
      </c>
      <c r="I294" s="36">
        <f t="shared" si="65"/>
        <v>0.22719326330683612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13872641</v>
      </c>
      <c r="O294" s="36">
        <f t="shared" si="69"/>
        <v>0.32908058085637032</v>
      </c>
      <c r="P294" s="31">
        <v>3133080</v>
      </c>
      <c r="Q294" s="31">
        <v>42956075</v>
      </c>
      <c r="R294" s="31">
        <v>42232079</v>
      </c>
      <c r="S294" s="31">
        <v>15607918</v>
      </c>
      <c r="T294" s="36">
        <f t="shared" si="70"/>
        <v>0.36334599937261491</v>
      </c>
      <c r="U294" s="36">
        <f t="shared" si="71"/>
        <v>2.0568973661700309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21681521</v>
      </c>
      <c r="E295" s="31">
        <v>21681521</v>
      </c>
      <c r="F295" s="31">
        <v>4923810</v>
      </c>
      <c r="G295" s="36">
        <f t="shared" si="64"/>
        <v>0.22709707496997097</v>
      </c>
      <c r="H295" s="31">
        <v>4819731</v>
      </c>
      <c r="I295" s="36">
        <f t="shared" si="65"/>
        <v>0.22229671986573266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9743541</v>
      </c>
      <c r="O295" s="36">
        <f t="shared" si="69"/>
        <v>0.44939379483570363</v>
      </c>
      <c r="P295" s="31">
        <v>4727231</v>
      </c>
      <c r="Q295" s="31">
        <v>35847970</v>
      </c>
      <c r="R295" s="31">
        <v>19180291</v>
      </c>
      <c r="S295" s="31">
        <v>7478312</v>
      </c>
      <c r="T295" s="36">
        <f t="shared" si="70"/>
        <v>0.20861186839868479</v>
      </c>
      <c r="U295" s="36">
        <f t="shared" si="71"/>
        <v>1.9567480412952198E-2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173341849</v>
      </c>
      <c r="E296" s="31">
        <v>173341849</v>
      </c>
      <c r="F296" s="31">
        <v>33151580</v>
      </c>
      <c r="G296" s="36">
        <f t="shared" si="64"/>
        <v>0.19124971950656877</v>
      </c>
      <c r="H296" s="31">
        <v>29032354</v>
      </c>
      <c r="I296" s="36">
        <f t="shared" si="65"/>
        <v>0.16748612160009901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62183934</v>
      </c>
      <c r="O296" s="36">
        <f t="shared" si="69"/>
        <v>0.35873584110666779</v>
      </c>
      <c r="P296" s="31">
        <v>24305605</v>
      </c>
      <c r="Q296" s="31">
        <v>138253587</v>
      </c>
      <c r="R296" s="31">
        <v>138253587</v>
      </c>
      <c r="S296" s="31">
        <v>51698779</v>
      </c>
      <c r="T296" s="36">
        <f t="shared" si="70"/>
        <v>0.37394168297420016</v>
      </c>
      <c r="U296" s="36">
        <f t="shared" si="71"/>
        <v>0.19447156324642001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1401478334</v>
      </c>
      <c r="E298" s="32">
        <f>SUM(E293:E297)</f>
        <v>1401478334</v>
      </c>
      <c r="F298" s="32">
        <f>SUM(F293:F297)</f>
        <v>334409315</v>
      </c>
      <c r="G298" s="37">
        <f t="shared" si="64"/>
        <v>0.23861183358115332</v>
      </c>
      <c r="H298" s="32">
        <f>SUM(H293:H297)</f>
        <v>263069671</v>
      </c>
      <c r="I298" s="37">
        <f t="shared" si="65"/>
        <v>0.18770869632295006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597478986</v>
      </c>
      <c r="O298" s="37">
        <f t="shared" si="69"/>
        <v>0.42632052990410341</v>
      </c>
      <c r="P298" s="32">
        <f>SUM(P293:P297)</f>
        <v>261961755</v>
      </c>
      <c r="Q298" s="32">
        <f>SUM(Q293:Q297)</f>
        <v>1269309256</v>
      </c>
      <c r="R298" s="32">
        <f>SUM(R293:R297)</f>
        <v>1256247581</v>
      </c>
      <c r="S298" s="32">
        <f>SUM(S293:S297)</f>
        <v>565412193</v>
      </c>
      <c r="T298" s="37">
        <f t="shared" si="70"/>
        <v>0.44544872758731385</v>
      </c>
      <c r="U298" s="37">
        <f t="shared" si="71"/>
        <v>4.2293043883447901E-3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3130344678</v>
      </c>
      <c r="E299" s="32">
        <f>SUM(E263:E266,E268:E274,E276:E284,E286:E291,E293:E297)</f>
        <v>3270855076</v>
      </c>
      <c r="F299" s="32">
        <f>SUM(F263:F266,F268:F274,F276:F284,F286:F291,F293:F297)</f>
        <v>725530085</v>
      </c>
      <c r="G299" s="37">
        <f t="shared" si="64"/>
        <v>0.23177322615589618</v>
      </c>
      <c r="H299" s="32">
        <f>SUM(H263:H266,H268:H274,H276:H284,H286:H291,H293:H297)</f>
        <v>682870995</v>
      </c>
      <c r="I299" s="37">
        <f t="shared" si="65"/>
        <v>0.21814562460140691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1408401080</v>
      </c>
      <c r="O299" s="37">
        <f t="shared" si="69"/>
        <v>0.44991885075730309</v>
      </c>
      <c r="P299" s="32">
        <f>SUM(P263:P266,P268:P274,P276:P284,P286:P291,P293:P297)</f>
        <v>675528163</v>
      </c>
      <c r="Q299" s="32">
        <f>SUM(Q263:Q266,Q268:Q274,Q276:Q284,Q286:Q291,Q293:Q297)</f>
        <v>3002557800</v>
      </c>
      <c r="R299" s="32">
        <f>SUM(R263:R266,R268:R274,R276:R284,R286:R291,R293:R297)</f>
        <v>2945407710</v>
      </c>
      <c r="S299" s="32">
        <f>SUM(S263:S266,S268:S274,S276:S284,S286:S291,S293:S297)</f>
        <v>1273967109</v>
      </c>
      <c r="T299" s="37">
        <f t="shared" si="70"/>
        <v>0.42429394997824854</v>
      </c>
      <c r="U299" s="37">
        <f t="shared" si="71"/>
        <v>1.0869764433492524E-2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21859057168</v>
      </c>
      <c r="E302" s="31">
        <v>21859057168</v>
      </c>
      <c r="F302" s="31">
        <v>6706311576</v>
      </c>
      <c r="G302" s="36">
        <f t="shared" ref="G302:G339" si="72">IF(($D302     =0),0,($F302     /$D302     ))</f>
        <v>0.30679784239814017</v>
      </c>
      <c r="H302" s="31">
        <v>5507795020</v>
      </c>
      <c r="I302" s="36">
        <f t="shared" ref="I302:I339" si="73">IF(($D302     =0),0,($H302     /$D302     ))</f>
        <v>0.25196855370610377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12214106596</v>
      </c>
      <c r="O302" s="36">
        <f t="shared" ref="O302:O339" si="77">IF(($D302     =0),0,($N302     /$D302     ))</f>
        <v>0.55876639610424395</v>
      </c>
      <c r="P302" s="31">
        <v>4809550593</v>
      </c>
      <c r="Q302" s="31">
        <v>20127337395</v>
      </c>
      <c r="R302" s="31">
        <v>20129686843</v>
      </c>
      <c r="S302" s="31">
        <v>10488761090</v>
      </c>
      <c r="T302" s="36">
        <f t="shared" ref="T302:T339" si="78">IF(($Q302     =0),0,($S302     /$Q302     ))</f>
        <v>0.52112015037844006</v>
      </c>
      <c r="U302" s="36">
        <f t="shared" ref="U302:U339" si="79">IF(($P302     =0),0,(($H302     /$P302     )-1))</f>
        <v>0.14517872584940705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21859057168</v>
      </c>
      <c r="E303" s="32">
        <f>E302</f>
        <v>21859057168</v>
      </c>
      <c r="F303" s="32">
        <f>F302</f>
        <v>6706311576</v>
      </c>
      <c r="G303" s="37">
        <f t="shared" si="72"/>
        <v>0.30679784239814017</v>
      </c>
      <c r="H303" s="32">
        <f>H302</f>
        <v>5507795020</v>
      </c>
      <c r="I303" s="37">
        <f t="shared" si="73"/>
        <v>0.25196855370610377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12214106596</v>
      </c>
      <c r="O303" s="37">
        <f t="shared" si="77"/>
        <v>0.55876639610424395</v>
      </c>
      <c r="P303" s="32">
        <f>P302</f>
        <v>4809550593</v>
      </c>
      <c r="Q303" s="32">
        <f>Q302</f>
        <v>20127337395</v>
      </c>
      <c r="R303" s="32">
        <f>R302</f>
        <v>20129686843</v>
      </c>
      <c r="S303" s="32">
        <f>S302</f>
        <v>10488761090</v>
      </c>
      <c r="T303" s="37">
        <f t="shared" si="78"/>
        <v>0.52112015037844006</v>
      </c>
      <c r="U303" s="37">
        <f t="shared" si="79"/>
        <v>0.14517872584940705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235173503</v>
      </c>
      <c r="E304" s="31">
        <v>235173503</v>
      </c>
      <c r="F304" s="31">
        <v>44960506</v>
      </c>
      <c r="G304" s="36">
        <f t="shared" si="72"/>
        <v>0.19118015178776326</v>
      </c>
      <c r="H304" s="31">
        <v>44879374</v>
      </c>
      <c r="I304" s="36">
        <f t="shared" si="73"/>
        <v>0.19083516394276781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89839880</v>
      </c>
      <c r="O304" s="36">
        <f t="shared" si="77"/>
        <v>0.3820153157305311</v>
      </c>
      <c r="P304" s="31">
        <v>35541222</v>
      </c>
      <c r="Q304" s="31">
        <v>181768359</v>
      </c>
      <c r="R304" s="31">
        <v>167168782</v>
      </c>
      <c r="S304" s="31">
        <v>69980186</v>
      </c>
      <c r="T304" s="36">
        <f t="shared" si="78"/>
        <v>0.38499652186440214</v>
      </c>
      <c r="U304" s="36">
        <f t="shared" si="79"/>
        <v>0.26274144428686208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154940313</v>
      </c>
      <c r="E305" s="31">
        <v>168170412</v>
      </c>
      <c r="F305" s="31">
        <v>45049771</v>
      </c>
      <c r="G305" s="36">
        <f t="shared" si="72"/>
        <v>0.29075564730529491</v>
      </c>
      <c r="H305" s="31">
        <v>44314973</v>
      </c>
      <c r="I305" s="36">
        <f t="shared" si="73"/>
        <v>0.28601318883356069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89364744</v>
      </c>
      <c r="O305" s="36">
        <f t="shared" si="77"/>
        <v>0.57676883613885566</v>
      </c>
      <c r="P305" s="31">
        <v>27425912</v>
      </c>
      <c r="Q305" s="31">
        <v>115874125</v>
      </c>
      <c r="R305" s="31">
        <v>160427782</v>
      </c>
      <c r="S305" s="31">
        <v>62735547</v>
      </c>
      <c r="T305" s="36">
        <f t="shared" si="78"/>
        <v>0.54141118217721174</v>
      </c>
      <c r="U305" s="36">
        <f t="shared" si="79"/>
        <v>0.61580672321853869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160611087</v>
      </c>
      <c r="E306" s="31">
        <v>162081087</v>
      </c>
      <c r="F306" s="31">
        <v>53437125</v>
      </c>
      <c r="G306" s="36">
        <f t="shared" si="72"/>
        <v>0.33271130902687934</v>
      </c>
      <c r="H306" s="31">
        <v>42761542</v>
      </c>
      <c r="I306" s="36">
        <f t="shared" si="73"/>
        <v>0.26624277812153779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96198667</v>
      </c>
      <c r="O306" s="36">
        <f t="shared" si="77"/>
        <v>0.59895408714841714</v>
      </c>
      <c r="P306" s="31">
        <v>34555027</v>
      </c>
      <c r="Q306" s="31">
        <v>168801528</v>
      </c>
      <c r="R306" s="31">
        <v>155760528</v>
      </c>
      <c r="S306" s="31">
        <v>76899001</v>
      </c>
      <c r="T306" s="36">
        <f t="shared" si="78"/>
        <v>0.45555867835509167</v>
      </c>
      <c r="U306" s="36">
        <f t="shared" si="79"/>
        <v>0.23749120496997445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592052499</v>
      </c>
      <c r="E307" s="31">
        <v>592052499</v>
      </c>
      <c r="F307" s="31">
        <v>136382205</v>
      </c>
      <c r="G307" s="36">
        <f t="shared" si="72"/>
        <v>0.23035491823842466</v>
      </c>
      <c r="H307" s="31">
        <v>142377349</v>
      </c>
      <c r="I307" s="36">
        <f t="shared" si="73"/>
        <v>0.24048095268659614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278759554</v>
      </c>
      <c r="O307" s="36">
        <f t="shared" si="77"/>
        <v>0.47083587092502077</v>
      </c>
      <c r="P307" s="31">
        <v>124806989</v>
      </c>
      <c r="Q307" s="31">
        <v>539804237</v>
      </c>
      <c r="R307" s="31">
        <v>520746819</v>
      </c>
      <c r="S307" s="31">
        <v>240740071</v>
      </c>
      <c r="T307" s="36">
        <f t="shared" si="78"/>
        <v>0.44597662355881063</v>
      </c>
      <c r="U307" s="36">
        <f t="shared" si="79"/>
        <v>0.1407802571056338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464631244</v>
      </c>
      <c r="E308" s="31">
        <v>489282769</v>
      </c>
      <c r="F308" s="31">
        <v>140919384</v>
      </c>
      <c r="G308" s="36">
        <f t="shared" si="72"/>
        <v>0.30329295719940863</v>
      </c>
      <c r="H308" s="31">
        <v>128857587</v>
      </c>
      <c r="I308" s="36">
        <f t="shared" si="73"/>
        <v>0.2773330219695686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269776971</v>
      </c>
      <c r="O308" s="36">
        <f t="shared" si="77"/>
        <v>0.58062597916897729</v>
      </c>
      <c r="P308" s="31">
        <v>109930195</v>
      </c>
      <c r="Q308" s="31">
        <v>432766894</v>
      </c>
      <c r="R308" s="31">
        <v>425258804</v>
      </c>
      <c r="S308" s="31">
        <v>226944513</v>
      </c>
      <c r="T308" s="36">
        <f t="shared" si="78"/>
        <v>0.52440359035411799</v>
      </c>
      <c r="U308" s="36">
        <f t="shared" si="79"/>
        <v>0.17217646161730182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1607408646</v>
      </c>
      <c r="E310" s="32">
        <f>SUM(E304:E309)</f>
        <v>1646760270</v>
      </c>
      <c r="F310" s="32">
        <f>SUM(F304:F309)</f>
        <v>420748991</v>
      </c>
      <c r="G310" s="37">
        <f t="shared" si="72"/>
        <v>0.26175608302656844</v>
      </c>
      <c r="H310" s="32">
        <f>SUM(H304:H309)</f>
        <v>403190825</v>
      </c>
      <c r="I310" s="37">
        <f t="shared" si="73"/>
        <v>0.25083280844813871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823939816</v>
      </c>
      <c r="O310" s="37">
        <f t="shared" si="77"/>
        <v>0.51258889147470721</v>
      </c>
      <c r="P310" s="32">
        <f>SUM(P304:P309)</f>
        <v>332259345</v>
      </c>
      <c r="Q310" s="32">
        <f>SUM(Q304:Q309)</f>
        <v>1439015143</v>
      </c>
      <c r="R310" s="32">
        <f>SUM(R304:R309)</f>
        <v>1429362715</v>
      </c>
      <c r="S310" s="32">
        <f>SUM(S304:S309)</f>
        <v>677299318</v>
      </c>
      <c r="T310" s="37">
        <f t="shared" si="78"/>
        <v>0.47066865230340388</v>
      </c>
      <c r="U310" s="37">
        <f t="shared" si="79"/>
        <v>0.21348227240982487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430868182</v>
      </c>
      <c r="E311" s="31">
        <v>430868182</v>
      </c>
      <c r="F311" s="31">
        <v>109765791</v>
      </c>
      <c r="G311" s="36">
        <f t="shared" si="72"/>
        <v>0.254754924094163</v>
      </c>
      <c r="H311" s="31">
        <v>70338259</v>
      </c>
      <c r="I311" s="36">
        <f t="shared" si="73"/>
        <v>0.16324774475920806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180104050</v>
      </c>
      <c r="O311" s="36">
        <f t="shared" si="77"/>
        <v>0.41800266885337101</v>
      </c>
      <c r="P311" s="31">
        <v>62818171</v>
      </c>
      <c r="Q311" s="31">
        <v>397310761</v>
      </c>
      <c r="R311" s="31">
        <v>397310761</v>
      </c>
      <c r="S311" s="31">
        <v>160414769</v>
      </c>
      <c r="T311" s="36">
        <f t="shared" si="78"/>
        <v>0.40375138240970021</v>
      </c>
      <c r="U311" s="36">
        <f t="shared" si="79"/>
        <v>0.11971198588382959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1692979885</v>
      </c>
      <c r="E312" s="31">
        <v>1692979885</v>
      </c>
      <c r="F312" s="31">
        <v>560193160</v>
      </c>
      <c r="G312" s="36">
        <f t="shared" si="72"/>
        <v>0.33089179910722921</v>
      </c>
      <c r="H312" s="31">
        <v>360221439</v>
      </c>
      <c r="I312" s="36">
        <f t="shared" si="73"/>
        <v>0.21277360835270645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920414599</v>
      </c>
      <c r="O312" s="36">
        <f t="shared" si="77"/>
        <v>0.54366540745993563</v>
      </c>
      <c r="P312" s="31">
        <v>363649501</v>
      </c>
      <c r="Q312" s="31">
        <v>1581002155</v>
      </c>
      <c r="R312" s="31">
        <v>1614831630</v>
      </c>
      <c r="S312" s="31">
        <v>781620773</v>
      </c>
      <c r="T312" s="36">
        <f t="shared" si="78"/>
        <v>0.49438311676431584</v>
      </c>
      <c r="U312" s="36">
        <f t="shared" si="79"/>
        <v>-9.4268299298450042E-3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1115261720</v>
      </c>
      <c r="E313" s="31">
        <v>1165261720</v>
      </c>
      <c r="F313" s="31">
        <v>341525971</v>
      </c>
      <c r="G313" s="36">
        <f t="shared" si="72"/>
        <v>0.30622943913111267</v>
      </c>
      <c r="H313" s="31">
        <v>262409732</v>
      </c>
      <c r="I313" s="36">
        <f t="shared" si="73"/>
        <v>0.23528982237460819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603935703</v>
      </c>
      <c r="O313" s="36">
        <f t="shared" si="77"/>
        <v>0.54151926150572083</v>
      </c>
      <c r="P313" s="31">
        <v>224068659</v>
      </c>
      <c r="Q313" s="31">
        <v>956423812</v>
      </c>
      <c r="R313" s="31">
        <v>993715100</v>
      </c>
      <c r="S313" s="31">
        <v>488195389</v>
      </c>
      <c r="T313" s="36">
        <f t="shared" si="78"/>
        <v>0.51043834634263585</v>
      </c>
      <c r="U313" s="36">
        <f t="shared" si="79"/>
        <v>0.17111305602092264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626115855</v>
      </c>
      <c r="E314" s="31">
        <v>626115855</v>
      </c>
      <c r="F314" s="31">
        <v>138805893</v>
      </c>
      <c r="G314" s="36">
        <f t="shared" si="72"/>
        <v>0.22169362409773188</v>
      </c>
      <c r="H314" s="31">
        <v>148539694</v>
      </c>
      <c r="I314" s="36">
        <f t="shared" si="73"/>
        <v>0.23723994978533167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287345587</v>
      </c>
      <c r="O314" s="36">
        <f t="shared" si="77"/>
        <v>0.45893357388306355</v>
      </c>
      <c r="P314" s="31">
        <v>125425523</v>
      </c>
      <c r="Q314" s="31">
        <v>555186950</v>
      </c>
      <c r="R314" s="31">
        <v>555186950</v>
      </c>
      <c r="S314" s="31">
        <v>237416191</v>
      </c>
      <c r="T314" s="36">
        <f t="shared" si="78"/>
        <v>0.42763287393552746</v>
      </c>
      <c r="U314" s="36">
        <f t="shared" si="79"/>
        <v>0.18428602446409581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633776574</v>
      </c>
      <c r="E315" s="31">
        <v>633776574</v>
      </c>
      <c r="F315" s="31">
        <v>120978351</v>
      </c>
      <c r="G315" s="36">
        <f t="shared" si="72"/>
        <v>0.19088485747660341</v>
      </c>
      <c r="H315" s="31">
        <v>163873020</v>
      </c>
      <c r="I315" s="36">
        <f t="shared" si="73"/>
        <v>0.25856591537572354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284851371</v>
      </c>
      <c r="O315" s="36">
        <f t="shared" si="77"/>
        <v>0.44945077285232699</v>
      </c>
      <c r="P315" s="31">
        <v>128619255</v>
      </c>
      <c r="Q315" s="31">
        <v>657831028</v>
      </c>
      <c r="R315" s="31">
        <v>614163011</v>
      </c>
      <c r="S315" s="31">
        <v>255336033</v>
      </c>
      <c r="T315" s="36">
        <f t="shared" si="78"/>
        <v>0.38814835745327597</v>
      </c>
      <c r="U315" s="36">
        <f t="shared" si="79"/>
        <v>0.27409399160335668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4499002216</v>
      </c>
      <c r="E317" s="32">
        <f>SUM(E311:E316)</f>
        <v>4549002216</v>
      </c>
      <c r="F317" s="32">
        <f>SUM(F311:F316)</f>
        <v>1271269166</v>
      </c>
      <c r="G317" s="37">
        <f t="shared" si="72"/>
        <v>0.28256691260985145</v>
      </c>
      <c r="H317" s="32">
        <f>SUM(H311:H316)</f>
        <v>1005382144</v>
      </c>
      <c r="I317" s="37">
        <f t="shared" si="73"/>
        <v>0.22346780368867461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2276651310</v>
      </c>
      <c r="O317" s="37">
        <f t="shared" si="77"/>
        <v>0.50603471629852603</v>
      </c>
      <c r="P317" s="32">
        <f>SUM(P311:P316)</f>
        <v>904581109</v>
      </c>
      <c r="Q317" s="32">
        <f>SUM(Q311:Q316)</f>
        <v>4147754706</v>
      </c>
      <c r="R317" s="32">
        <f>SUM(R311:R316)</f>
        <v>4175207452</v>
      </c>
      <c r="S317" s="32">
        <f>SUM(S311:S316)</f>
        <v>1922983155</v>
      </c>
      <c r="T317" s="37">
        <f t="shared" si="78"/>
        <v>0.46362026959267344</v>
      </c>
      <c r="U317" s="37">
        <f t="shared" si="79"/>
        <v>0.11143393776090904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163750395</v>
      </c>
      <c r="E318" s="31">
        <v>164569545</v>
      </c>
      <c r="F318" s="31">
        <v>42878638</v>
      </c>
      <c r="G318" s="36">
        <f t="shared" si="72"/>
        <v>0.26185364621563201</v>
      </c>
      <c r="H318" s="31">
        <v>37864288</v>
      </c>
      <c r="I318" s="36">
        <f t="shared" si="73"/>
        <v>0.23123173534940175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80742926</v>
      </c>
      <c r="O318" s="36">
        <f t="shared" si="77"/>
        <v>0.49308538156503379</v>
      </c>
      <c r="P318" s="31">
        <v>29535369</v>
      </c>
      <c r="Q318" s="31">
        <v>142018286</v>
      </c>
      <c r="R318" s="31">
        <v>141839249</v>
      </c>
      <c r="S318" s="31">
        <v>72107079</v>
      </c>
      <c r="T318" s="36">
        <f t="shared" si="78"/>
        <v>0.50773094811185093</v>
      </c>
      <c r="U318" s="36">
        <f t="shared" si="79"/>
        <v>0.28199813586212508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670014100</v>
      </c>
      <c r="E319" s="31">
        <v>670014100</v>
      </c>
      <c r="F319" s="31">
        <v>194637430</v>
      </c>
      <c r="G319" s="36">
        <f t="shared" si="72"/>
        <v>0.2904975134105387</v>
      </c>
      <c r="H319" s="31">
        <v>176586756</v>
      </c>
      <c r="I319" s="36">
        <f t="shared" si="73"/>
        <v>0.26355677589471627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371224186</v>
      </c>
      <c r="O319" s="36">
        <f t="shared" si="77"/>
        <v>0.55405428930525491</v>
      </c>
      <c r="P319" s="31">
        <v>162046481</v>
      </c>
      <c r="Q319" s="31">
        <v>629855957</v>
      </c>
      <c r="R319" s="31">
        <v>613837111</v>
      </c>
      <c r="S319" s="31">
        <v>332170240</v>
      </c>
      <c r="T319" s="36">
        <f t="shared" si="78"/>
        <v>0.52737492804247621</v>
      </c>
      <c r="U319" s="36">
        <f t="shared" si="79"/>
        <v>8.9729038916926518E-2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193608540</v>
      </c>
      <c r="E320" s="31">
        <v>193608540</v>
      </c>
      <c r="F320" s="31">
        <v>51914668</v>
      </c>
      <c r="G320" s="36">
        <f t="shared" si="72"/>
        <v>0.26814244867504294</v>
      </c>
      <c r="H320" s="31">
        <v>47829842</v>
      </c>
      <c r="I320" s="36">
        <f t="shared" si="73"/>
        <v>0.24704407150634988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99744510</v>
      </c>
      <c r="O320" s="36">
        <f t="shared" si="77"/>
        <v>0.51518652018139277</v>
      </c>
      <c r="P320" s="31">
        <v>41070944</v>
      </c>
      <c r="Q320" s="31">
        <v>165992533</v>
      </c>
      <c r="R320" s="31">
        <v>174142533</v>
      </c>
      <c r="S320" s="31">
        <v>84541162</v>
      </c>
      <c r="T320" s="36">
        <f t="shared" si="78"/>
        <v>0.50930701804520329</v>
      </c>
      <c r="U320" s="36">
        <f t="shared" si="79"/>
        <v>0.16456641464096866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132852432</v>
      </c>
      <c r="E321" s="31">
        <v>148765107</v>
      </c>
      <c r="F321" s="31">
        <v>38165973</v>
      </c>
      <c r="G321" s="36">
        <f t="shared" si="72"/>
        <v>0.28728095094262179</v>
      </c>
      <c r="H321" s="31">
        <v>30194568</v>
      </c>
      <c r="I321" s="36">
        <f t="shared" si="73"/>
        <v>0.22727900080895772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68360541</v>
      </c>
      <c r="O321" s="36">
        <f t="shared" si="77"/>
        <v>0.51455995175157954</v>
      </c>
      <c r="P321" s="31">
        <v>28859874</v>
      </c>
      <c r="Q321" s="31">
        <v>118186801</v>
      </c>
      <c r="R321" s="31">
        <v>133949641</v>
      </c>
      <c r="S321" s="31">
        <v>59155199</v>
      </c>
      <c r="T321" s="36">
        <f t="shared" si="78"/>
        <v>0.50052288833843639</v>
      </c>
      <c r="U321" s="36">
        <f t="shared" si="79"/>
        <v>4.6247395258898205E-2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1160225467</v>
      </c>
      <c r="E323" s="32">
        <f>SUM(E318:E322)</f>
        <v>1176957292</v>
      </c>
      <c r="F323" s="32">
        <f>SUM(F318:F322)</f>
        <v>327596709</v>
      </c>
      <c r="G323" s="37">
        <f t="shared" si="72"/>
        <v>0.28235607501968407</v>
      </c>
      <c r="H323" s="32">
        <f>SUM(H318:H322)</f>
        <v>292475454</v>
      </c>
      <c r="I323" s="37">
        <f t="shared" si="73"/>
        <v>0.25208501478273448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620072163</v>
      </c>
      <c r="O323" s="37">
        <f t="shared" si="77"/>
        <v>0.53444108980241856</v>
      </c>
      <c r="P323" s="32">
        <f>SUM(P318:P322)</f>
        <v>261512668</v>
      </c>
      <c r="Q323" s="32">
        <f>SUM(Q318:Q322)</f>
        <v>1056053577</v>
      </c>
      <c r="R323" s="32">
        <f>SUM(R318:R322)</f>
        <v>1063768534</v>
      </c>
      <c r="S323" s="32">
        <f>SUM(S318:S322)</f>
        <v>547973680</v>
      </c>
      <c r="T323" s="37">
        <f t="shared" si="78"/>
        <v>0.5188881434942576</v>
      </c>
      <c r="U323" s="37">
        <f t="shared" si="79"/>
        <v>0.11839879970938916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94999330</v>
      </c>
      <c r="E324" s="31">
        <v>94999330</v>
      </c>
      <c r="F324" s="31">
        <v>17153234</v>
      </c>
      <c r="G324" s="36">
        <f t="shared" si="72"/>
        <v>0.1805616313293999</v>
      </c>
      <c r="H324" s="31">
        <v>20018133</v>
      </c>
      <c r="I324" s="36">
        <f t="shared" si="73"/>
        <v>0.21071867559486998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37171367</v>
      </c>
      <c r="O324" s="36">
        <f t="shared" si="77"/>
        <v>0.39128030692426991</v>
      </c>
      <c r="P324" s="31">
        <v>17229634</v>
      </c>
      <c r="Q324" s="31">
        <v>81031800</v>
      </c>
      <c r="R324" s="31">
        <v>81031800</v>
      </c>
      <c r="S324" s="31">
        <v>37151923</v>
      </c>
      <c r="T324" s="36">
        <f t="shared" si="78"/>
        <v>0.45848571795270499</v>
      </c>
      <c r="U324" s="36">
        <f t="shared" si="79"/>
        <v>0.16184319411544079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240282945</v>
      </c>
      <c r="E325" s="31">
        <v>240282945</v>
      </c>
      <c r="F325" s="31">
        <v>54589940</v>
      </c>
      <c r="G325" s="36">
        <f t="shared" si="72"/>
        <v>0.22719024023948101</v>
      </c>
      <c r="H325" s="31">
        <v>58512603</v>
      </c>
      <c r="I325" s="36">
        <f t="shared" si="73"/>
        <v>0.24351542303595455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113102543</v>
      </c>
      <c r="O325" s="36">
        <f t="shared" si="77"/>
        <v>0.47070566327543556</v>
      </c>
      <c r="P325" s="31">
        <v>44724618</v>
      </c>
      <c r="Q325" s="31">
        <v>228648958</v>
      </c>
      <c r="R325" s="31">
        <v>217271187</v>
      </c>
      <c r="S325" s="31">
        <v>98670530</v>
      </c>
      <c r="T325" s="36">
        <f t="shared" si="78"/>
        <v>0.43153719510936933</v>
      </c>
      <c r="U325" s="36">
        <f t="shared" si="79"/>
        <v>0.30828625523419784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730458750</v>
      </c>
      <c r="E326" s="31">
        <v>730458750</v>
      </c>
      <c r="F326" s="31">
        <v>212085274</v>
      </c>
      <c r="G326" s="36">
        <f t="shared" si="72"/>
        <v>0.29034531244919715</v>
      </c>
      <c r="H326" s="31">
        <v>179428750</v>
      </c>
      <c r="I326" s="36">
        <f t="shared" si="73"/>
        <v>0.24563844296478068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391514024</v>
      </c>
      <c r="O326" s="36">
        <f t="shared" si="77"/>
        <v>0.53598375541397791</v>
      </c>
      <c r="P326" s="31">
        <v>156298034</v>
      </c>
      <c r="Q326" s="31">
        <v>651373939</v>
      </c>
      <c r="R326" s="31">
        <v>658093205</v>
      </c>
      <c r="S326" s="31">
        <v>300247040</v>
      </c>
      <c r="T326" s="36">
        <f t="shared" si="78"/>
        <v>0.46094420120790247</v>
      </c>
      <c r="U326" s="36">
        <f t="shared" si="79"/>
        <v>0.14799108733511002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1192412322</v>
      </c>
      <c r="E327" s="31">
        <v>1192412322</v>
      </c>
      <c r="F327" s="31">
        <v>279411290</v>
      </c>
      <c r="G327" s="36">
        <f t="shared" si="72"/>
        <v>0.23432439001582206</v>
      </c>
      <c r="H327" s="31">
        <v>291969592</v>
      </c>
      <c r="I327" s="36">
        <f t="shared" si="73"/>
        <v>0.24485623522431194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571380882</v>
      </c>
      <c r="O327" s="36">
        <f t="shared" si="77"/>
        <v>0.47918062524013399</v>
      </c>
      <c r="P327" s="31">
        <v>197123034</v>
      </c>
      <c r="Q327" s="31">
        <v>970060194</v>
      </c>
      <c r="R327" s="31">
        <v>958776471</v>
      </c>
      <c r="S327" s="31">
        <v>446185273</v>
      </c>
      <c r="T327" s="36">
        <f t="shared" si="78"/>
        <v>0.45995627463093286</v>
      </c>
      <c r="U327" s="36">
        <f t="shared" si="79"/>
        <v>0.48115411007726272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353908900</v>
      </c>
      <c r="E328" s="31">
        <v>353908900</v>
      </c>
      <c r="F328" s="31">
        <v>97787941</v>
      </c>
      <c r="G328" s="36">
        <f t="shared" si="72"/>
        <v>0.27630822790836851</v>
      </c>
      <c r="H328" s="31">
        <v>88004892</v>
      </c>
      <c r="I328" s="36">
        <f t="shared" si="73"/>
        <v>0.24866538253205839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185792833</v>
      </c>
      <c r="O328" s="36">
        <f t="shared" si="77"/>
        <v>0.5249736104404269</v>
      </c>
      <c r="P328" s="31">
        <v>74941412</v>
      </c>
      <c r="Q328" s="31">
        <v>329402200</v>
      </c>
      <c r="R328" s="31">
        <v>320123200</v>
      </c>
      <c r="S328" s="31">
        <v>158123440</v>
      </c>
      <c r="T328" s="36">
        <f t="shared" si="78"/>
        <v>0.48003152377245811</v>
      </c>
      <c r="U328" s="36">
        <f t="shared" si="79"/>
        <v>0.17431590426932431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290482107</v>
      </c>
      <c r="E329" s="31">
        <v>290482107</v>
      </c>
      <c r="F329" s="31">
        <v>75868244</v>
      </c>
      <c r="G329" s="36">
        <f t="shared" si="72"/>
        <v>0.26118043821542508</v>
      </c>
      <c r="H329" s="31">
        <v>61357382</v>
      </c>
      <c r="I329" s="36">
        <f t="shared" si="73"/>
        <v>0.21122602914746827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137225626</v>
      </c>
      <c r="O329" s="36">
        <f t="shared" si="77"/>
        <v>0.47240646736289338</v>
      </c>
      <c r="P329" s="31">
        <v>54194449</v>
      </c>
      <c r="Q329" s="31">
        <v>266162496</v>
      </c>
      <c r="R329" s="31">
        <v>259810327</v>
      </c>
      <c r="S329" s="31">
        <v>126110913</v>
      </c>
      <c r="T329" s="36">
        <f t="shared" si="78"/>
        <v>0.47381173116140302</v>
      </c>
      <c r="U329" s="36">
        <f t="shared" si="79"/>
        <v>0.13217097197537697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456044146</v>
      </c>
      <c r="E330" s="31">
        <v>456044146</v>
      </c>
      <c r="F330" s="31">
        <v>130339712</v>
      </c>
      <c r="G330" s="36">
        <f t="shared" si="72"/>
        <v>0.28580503256805317</v>
      </c>
      <c r="H330" s="31">
        <v>108900591</v>
      </c>
      <c r="I330" s="36">
        <f t="shared" si="73"/>
        <v>0.23879396754716811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239240303</v>
      </c>
      <c r="O330" s="36">
        <f t="shared" si="77"/>
        <v>0.52459900011522131</v>
      </c>
      <c r="P330" s="31">
        <v>92881134</v>
      </c>
      <c r="Q330" s="31">
        <v>425837307</v>
      </c>
      <c r="R330" s="31">
        <v>402836850</v>
      </c>
      <c r="S330" s="31">
        <v>204794097</v>
      </c>
      <c r="T330" s="36">
        <f t="shared" si="78"/>
        <v>0.48092098468958239</v>
      </c>
      <c r="U330" s="36">
        <f t="shared" si="79"/>
        <v>0.1724726681308606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3358588500</v>
      </c>
      <c r="E332" s="32">
        <f>SUM(E324:E331)</f>
        <v>3358588500</v>
      </c>
      <c r="F332" s="32">
        <f>SUM(F324:F331)</f>
        <v>867235635</v>
      </c>
      <c r="G332" s="37">
        <f t="shared" si="72"/>
        <v>0.25821431681791324</v>
      </c>
      <c r="H332" s="32">
        <f>SUM(H324:H331)</f>
        <v>808191943</v>
      </c>
      <c r="I332" s="37">
        <f t="shared" si="73"/>
        <v>0.24063440430406999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1675427578</v>
      </c>
      <c r="O332" s="37">
        <f t="shared" si="77"/>
        <v>0.49884872112198325</v>
      </c>
      <c r="P332" s="32">
        <f>SUM(P324:P331)</f>
        <v>637392315</v>
      </c>
      <c r="Q332" s="32">
        <f>SUM(Q324:Q331)</f>
        <v>2952516894</v>
      </c>
      <c r="R332" s="32">
        <f>SUM(R324:R331)</f>
        <v>2897943040</v>
      </c>
      <c r="S332" s="32">
        <f>SUM(S324:S331)</f>
        <v>1371283216</v>
      </c>
      <c r="T332" s="37">
        <f t="shared" si="78"/>
        <v>0.46444551046826288</v>
      </c>
      <c r="U332" s="37">
        <f t="shared" si="79"/>
        <v>0.26796624932636659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21294181</v>
      </c>
      <c r="E333" s="31">
        <v>21294181</v>
      </c>
      <c r="F333" s="31">
        <v>5985823</v>
      </c>
      <c r="G333" s="36">
        <f t="shared" si="72"/>
        <v>0.28110134876753418</v>
      </c>
      <c r="H333" s="31">
        <v>5617489</v>
      </c>
      <c r="I333" s="36">
        <f t="shared" si="73"/>
        <v>0.26380394719101902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11603312</v>
      </c>
      <c r="O333" s="36">
        <f t="shared" si="77"/>
        <v>0.54490529595855319</v>
      </c>
      <c r="P333" s="31">
        <v>4461753</v>
      </c>
      <c r="Q333" s="31">
        <v>20622827</v>
      </c>
      <c r="R333" s="31">
        <v>19448268</v>
      </c>
      <c r="S333" s="31">
        <v>9271376</v>
      </c>
      <c r="T333" s="36">
        <f t="shared" si="78"/>
        <v>0.44956862606663966</v>
      </c>
      <c r="U333" s="36">
        <f t="shared" si="79"/>
        <v>0.25903182000437952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26013396</v>
      </c>
      <c r="E334" s="31">
        <v>26013396</v>
      </c>
      <c r="F334" s="31">
        <v>5286628</v>
      </c>
      <c r="G334" s="36">
        <f t="shared" si="72"/>
        <v>0.20322713727957703</v>
      </c>
      <c r="H334" s="31">
        <v>5426294</v>
      </c>
      <c r="I334" s="36">
        <f t="shared" si="73"/>
        <v>0.20859614023482362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10712922</v>
      </c>
      <c r="O334" s="36">
        <f t="shared" si="77"/>
        <v>0.41182327751440068</v>
      </c>
      <c r="P334" s="31">
        <v>3708427</v>
      </c>
      <c r="Q334" s="31">
        <v>21123497</v>
      </c>
      <c r="R334" s="31">
        <v>21377427</v>
      </c>
      <c r="S334" s="31">
        <v>10831858</v>
      </c>
      <c r="T334" s="36">
        <f t="shared" si="78"/>
        <v>0.51278715830054089</v>
      </c>
      <c r="U334" s="36">
        <f t="shared" si="79"/>
        <v>0.46323333316255111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155541629</v>
      </c>
      <c r="E335" s="31">
        <v>155541629</v>
      </c>
      <c r="F335" s="31">
        <v>41914381</v>
      </c>
      <c r="G335" s="36">
        <f t="shared" si="72"/>
        <v>0.2694737175473455</v>
      </c>
      <c r="H335" s="31">
        <v>38841490</v>
      </c>
      <c r="I335" s="36">
        <f t="shared" si="73"/>
        <v>0.24971764954319722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80755871</v>
      </c>
      <c r="O335" s="36">
        <f t="shared" si="77"/>
        <v>0.5191913670905427</v>
      </c>
      <c r="P335" s="31">
        <v>31355760</v>
      </c>
      <c r="Q335" s="31">
        <v>135232214</v>
      </c>
      <c r="R335" s="31">
        <v>146456184</v>
      </c>
      <c r="S335" s="31">
        <v>68312361</v>
      </c>
      <c r="T335" s="36">
        <f t="shared" si="78"/>
        <v>0.50514858094388659</v>
      </c>
      <c r="U335" s="36">
        <f t="shared" si="79"/>
        <v>0.23873540300091589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202849206</v>
      </c>
      <c r="E337" s="32">
        <f>SUM(E333:E336)</f>
        <v>202849206</v>
      </c>
      <c r="F337" s="32">
        <f>SUM(F333:F336)</f>
        <v>53186832</v>
      </c>
      <c r="G337" s="37">
        <f t="shared" si="72"/>
        <v>0.26219886707370205</v>
      </c>
      <c r="H337" s="32">
        <f>SUM(H333:H336)</f>
        <v>49885273</v>
      </c>
      <c r="I337" s="37">
        <f t="shared" si="73"/>
        <v>0.24592293942723148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103072105</v>
      </c>
      <c r="O337" s="37">
        <f t="shared" si="77"/>
        <v>0.50812180650093353</v>
      </c>
      <c r="P337" s="32">
        <f>SUM(P333:P336)</f>
        <v>39525940</v>
      </c>
      <c r="Q337" s="32">
        <f>SUM(Q333:Q336)</f>
        <v>176978538</v>
      </c>
      <c r="R337" s="32">
        <f>SUM(R333:R336)</f>
        <v>187281879</v>
      </c>
      <c r="S337" s="32">
        <f>SUM(S333:S336)</f>
        <v>88415595</v>
      </c>
      <c r="T337" s="37">
        <f t="shared" si="78"/>
        <v>0.49958371223520898</v>
      </c>
      <c r="U337" s="37">
        <f t="shared" si="79"/>
        <v>0.2620894784538963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32687131203</v>
      </c>
      <c r="E338" s="32">
        <f>SUM(E302,E304:E309,E311:E316,E318:E322,E324:E331,E333:E336)</f>
        <v>32793214652</v>
      </c>
      <c r="F338" s="32">
        <f>SUM(F302,F304:F309,F311:F316,F318:F322,F324:F331,F333:F336)</f>
        <v>9646348909</v>
      </c>
      <c r="G338" s="37">
        <f t="shared" si="72"/>
        <v>0.29511151801889135</v>
      </c>
      <c r="H338" s="32">
        <f>SUM(H302,H304:H309,H311:H316,H318:H322,H324:H331,H333:H336)</f>
        <v>8066920659</v>
      </c>
      <c r="I338" s="37">
        <f t="shared" si="73"/>
        <v>0.24679194417219533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17713269568</v>
      </c>
      <c r="O338" s="37">
        <f t="shared" si="77"/>
        <v>0.54190346219108665</v>
      </c>
      <c r="P338" s="32">
        <f>SUM(P302,P304:P309,P311:P316,P318:P322,P324:P331,P333:P336)</f>
        <v>6984821970</v>
      </c>
      <c r="Q338" s="32">
        <f>SUM(Q302,Q304:Q309,Q311:Q316,Q318:Q322,Q324:Q331,Q333:Q336)</f>
        <v>29899656253</v>
      </c>
      <c r="R338" s="32">
        <f>SUM(R302,R304:R309,R311:R316,R318:R322,R324:R331,R333:R336)</f>
        <v>29883250463</v>
      </c>
      <c r="S338" s="32">
        <f>SUM(S302,S304:S309,S311:S316,S318:S322,S324:S331,S333:S336)</f>
        <v>15096716054</v>
      </c>
      <c r="T338" s="37">
        <f t="shared" si="78"/>
        <v>0.50491269619480195</v>
      </c>
      <c r="U338" s="37">
        <f t="shared" si="79"/>
        <v>0.15492144161263433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187395139650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187602405119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49978324240</v>
      </c>
      <c r="G339" s="39">
        <f t="shared" si="72"/>
        <v>0.26670021609602618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42344583695</v>
      </c>
      <c r="I339" s="39">
        <f t="shared" si="73"/>
        <v>0.22596415133331341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92322907935</v>
      </c>
      <c r="O339" s="39">
        <f t="shared" si="77"/>
        <v>0.49266436742933956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38019017541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174853063994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170132257586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81709752014</v>
      </c>
      <c r="T339" s="39">
        <f t="shared" si="78"/>
        <v>0.46730523416394826</v>
      </c>
      <c r="U339" s="39">
        <f t="shared" si="79"/>
        <v>0.11377374887016156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0" max="16383" man="1"/>
    <brk id="232" max="16383" man="1"/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tabSelected="1" view="pageBreakPreview" topLeftCell="A283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31.5703125" customWidth="1"/>
    <col min="3" max="3" width="9" bestFit="1" customWidth="1"/>
    <col min="4" max="4" width="17" bestFit="1" customWidth="1"/>
    <col min="5" max="5" width="11.7109375" hidden="1" customWidth="1"/>
    <col min="6" max="6" width="15.85546875" bestFit="1" customWidth="1"/>
    <col min="7" max="7" width="13" bestFit="1" customWidth="1"/>
    <col min="8" max="8" width="15.85546875" bestFit="1" customWidth="1"/>
    <col min="9" max="9" width="13" bestFit="1" customWidth="1"/>
    <col min="10" max="13" width="11.7109375" hidden="1" customWidth="1"/>
    <col min="14" max="14" width="17" bestFit="1" customWidth="1"/>
    <col min="15" max="15" width="19" bestFit="1" customWidth="1"/>
    <col min="16" max="16" width="16.5703125" bestFit="1" customWidth="1"/>
    <col min="17" max="19" width="11.7109375" hidden="1" customWidth="1"/>
    <col min="20" max="20" width="19" bestFit="1" customWidth="1"/>
    <col min="21" max="21" width="19.140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57.7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1163341642</v>
      </c>
      <c r="E8" s="31">
        <v>1163341642</v>
      </c>
      <c r="F8" s="31">
        <v>345432103</v>
      </c>
      <c r="G8" s="36">
        <f>IF(($D8       =0),0,($F8       /$D8       ))</f>
        <v>0.29693091911172215</v>
      </c>
      <c r="H8" s="31">
        <v>344692255</v>
      </c>
      <c r="I8" s="36">
        <f>IF(($D8       =0),0,($H8       /$D8       ))</f>
        <v>0.29629495116104509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690124358</v>
      </c>
      <c r="O8" s="36">
        <f>IF(($D8       =0),0,($N8       /$D8       ))</f>
        <v>0.59322587027276719</v>
      </c>
      <c r="P8" s="31">
        <v>290612680</v>
      </c>
      <c r="Q8" s="31">
        <v>1164265542</v>
      </c>
      <c r="R8" s="31">
        <v>1077438664</v>
      </c>
      <c r="S8" s="31">
        <v>585620616</v>
      </c>
      <c r="T8" s="36">
        <f>IF(($Q8       =0),0,($S8       /$Q8       ))</f>
        <v>0.50299574699600613</v>
      </c>
      <c r="U8" s="36">
        <f>IF(($P8       =0),0,(($H8       /$P8       )-1))</f>
        <v>0.18608814660117368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3734347270</v>
      </c>
      <c r="E9" s="31">
        <v>3734347270</v>
      </c>
      <c r="F9" s="31">
        <v>648856056</v>
      </c>
      <c r="G9" s="36">
        <f>IF(($D9       =0),0,($F9       /$D9       ))</f>
        <v>0.17375353953088568</v>
      </c>
      <c r="H9" s="31">
        <v>1124276706</v>
      </c>
      <c r="I9" s="36">
        <f>IF(($D9       =0),0,($H9       /$D9       ))</f>
        <v>0.30106378028415126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1773132762</v>
      </c>
      <c r="O9" s="36">
        <f>IF(($D9       =0),0,($N9       /$D9       ))</f>
        <v>0.47481731981503689</v>
      </c>
      <c r="P9" s="31">
        <v>484019212</v>
      </c>
      <c r="Q9" s="31">
        <v>3426437560</v>
      </c>
      <c r="R9" s="31">
        <v>3696611430</v>
      </c>
      <c r="S9" s="31">
        <v>1075524832</v>
      </c>
      <c r="T9" s="36">
        <f>IF(($Q9       =0),0,($S9       /$Q9       ))</f>
        <v>0.31389010106461712</v>
      </c>
      <c r="U9" s="36">
        <f>IF(($P9       =0),0,(($H9       /$P9       )-1))</f>
        <v>1.3227935547318728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4897688912</v>
      </c>
      <c r="E10" s="32">
        <f>SUM(E8:E9)</f>
        <v>4897688912</v>
      </c>
      <c r="F10" s="32">
        <f>SUM(F8:F9)</f>
        <v>994288159</v>
      </c>
      <c r="G10" s="37">
        <f t="shared" ref="G10:G54" si="0">IF(($D10      =0),0,($F10      /$D10      ))</f>
        <v>0.20301170140958924</v>
      </c>
      <c r="H10" s="32">
        <f>SUM(H8:H9)</f>
        <v>1468968961</v>
      </c>
      <c r="I10" s="37">
        <f t="shared" ref="I10:I54" si="1">IF(($D10      =0),0,($H10      /$D10      ))</f>
        <v>0.29993104653928254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2463257120</v>
      </c>
      <c r="O10" s="37">
        <f t="shared" ref="O10:O54" si="5">IF(($D10      =0),0,($N10      /$D10      ))</f>
        <v>0.50294274794887173</v>
      </c>
      <c r="P10" s="32">
        <f>SUM(P8:P9)</f>
        <v>774631892</v>
      </c>
      <c r="Q10" s="32">
        <f>SUM(Q8:Q9)</f>
        <v>4590703102</v>
      </c>
      <c r="R10" s="32">
        <f>SUM(R8:R9)</f>
        <v>4774050094</v>
      </c>
      <c r="S10" s="32">
        <f>SUM(S8:S9)</f>
        <v>1661145448</v>
      </c>
      <c r="T10" s="37">
        <f t="shared" ref="T10:T54" si="6">IF(($Q10      =0),0,($S10      /$Q10      ))</f>
        <v>0.36184989773708087</v>
      </c>
      <c r="U10" s="37">
        <f t="shared" ref="U10:U54" si="7">IF(($P10      =0),0,(($H10      /$P10      )-1))</f>
        <v>0.89634454270571129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60127131</v>
      </c>
      <c r="E11" s="31">
        <v>60127131</v>
      </c>
      <c r="F11" s="31">
        <v>14314819</v>
      </c>
      <c r="G11" s="36">
        <f t="shared" si="0"/>
        <v>0.2380758696103428</v>
      </c>
      <c r="H11" s="31">
        <v>18259055</v>
      </c>
      <c r="I11" s="36">
        <f t="shared" si="1"/>
        <v>0.30367414337464399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32573874</v>
      </c>
      <c r="O11" s="36">
        <f t="shared" si="5"/>
        <v>0.54175001298498671</v>
      </c>
      <c r="P11" s="31">
        <v>17092671</v>
      </c>
      <c r="Q11" s="31">
        <v>48414792</v>
      </c>
      <c r="R11" s="31">
        <v>66004681</v>
      </c>
      <c r="S11" s="31">
        <v>32741649</v>
      </c>
      <c r="T11" s="36">
        <f t="shared" si="6"/>
        <v>0.67627366859285487</v>
      </c>
      <c r="U11" s="36">
        <f t="shared" si="7"/>
        <v>6.8238837569622568E-2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34670473</v>
      </c>
      <c r="E12" s="31">
        <v>34670473</v>
      </c>
      <c r="F12" s="31">
        <v>5009997</v>
      </c>
      <c r="G12" s="36">
        <f t="shared" si="0"/>
        <v>0.14450327804873039</v>
      </c>
      <c r="H12" s="31">
        <v>5345410</v>
      </c>
      <c r="I12" s="36">
        <f t="shared" si="1"/>
        <v>0.1541775908277917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10355407</v>
      </c>
      <c r="O12" s="36">
        <f t="shared" si="5"/>
        <v>0.29868086887652212</v>
      </c>
      <c r="P12" s="31">
        <v>5632812</v>
      </c>
      <c r="Q12" s="31">
        <v>32193351</v>
      </c>
      <c r="R12" s="31">
        <v>32627083</v>
      </c>
      <c r="S12" s="31">
        <v>10482496</v>
      </c>
      <c r="T12" s="36">
        <f t="shared" si="6"/>
        <v>0.32561058959037847</v>
      </c>
      <c r="U12" s="36">
        <f t="shared" si="7"/>
        <v>-5.1022828384828078E-2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245879484</v>
      </c>
      <c r="E13" s="31">
        <v>245879484</v>
      </c>
      <c r="F13" s="31">
        <v>53577132</v>
      </c>
      <c r="G13" s="36">
        <f t="shared" si="0"/>
        <v>0.21789996923858845</v>
      </c>
      <c r="H13" s="31">
        <v>69024600</v>
      </c>
      <c r="I13" s="36">
        <f t="shared" si="1"/>
        <v>0.28072533290333407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122601732</v>
      </c>
      <c r="O13" s="36">
        <f t="shared" si="5"/>
        <v>0.49862530214192252</v>
      </c>
      <c r="P13" s="31">
        <v>54341539</v>
      </c>
      <c r="Q13" s="31">
        <v>189875668</v>
      </c>
      <c r="R13" s="31">
        <v>242194923</v>
      </c>
      <c r="S13" s="31">
        <v>90540736</v>
      </c>
      <c r="T13" s="36">
        <f t="shared" si="6"/>
        <v>0.47684222498693196</v>
      </c>
      <c r="U13" s="36">
        <f t="shared" si="7"/>
        <v>0.27019957973586273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82673784</v>
      </c>
      <c r="E14" s="31">
        <v>82673784</v>
      </c>
      <c r="F14" s="31">
        <v>25235783</v>
      </c>
      <c r="G14" s="36">
        <f t="shared" si="0"/>
        <v>0.30524528791375993</v>
      </c>
      <c r="H14" s="31">
        <v>20862377</v>
      </c>
      <c r="I14" s="36">
        <f t="shared" si="1"/>
        <v>0.2523457375556924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46098160</v>
      </c>
      <c r="O14" s="36">
        <f t="shared" si="5"/>
        <v>0.55759102546945227</v>
      </c>
      <c r="P14" s="31">
        <v>31656710</v>
      </c>
      <c r="Q14" s="31">
        <v>107238193</v>
      </c>
      <c r="R14" s="31">
        <v>110530262</v>
      </c>
      <c r="S14" s="31">
        <v>62195386</v>
      </c>
      <c r="T14" s="36">
        <f t="shared" si="6"/>
        <v>0.5799742075101918</v>
      </c>
      <c r="U14" s="36">
        <f t="shared" si="7"/>
        <v>-0.34098088525307901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49856011</v>
      </c>
      <c r="E15" s="31">
        <v>49856011</v>
      </c>
      <c r="F15" s="31">
        <v>15145074</v>
      </c>
      <c r="G15" s="36">
        <f t="shared" si="0"/>
        <v>0.30377628888119429</v>
      </c>
      <c r="H15" s="31">
        <v>6122468</v>
      </c>
      <c r="I15" s="36">
        <f t="shared" si="1"/>
        <v>0.12280300563958076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21267542</v>
      </c>
      <c r="O15" s="36">
        <f t="shared" si="5"/>
        <v>0.42657929452077503</v>
      </c>
      <c r="P15" s="31">
        <v>6683546</v>
      </c>
      <c r="Q15" s="31">
        <v>28850014</v>
      </c>
      <c r="R15" s="31">
        <v>33019753</v>
      </c>
      <c r="S15" s="31">
        <v>10881475</v>
      </c>
      <c r="T15" s="36">
        <f t="shared" si="6"/>
        <v>0.37717399374572225</v>
      </c>
      <c r="U15" s="36">
        <f t="shared" si="7"/>
        <v>-8.3949149149268987E-2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163971576</v>
      </c>
      <c r="E16" s="31">
        <v>181433346</v>
      </c>
      <c r="F16" s="31">
        <v>53668086</v>
      </c>
      <c r="G16" s="36">
        <f t="shared" si="0"/>
        <v>0.32730115370727425</v>
      </c>
      <c r="H16" s="31">
        <v>29277377</v>
      </c>
      <c r="I16" s="36">
        <f t="shared" si="1"/>
        <v>0.1785515374933031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82945463</v>
      </c>
      <c r="O16" s="36">
        <f t="shared" si="5"/>
        <v>0.5058526912005773</v>
      </c>
      <c r="P16" s="31">
        <v>32026695</v>
      </c>
      <c r="Q16" s="31">
        <v>131299510</v>
      </c>
      <c r="R16" s="31">
        <v>152887235</v>
      </c>
      <c r="S16" s="31">
        <v>64297918</v>
      </c>
      <c r="T16" s="36">
        <f t="shared" si="6"/>
        <v>0.48970417330574956</v>
      </c>
      <c r="U16" s="36">
        <f t="shared" si="7"/>
        <v>-8.5844574346494396E-2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35154074</v>
      </c>
      <c r="E17" s="31">
        <v>35154074</v>
      </c>
      <c r="F17" s="31">
        <v>7082134</v>
      </c>
      <c r="G17" s="36">
        <f t="shared" si="0"/>
        <v>0.20145983649007509</v>
      </c>
      <c r="H17" s="31">
        <v>11175529</v>
      </c>
      <c r="I17" s="36">
        <f t="shared" si="1"/>
        <v>0.31790139031965398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18257663</v>
      </c>
      <c r="O17" s="36">
        <f t="shared" si="5"/>
        <v>0.51936122680972907</v>
      </c>
      <c r="P17" s="31">
        <v>9907584</v>
      </c>
      <c r="Q17" s="31">
        <v>40636565</v>
      </c>
      <c r="R17" s="31">
        <v>42616188</v>
      </c>
      <c r="S17" s="31">
        <v>16451746</v>
      </c>
      <c r="T17" s="36">
        <f t="shared" si="6"/>
        <v>0.40485080370351184</v>
      </c>
      <c r="U17" s="36">
        <f t="shared" si="7"/>
        <v>0.12797721422296293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672332533</v>
      </c>
      <c r="E19" s="32">
        <f>SUM(E11:E18)</f>
        <v>689794303</v>
      </c>
      <c r="F19" s="32">
        <f>SUM(F11:F18)</f>
        <v>174033025</v>
      </c>
      <c r="G19" s="37">
        <f t="shared" si="0"/>
        <v>0.25884962642436937</v>
      </c>
      <c r="H19" s="32">
        <f>SUM(H11:H18)</f>
        <v>160066816</v>
      </c>
      <c r="I19" s="37">
        <f t="shared" si="1"/>
        <v>0.23807685653075486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334099841</v>
      </c>
      <c r="O19" s="37">
        <f t="shared" si="5"/>
        <v>0.4969264829551242</v>
      </c>
      <c r="P19" s="32">
        <f>SUM(P11:P18)</f>
        <v>157341557</v>
      </c>
      <c r="Q19" s="32">
        <f>SUM(Q11:Q18)</f>
        <v>578508093</v>
      </c>
      <c r="R19" s="32">
        <f>SUM(R11:R18)</f>
        <v>679880125</v>
      </c>
      <c r="S19" s="32">
        <f>SUM(S11:S18)</f>
        <v>287591406</v>
      </c>
      <c r="T19" s="37">
        <f t="shared" si="6"/>
        <v>0.49712598575522432</v>
      </c>
      <c r="U19" s="37">
        <f t="shared" si="7"/>
        <v>1.732065610612965E-2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982487796</v>
      </c>
      <c r="E26" s="31">
        <v>982487796</v>
      </c>
      <c r="F26" s="31">
        <v>685782343</v>
      </c>
      <c r="G26" s="36">
        <f t="shared" si="0"/>
        <v>0.69800596586748853</v>
      </c>
      <c r="H26" s="31">
        <v>566261901</v>
      </c>
      <c r="I26" s="36">
        <f t="shared" si="1"/>
        <v>0.57635514996259551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1252044244</v>
      </c>
      <c r="O26" s="36">
        <f t="shared" si="5"/>
        <v>1.274361115830084</v>
      </c>
      <c r="P26" s="31">
        <v>476815037</v>
      </c>
      <c r="Q26" s="31">
        <v>1120266923</v>
      </c>
      <c r="R26" s="31">
        <v>889266216</v>
      </c>
      <c r="S26" s="31">
        <v>1041352187</v>
      </c>
      <c r="T26" s="36">
        <f t="shared" si="6"/>
        <v>0.92955720250253249</v>
      </c>
      <c r="U26" s="36">
        <f t="shared" si="7"/>
        <v>0.18759237242763382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982487796</v>
      </c>
      <c r="E27" s="32">
        <f>SUM(E20:E26)</f>
        <v>982487796</v>
      </c>
      <c r="F27" s="32">
        <f>SUM(F20:F26)</f>
        <v>685782343</v>
      </c>
      <c r="G27" s="37">
        <f t="shared" si="0"/>
        <v>0.69800596586748853</v>
      </c>
      <c r="H27" s="32">
        <f>SUM(H20:H26)</f>
        <v>566261901</v>
      </c>
      <c r="I27" s="37">
        <f t="shared" si="1"/>
        <v>0.57635514996259551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1252044244</v>
      </c>
      <c r="O27" s="37">
        <f t="shared" si="5"/>
        <v>1.274361115830084</v>
      </c>
      <c r="P27" s="32">
        <f>SUM(P20:P26)</f>
        <v>476815037</v>
      </c>
      <c r="Q27" s="32">
        <f>SUM(Q20:Q26)</f>
        <v>1120266923</v>
      </c>
      <c r="R27" s="32">
        <f>SUM(R20:R26)</f>
        <v>889266216</v>
      </c>
      <c r="S27" s="32">
        <f>SUM(S20:S26)</f>
        <v>1041352187</v>
      </c>
      <c r="T27" s="37">
        <f t="shared" si="6"/>
        <v>0.92955720250253249</v>
      </c>
      <c r="U27" s="37">
        <f t="shared" si="7"/>
        <v>0.18759237242763382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411813830</v>
      </c>
      <c r="E34" s="31">
        <v>411813830</v>
      </c>
      <c r="F34" s="31">
        <v>86532899</v>
      </c>
      <c r="G34" s="36">
        <f t="shared" si="0"/>
        <v>0.21012625778012362</v>
      </c>
      <c r="H34" s="31">
        <v>110560143</v>
      </c>
      <c r="I34" s="36">
        <f t="shared" si="1"/>
        <v>0.26847117543381194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197093042</v>
      </c>
      <c r="O34" s="36">
        <f t="shared" si="5"/>
        <v>0.47859743321393555</v>
      </c>
      <c r="P34" s="31">
        <v>105654211</v>
      </c>
      <c r="Q34" s="31">
        <v>340633801</v>
      </c>
      <c r="R34" s="31">
        <v>379383801</v>
      </c>
      <c r="S34" s="31">
        <v>196028212</v>
      </c>
      <c r="T34" s="36">
        <f t="shared" si="6"/>
        <v>0.57548079910014571</v>
      </c>
      <c r="U34" s="36">
        <f t="shared" si="7"/>
        <v>4.6433852030753453E-2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411813830</v>
      </c>
      <c r="E35" s="32">
        <f>SUM(E28:E34)</f>
        <v>411813830</v>
      </c>
      <c r="F35" s="32">
        <f>SUM(F28:F34)</f>
        <v>86532899</v>
      </c>
      <c r="G35" s="37">
        <f t="shared" si="0"/>
        <v>0.21012625778012362</v>
      </c>
      <c r="H35" s="32">
        <f>SUM(H28:H34)</f>
        <v>110560143</v>
      </c>
      <c r="I35" s="37">
        <f t="shared" si="1"/>
        <v>0.26847117543381194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197093042</v>
      </c>
      <c r="O35" s="37">
        <f t="shared" si="5"/>
        <v>0.47859743321393555</v>
      </c>
      <c r="P35" s="32">
        <f>SUM(P28:P34)</f>
        <v>105654211</v>
      </c>
      <c r="Q35" s="32">
        <f>SUM(Q28:Q34)</f>
        <v>340633801</v>
      </c>
      <c r="R35" s="32">
        <f>SUM(R28:R34)</f>
        <v>379383801</v>
      </c>
      <c r="S35" s="32">
        <f>SUM(S28:S34)</f>
        <v>196028212</v>
      </c>
      <c r="T35" s="37">
        <f t="shared" si="6"/>
        <v>0.57548079910014571</v>
      </c>
      <c r="U35" s="37">
        <f t="shared" si="7"/>
        <v>4.6433852030753453E-2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305831718</v>
      </c>
      <c r="E39" s="31">
        <v>305831719</v>
      </c>
      <c r="F39" s="31">
        <v>60496159</v>
      </c>
      <c r="G39" s="36">
        <f t="shared" si="0"/>
        <v>0.19780864913429286</v>
      </c>
      <c r="H39" s="31">
        <v>68000741</v>
      </c>
      <c r="I39" s="36">
        <f t="shared" si="1"/>
        <v>0.22234692151845414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128496900</v>
      </c>
      <c r="O39" s="36">
        <f t="shared" si="5"/>
        <v>0.420155570652747</v>
      </c>
      <c r="P39" s="31">
        <v>61298479</v>
      </c>
      <c r="Q39" s="31">
        <v>235008671</v>
      </c>
      <c r="R39" s="31">
        <v>269966531</v>
      </c>
      <c r="S39" s="31">
        <v>95798320</v>
      </c>
      <c r="T39" s="36">
        <f t="shared" si="6"/>
        <v>0.40763738457973747</v>
      </c>
      <c r="U39" s="36">
        <f t="shared" si="7"/>
        <v>0.10933814524174412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305831718</v>
      </c>
      <c r="E40" s="32">
        <f>SUM(E36:E39)</f>
        <v>305831719</v>
      </c>
      <c r="F40" s="32">
        <f>SUM(F36:F39)</f>
        <v>60496159</v>
      </c>
      <c r="G40" s="37">
        <f t="shared" si="0"/>
        <v>0.19780864913429286</v>
      </c>
      <c r="H40" s="32">
        <f>SUM(H36:H39)</f>
        <v>68000741</v>
      </c>
      <c r="I40" s="37">
        <f t="shared" si="1"/>
        <v>0.22234692151845414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128496900</v>
      </c>
      <c r="O40" s="37">
        <f t="shared" si="5"/>
        <v>0.420155570652747</v>
      </c>
      <c r="P40" s="32">
        <f>SUM(P36:P39)</f>
        <v>61298479</v>
      </c>
      <c r="Q40" s="32">
        <f>SUM(Q36:Q39)</f>
        <v>235008671</v>
      </c>
      <c r="R40" s="32">
        <f>SUM(R36:R39)</f>
        <v>269966531</v>
      </c>
      <c r="S40" s="32">
        <f>SUM(S36:S39)</f>
        <v>95798320</v>
      </c>
      <c r="T40" s="37">
        <f t="shared" si="6"/>
        <v>0.40763738457973747</v>
      </c>
      <c r="U40" s="37">
        <f t="shared" si="7"/>
        <v>0.10933814524174412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729842119</v>
      </c>
      <c r="E46" s="31">
        <v>729842119</v>
      </c>
      <c r="F46" s="31">
        <v>95355833</v>
      </c>
      <c r="G46" s="36">
        <f t="shared" si="0"/>
        <v>0.13065268572147176</v>
      </c>
      <c r="H46" s="31">
        <v>88059703</v>
      </c>
      <c r="I46" s="36">
        <f t="shared" si="1"/>
        <v>0.12065582501686231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183415536</v>
      </c>
      <c r="O46" s="36">
        <f t="shared" si="5"/>
        <v>0.2513085107383341</v>
      </c>
      <c r="P46" s="31">
        <v>151129845</v>
      </c>
      <c r="Q46" s="31">
        <v>793296240</v>
      </c>
      <c r="R46" s="31">
        <v>776296240</v>
      </c>
      <c r="S46" s="31">
        <v>184213320</v>
      </c>
      <c r="T46" s="36">
        <f t="shared" si="6"/>
        <v>0.23221252126443961</v>
      </c>
      <c r="U46" s="36">
        <f t="shared" si="7"/>
        <v>-0.41732420224476507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729842119</v>
      </c>
      <c r="E47" s="32">
        <f>SUM(E41:E46)</f>
        <v>729842119</v>
      </c>
      <c r="F47" s="32">
        <f>SUM(F41:F46)</f>
        <v>95355833</v>
      </c>
      <c r="G47" s="37">
        <f t="shared" si="0"/>
        <v>0.13065268572147176</v>
      </c>
      <c r="H47" s="32">
        <f>SUM(H41:H46)</f>
        <v>88059703</v>
      </c>
      <c r="I47" s="37">
        <f t="shared" si="1"/>
        <v>0.12065582501686231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183415536</v>
      </c>
      <c r="O47" s="37">
        <f t="shared" si="5"/>
        <v>0.2513085107383341</v>
      </c>
      <c r="P47" s="32">
        <f>SUM(P41:P46)</f>
        <v>151129845</v>
      </c>
      <c r="Q47" s="32">
        <f>SUM(Q41:Q46)</f>
        <v>793296240</v>
      </c>
      <c r="R47" s="32">
        <f>SUM(R41:R46)</f>
        <v>776296240</v>
      </c>
      <c r="S47" s="32">
        <f>SUM(S41:S46)</f>
        <v>184213320</v>
      </c>
      <c r="T47" s="37">
        <f t="shared" si="6"/>
        <v>0.23221252126443961</v>
      </c>
      <c r="U47" s="37">
        <f t="shared" si="7"/>
        <v>-0.41732420224476507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48838157</v>
      </c>
      <c r="E52" s="31">
        <v>48838157</v>
      </c>
      <c r="F52" s="31">
        <v>10180166</v>
      </c>
      <c r="G52" s="36">
        <f t="shared" si="0"/>
        <v>0.20844697313209423</v>
      </c>
      <c r="H52" s="31">
        <v>9704747</v>
      </c>
      <c r="I52" s="36">
        <f t="shared" si="1"/>
        <v>0.19871239203395821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19884913</v>
      </c>
      <c r="O52" s="36">
        <f t="shared" si="5"/>
        <v>0.40715936516605244</v>
      </c>
      <c r="P52" s="31">
        <v>14431920</v>
      </c>
      <c r="Q52" s="31">
        <v>56620714</v>
      </c>
      <c r="R52" s="31">
        <v>51381644</v>
      </c>
      <c r="S52" s="31">
        <v>20725672</v>
      </c>
      <c r="T52" s="36">
        <f t="shared" si="6"/>
        <v>0.36604398877767597</v>
      </c>
      <c r="U52" s="36">
        <f t="shared" si="7"/>
        <v>-0.32754983397912407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48838157</v>
      </c>
      <c r="E53" s="32">
        <f>SUM(E48:E52)</f>
        <v>48838157</v>
      </c>
      <c r="F53" s="32">
        <f>SUM(F48:F52)</f>
        <v>10180166</v>
      </c>
      <c r="G53" s="37">
        <f t="shared" si="0"/>
        <v>0.20844697313209423</v>
      </c>
      <c r="H53" s="32">
        <f>SUM(H48:H52)</f>
        <v>9704747</v>
      </c>
      <c r="I53" s="37">
        <f t="shared" si="1"/>
        <v>0.19871239203395821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19884913</v>
      </c>
      <c r="O53" s="37">
        <f t="shared" si="5"/>
        <v>0.40715936516605244</v>
      </c>
      <c r="P53" s="32">
        <f>SUM(P48:P52)</f>
        <v>14431920</v>
      </c>
      <c r="Q53" s="32">
        <f>SUM(Q48:Q52)</f>
        <v>56620714</v>
      </c>
      <c r="R53" s="32">
        <f>SUM(R48:R52)</f>
        <v>51381644</v>
      </c>
      <c r="S53" s="32">
        <f>SUM(S48:S52)</f>
        <v>20725672</v>
      </c>
      <c r="T53" s="37">
        <f t="shared" si="6"/>
        <v>0.36604398877767597</v>
      </c>
      <c r="U53" s="37">
        <f t="shared" si="7"/>
        <v>-0.32754983397912407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8048835065</v>
      </c>
      <c r="E54" s="32">
        <f>SUM(E8:E9,E11:E18,E20:E26,E28:E34,E36:E39,E41:E46,E48:E52)</f>
        <v>8066296836</v>
      </c>
      <c r="F54" s="32">
        <f>SUM(F8:F9,F11:F18,F20:F26,F28:F34,F36:F39,F41:F46,F48:F52)</f>
        <v>2106668584</v>
      </c>
      <c r="G54" s="37">
        <f t="shared" si="0"/>
        <v>0.26173583717235732</v>
      </c>
      <c r="H54" s="32">
        <f>SUM(H8:H9,H11:H18,H20:H26,H28:H34,H36:H39,H41:H46,H48:H52)</f>
        <v>2471623012</v>
      </c>
      <c r="I54" s="37">
        <f t="shared" si="1"/>
        <v>0.30707835258641869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4578291596</v>
      </c>
      <c r="O54" s="37">
        <f t="shared" si="5"/>
        <v>0.56881418975877596</v>
      </c>
      <c r="P54" s="32">
        <f>SUM(P8:P9,P11:P18,P20:P26,P28:P34,P36:P39,P41:P46,P48:P52)</f>
        <v>1741302941</v>
      </c>
      <c r="Q54" s="32">
        <f>SUM(Q8:Q9,Q11:Q18,Q20:Q26,Q28:Q34,Q36:Q39,Q41:Q46,Q48:Q52)</f>
        <v>7715037544</v>
      </c>
      <c r="R54" s="32">
        <f>SUM(R8:R9,R11:R18,R20:R26,R28:R34,R36:R39,R41:R46,R48:R52)</f>
        <v>7820224651</v>
      </c>
      <c r="S54" s="32">
        <f>SUM(S8:S9,S11:S18,S20:S26,S28:S34,S36:S39,S41:S46,S48:S52)</f>
        <v>3486854565</v>
      </c>
      <c r="T54" s="37">
        <f t="shared" si="6"/>
        <v>0.45195561850657923</v>
      </c>
      <c r="U54" s="37">
        <f t="shared" si="7"/>
        <v>0.41941011744951728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2149291078</v>
      </c>
      <c r="E57" s="31">
        <v>2149291078</v>
      </c>
      <c r="F57" s="31">
        <v>630402419</v>
      </c>
      <c r="G57" s="36">
        <f t="shared" ref="G57:G85" si="8">IF(($D57      =0),0,($F57      /$D57      ))</f>
        <v>0.29330713994616975</v>
      </c>
      <c r="H57" s="31">
        <v>584936511</v>
      </c>
      <c r="I57" s="36">
        <f t="shared" ref="I57:I85" si="9">IF(($D57      =0),0,($H57      /$D57      ))</f>
        <v>0.2721532308896506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1215338930</v>
      </c>
      <c r="O57" s="36">
        <f t="shared" ref="O57:O85" si="13">IF(($D57      =0),0,($N57      /$D57      ))</f>
        <v>0.56546037083582035</v>
      </c>
      <c r="P57" s="31">
        <v>406152216</v>
      </c>
      <c r="Q57" s="31">
        <v>1844878166</v>
      </c>
      <c r="R57" s="31">
        <v>1844878166</v>
      </c>
      <c r="S57" s="31">
        <v>916742564</v>
      </c>
      <c r="T57" s="36">
        <f t="shared" ref="T57:T85" si="14">IF(($Q57      =0),0,($S57      /$Q57      ))</f>
        <v>0.49691225192807664</v>
      </c>
      <c r="U57" s="36">
        <f t="shared" ref="U57:U85" si="15">IF(($P57      =0),0,(($H57      /$P57      )-1))</f>
        <v>0.44019037187771981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2149291078</v>
      </c>
      <c r="E58" s="32">
        <f>E57</f>
        <v>2149291078</v>
      </c>
      <c r="F58" s="32">
        <f>F57</f>
        <v>630402419</v>
      </c>
      <c r="G58" s="37">
        <f t="shared" si="8"/>
        <v>0.29330713994616975</v>
      </c>
      <c r="H58" s="32">
        <f>H57</f>
        <v>584936511</v>
      </c>
      <c r="I58" s="37">
        <f t="shared" si="9"/>
        <v>0.2721532308896506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1215338930</v>
      </c>
      <c r="O58" s="37">
        <f t="shared" si="13"/>
        <v>0.56546037083582035</v>
      </c>
      <c r="P58" s="32">
        <f>P57</f>
        <v>406152216</v>
      </c>
      <c r="Q58" s="32">
        <f>Q57</f>
        <v>1844878166</v>
      </c>
      <c r="R58" s="32">
        <f>R57</f>
        <v>1844878166</v>
      </c>
      <c r="S58" s="32">
        <f>S57</f>
        <v>916742564</v>
      </c>
      <c r="T58" s="37">
        <f t="shared" si="14"/>
        <v>0.49691225192807664</v>
      </c>
      <c r="U58" s="37">
        <f t="shared" si="15"/>
        <v>0.44019037187771981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58300008</v>
      </c>
      <c r="E60" s="31">
        <v>58300008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57</v>
      </c>
      <c r="Q60" s="31">
        <v>51266000</v>
      </c>
      <c r="R60" s="31">
        <v>77587760</v>
      </c>
      <c r="S60" s="31">
        <v>57</v>
      </c>
      <c r="T60" s="36">
        <f t="shared" si="14"/>
        <v>1.1118480084266375E-6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46202940</v>
      </c>
      <c r="E61" s="31">
        <v>46202940</v>
      </c>
      <c r="F61" s="31">
        <v>4703846</v>
      </c>
      <c r="G61" s="36">
        <f t="shared" si="8"/>
        <v>0.10180836977040855</v>
      </c>
      <c r="H61" s="31">
        <v>2244176</v>
      </c>
      <c r="I61" s="36">
        <f t="shared" si="9"/>
        <v>4.8572147140420067E-2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6948022</v>
      </c>
      <c r="O61" s="36">
        <f t="shared" si="13"/>
        <v>0.15038051691082863</v>
      </c>
      <c r="P61" s="31">
        <v>8032702</v>
      </c>
      <c r="Q61" s="31">
        <v>67550074</v>
      </c>
      <c r="R61" s="31">
        <v>27738627</v>
      </c>
      <c r="S61" s="31">
        <v>13423125</v>
      </c>
      <c r="T61" s="36">
        <f t="shared" si="14"/>
        <v>0.1987136979302199</v>
      </c>
      <c r="U61" s="36">
        <f t="shared" si="15"/>
        <v>-0.7206200354500889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104502948</v>
      </c>
      <c r="E63" s="32">
        <f>SUM(E59:E62)</f>
        <v>104502948</v>
      </c>
      <c r="F63" s="32">
        <f>SUM(F59:F62)</f>
        <v>4703846</v>
      </c>
      <c r="G63" s="37">
        <f t="shared" si="8"/>
        <v>4.5011610581550295E-2</v>
      </c>
      <c r="H63" s="32">
        <f>SUM(H59:H62)</f>
        <v>2244176</v>
      </c>
      <c r="I63" s="37">
        <f t="shared" si="9"/>
        <v>2.1474762606696989E-2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6948022</v>
      </c>
      <c r="O63" s="37">
        <f t="shared" si="13"/>
        <v>6.648637318824728E-2</v>
      </c>
      <c r="P63" s="32">
        <f>SUM(P59:P62)</f>
        <v>8032759</v>
      </c>
      <c r="Q63" s="32">
        <f>SUM(Q59:Q62)</f>
        <v>118816074</v>
      </c>
      <c r="R63" s="32">
        <f>SUM(R59:R62)</f>
        <v>105326387</v>
      </c>
      <c r="S63" s="32">
        <f>SUM(S59:S62)</f>
        <v>13423182</v>
      </c>
      <c r="T63" s="37">
        <f t="shared" si="14"/>
        <v>0.11297446168773427</v>
      </c>
      <c r="U63" s="37">
        <f t="shared" si="15"/>
        <v>-0.72062201791439273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39030659</v>
      </c>
      <c r="E64" s="31">
        <v>39030659</v>
      </c>
      <c r="F64" s="31">
        <v>1367501</v>
      </c>
      <c r="G64" s="36">
        <f t="shared" si="8"/>
        <v>3.5036584957481756E-2</v>
      </c>
      <c r="H64" s="31">
        <v>15691784</v>
      </c>
      <c r="I64" s="36">
        <f t="shared" si="9"/>
        <v>0.40203738297116631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17059285</v>
      </c>
      <c r="O64" s="36">
        <f t="shared" si="13"/>
        <v>0.43707396792864811</v>
      </c>
      <c r="P64" s="31">
        <v>-575314284</v>
      </c>
      <c r="Q64" s="31">
        <v>31596670</v>
      </c>
      <c r="R64" s="31">
        <v>31596670</v>
      </c>
      <c r="S64" s="31">
        <v>-562981833</v>
      </c>
      <c r="T64" s="36">
        <f t="shared" si="14"/>
        <v>-17.817758422010929</v>
      </c>
      <c r="U64" s="36">
        <f t="shared" si="15"/>
        <v>-1.0272751510546538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11379091</v>
      </c>
      <c r="E65" s="31">
        <v>11379091</v>
      </c>
      <c r="F65" s="31">
        <v>2484207</v>
      </c>
      <c r="G65" s="36">
        <f t="shared" si="8"/>
        <v>0.21831330815440356</v>
      </c>
      <c r="H65" s="31">
        <v>2509187</v>
      </c>
      <c r="I65" s="36">
        <f t="shared" si="9"/>
        <v>0.220508562590808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4993394</v>
      </c>
      <c r="O65" s="36">
        <f t="shared" si="13"/>
        <v>0.43882187074521156</v>
      </c>
      <c r="P65" s="31">
        <v>1875085</v>
      </c>
      <c r="Q65" s="31">
        <v>7486750</v>
      </c>
      <c r="R65" s="31">
        <v>7604462</v>
      </c>
      <c r="S65" s="31">
        <v>3346310</v>
      </c>
      <c r="T65" s="36">
        <f t="shared" si="14"/>
        <v>0.44696430360303202</v>
      </c>
      <c r="U65" s="36">
        <f t="shared" si="15"/>
        <v>0.33817240285107064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13115742</v>
      </c>
      <c r="E66" s="31">
        <v>13115742</v>
      </c>
      <c r="F66" s="31">
        <v>2055778</v>
      </c>
      <c r="G66" s="36">
        <f t="shared" si="8"/>
        <v>0.1567412655723176</v>
      </c>
      <c r="H66" s="31">
        <v>2373495</v>
      </c>
      <c r="I66" s="36">
        <f t="shared" si="9"/>
        <v>0.18096536208168779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4429273</v>
      </c>
      <c r="O66" s="36">
        <f t="shared" si="13"/>
        <v>0.33770662765400539</v>
      </c>
      <c r="P66" s="31">
        <v>1781114</v>
      </c>
      <c r="Q66" s="31">
        <v>5759689</v>
      </c>
      <c r="R66" s="31">
        <v>5759689</v>
      </c>
      <c r="S66" s="31">
        <v>3418545</v>
      </c>
      <c r="T66" s="36">
        <f t="shared" si="14"/>
        <v>0.59352944230148541</v>
      </c>
      <c r="U66" s="36">
        <f t="shared" si="15"/>
        <v>0.33259016548070486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998345649</v>
      </c>
      <c r="E67" s="31">
        <v>998345649</v>
      </c>
      <c r="F67" s="31">
        <v>183739501</v>
      </c>
      <c r="G67" s="36">
        <f t="shared" si="8"/>
        <v>0.18404397433298175</v>
      </c>
      <c r="H67" s="31">
        <v>196720631</v>
      </c>
      <c r="I67" s="36">
        <f t="shared" si="9"/>
        <v>0.19704661526501027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380460132</v>
      </c>
      <c r="O67" s="36">
        <f t="shared" si="13"/>
        <v>0.38109058959799202</v>
      </c>
      <c r="P67" s="31">
        <v>187100110</v>
      </c>
      <c r="Q67" s="31">
        <v>784980806</v>
      </c>
      <c r="R67" s="31">
        <v>684980806</v>
      </c>
      <c r="S67" s="31">
        <v>363979463</v>
      </c>
      <c r="T67" s="36">
        <f t="shared" si="14"/>
        <v>0.46367944313787463</v>
      </c>
      <c r="U67" s="36">
        <f t="shared" si="15"/>
        <v>5.1419109267226037E-2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123303766</v>
      </c>
      <c r="E68" s="31">
        <v>123303766</v>
      </c>
      <c r="F68" s="31">
        <v>43977754</v>
      </c>
      <c r="G68" s="36">
        <f t="shared" si="8"/>
        <v>0.3566618881697417</v>
      </c>
      <c r="H68" s="31">
        <v>11064998</v>
      </c>
      <c r="I68" s="36">
        <f t="shared" si="9"/>
        <v>8.9737713282820569E-2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55042752</v>
      </c>
      <c r="O68" s="36">
        <f t="shared" si="13"/>
        <v>0.4463996014525623</v>
      </c>
      <c r="P68" s="31">
        <v>10916601</v>
      </c>
      <c r="Q68" s="31">
        <v>85243013</v>
      </c>
      <c r="R68" s="31">
        <v>85409129</v>
      </c>
      <c r="S68" s="31">
        <v>21280212</v>
      </c>
      <c r="T68" s="36">
        <f t="shared" si="14"/>
        <v>0.2496417155034161</v>
      </c>
      <c r="U68" s="36">
        <f t="shared" si="15"/>
        <v>1.3593700090348548E-2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1185174907</v>
      </c>
      <c r="E70" s="32">
        <f>SUM(E64:E69)</f>
        <v>1185174907</v>
      </c>
      <c r="F70" s="32">
        <f>SUM(F64:F69)</f>
        <v>233624741</v>
      </c>
      <c r="G70" s="37">
        <f t="shared" si="8"/>
        <v>0.19712258470892516</v>
      </c>
      <c r="H70" s="32">
        <f>SUM(H64:H69)</f>
        <v>228360095</v>
      </c>
      <c r="I70" s="37">
        <f t="shared" si="9"/>
        <v>0.19268050112370461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461984836</v>
      </c>
      <c r="O70" s="37">
        <f t="shared" si="13"/>
        <v>0.38980308583262979</v>
      </c>
      <c r="P70" s="32">
        <f>SUM(P64:P69)</f>
        <v>-373641374</v>
      </c>
      <c r="Q70" s="32">
        <f>SUM(Q64:Q69)</f>
        <v>915066928</v>
      </c>
      <c r="R70" s="32">
        <f>SUM(R64:R69)</f>
        <v>815350756</v>
      </c>
      <c r="S70" s="32">
        <f>SUM(S64:S69)</f>
        <v>-170957303</v>
      </c>
      <c r="T70" s="37">
        <f t="shared" si="14"/>
        <v>-0.1868249171387385</v>
      </c>
      <c r="U70" s="37">
        <f t="shared" si="15"/>
        <v>-1.6111745403227213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202229199</v>
      </c>
      <c r="E71" s="31">
        <v>202229199</v>
      </c>
      <c r="F71" s="31">
        <v>49925695</v>
      </c>
      <c r="G71" s="36">
        <f t="shared" si="8"/>
        <v>0.24687678756023754</v>
      </c>
      <c r="H71" s="31">
        <v>27090317</v>
      </c>
      <c r="I71" s="36">
        <f t="shared" si="9"/>
        <v>0.13395848440264058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77016012</v>
      </c>
      <c r="O71" s="36">
        <f t="shared" si="13"/>
        <v>0.38083527196287814</v>
      </c>
      <c r="P71" s="31">
        <v>35034905</v>
      </c>
      <c r="Q71" s="31">
        <v>129092004</v>
      </c>
      <c r="R71" s="31">
        <v>130533844</v>
      </c>
      <c r="S71" s="31">
        <v>80096893</v>
      </c>
      <c r="T71" s="36">
        <f t="shared" si="14"/>
        <v>0.620463626856393</v>
      </c>
      <c r="U71" s="36">
        <f t="shared" si="15"/>
        <v>-0.2267620819865217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135207706</v>
      </c>
      <c r="E72" s="31">
        <v>135207706</v>
      </c>
      <c r="F72" s="31">
        <v>42034437</v>
      </c>
      <c r="G72" s="36">
        <f t="shared" si="8"/>
        <v>0.31088787942308554</v>
      </c>
      <c r="H72" s="31">
        <v>19087355</v>
      </c>
      <c r="I72" s="36">
        <f t="shared" si="9"/>
        <v>0.14117061493521679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61121792</v>
      </c>
      <c r="O72" s="36">
        <f t="shared" si="13"/>
        <v>0.45205849435830231</v>
      </c>
      <c r="P72" s="31">
        <v>44076916</v>
      </c>
      <c r="Q72" s="31">
        <v>157238296</v>
      </c>
      <c r="R72" s="31">
        <v>168761846</v>
      </c>
      <c r="S72" s="31">
        <v>91884330</v>
      </c>
      <c r="T72" s="36">
        <f t="shared" si="14"/>
        <v>0.58436355733593037</v>
      </c>
      <c r="U72" s="36">
        <f t="shared" si="15"/>
        <v>-0.56695348195413664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77122650</v>
      </c>
      <c r="E73" s="31">
        <v>77122650</v>
      </c>
      <c r="F73" s="31">
        <v>40726589</v>
      </c>
      <c r="G73" s="36">
        <f t="shared" si="8"/>
        <v>0.52807559128219794</v>
      </c>
      <c r="H73" s="31">
        <v>19728054</v>
      </c>
      <c r="I73" s="36">
        <f t="shared" si="9"/>
        <v>0.255801038994381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60454643</v>
      </c>
      <c r="O73" s="36">
        <f t="shared" si="13"/>
        <v>0.78387663027657895</v>
      </c>
      <c r="P73" s="31">
        <v>25814810</v>
      </c>
      <c r="Q73" s="31">
        <v>91808896</v>
      </c>
      <c r="R73" s="31">
        <v>91808896</v>
      </c>
      <c r="S73" s="31">
        <v>46320582</v>
      </c>
      <c r="T73" s="36">
        <f t="shared" si="14"/>
        <v>0.50453261087030177</v>
      </c>
      <c r="U73" s="36">
        <f t="shared" si="15"/>
        <v>-0.23578542704749716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134508210</v>
      </c>
      <c r="E74" s="31">
        <v>171536725</v>
      </c>
      <c r="F74" s="31">
        <v>31579750</v>
      </c>
      <c r="G74" s="36">
        <f t="shared" si="8"/>
        <v>0.23477934915645671</v>
      </c>
      <c r="H74" s="31">
        <v>32660952</v>
      </c>
      <c r="I74" s="36">
        <f t="shared" si="9"/>
        <v>0.24281753507834206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64240702</v>
      </c>
      <c r="O74" s="36">
        <f t="shared" si="13"/>
        <v>0.47759688423479874</v>
      </c>
      <c r="P74" s="31">
        <v>21662859</v>
      </c>
      <c r="Q74" s="31">
        <v>126615980</v>
      </c>
      <c r="R74" s="31">
        <v>126880421</v>
      </c>
      <c r="S74" s="31">
        <v>48725717</v>
      </c>
      <c r="T74" s="36">
        <f t="shared" si="14"/>
        <v>0.38483070620311904</v>
      </c>
      <c r="U74" s="36">
        <f t="shared" si="15"/>
        <v>0.50769351358470272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36966595</v>
      </c>
      <c r="E75" s="31">
        <v>36966595</v>
      </c>
      <c r="F75" s="31">
        <v>6418921</v>
      </c>
      <c r="G75" s="36">
        <f t="shared" si="8"/>
        <v>0.17364112112570823</v>
      </c>
      <c r="H75" s="31">
        <v>5704982</v>
      </c>
      <c r="I75" s="36">
        <f t="shared" si="9"/>
        <v>0.15432803589294605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12123903</v>
      </c>
      <c r="O75" s="36">
        <f t="shared" si="13"/>
        <v>0.32796915701865426</v>
      </c>
      <c r="P75" s="31">
        <v>6660286</v>
      </c>
      <c r="Q75" s="31">
        <v>43685982</v>
      </c>
      <c r="R75" s="31">
        <v>29692576</v>
      </c>
      <c r="S75" s="31">
        <v>13468203</v>
      </c>
      <c r="T75" s="36">
        <f t="shared" si="14"/>
        <v>0.30829575949557458</v>
      </c>
      <c r="U75" s="36">
        <f t="shared" si="15"/>
        <v>-0.1434328796090738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36539016</v>
      </c>
      <c r="E76" s="31">
        <v>36539016</v>
      </c>
      <c r="F76" s="31">
        <v>17003831</v>
      </c>
      <c r="G76" s="36">
        <f t="shared" si="8"/>
        <v>0.46536094458591881</v>
      </c>
      <c r="H76" s="31">
        <v>11470090</v>
      </c>
      <c r="I76" s="36">
        <f t="shared" si="9"/>
        <v>0.31391348907699101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28473921</v>
      </c>
      <c r="O76" s="36">
        <f t="shared" si="13"/>
        <v>0.77927443366290983</v>
      </c>
      <c r="P76" s="31">
        <v>3956698</v>
      </c>
      <c r="Q76" s="31">
        <v>37300000</v>
      </c>
      <c r="R76" s="31">
        <v>30551000</v>
      </c>
      <c r="S76" s="31">
        <v>3956936</v>
      </c>
      <c r="T76" s="36">
        <f t="shared" si="14"/>
        <v>0.10608407506702412</v>
      </c>
      <c r="U76" s="36">
        <f t="shared" si="15"/>
        <v>1.8989045916569829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622573376</v>
      </c>
      <c r="E78" s="32">
        <f>SUM(E71:E77)</f>
        <v>659601891</v>
      </c>
      <c r="F78" s="32">
        <f>SUM(F71:F77)</f>
        <v>187689223</v>
      </c>
      <c r="G78" s="37">
        <f t="shared" si="8"/>
        <v>0.30147325638287492</v>
      </c>
      <c r="H78" s="32">
        <f>SUM(H71:H77)</f>
        <v>115741750</v>
      </c>
      <c r="I78" s="37">
        <f t="shared" si="9"/>
        <v>0.18590860846577545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303430973</v>
      </c>
      <c r="O78" s="37">
        <f t="shared" si="13"/>
        <v>0.48738186484865037</v>
      </c>
      <c r="P78" s="32">
        <f>SUM(P71:P77)</f>
        <v>137206474</v>
      </c>
      <c r="Q78" s="32">
        <f>SUM(Q71:Q77)</f>
        <v>585741158</v>
      </c>
      <c r="R78" s="32">
        <f>SUM(R71:R77)</f>
        <v>578228583</v>
      </c>
      <c r="S78" s="32">
        <f>SUM(S71:S77)</f>
        <v>284452661</v>
      </c>
      <c r="T78" s="37">
        <f t="shared" si="14"/>
        <v>0.48562860423067622</v>
      </c>
      <c r="U78" s="37">
        <f t="shared" si="15"/>
        <v>-0.15644104373675549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247474510</v>
      </c>
      <c r="E79" s="31">
        <v>247474510</v>
      </c>
      <c r="F79" s="31">
        <v>53173382</v>
      </c>
      <c r="G79" s="36">
        <f t="shared" si="8"/>
        <v>0.2148640763042626</v>
      </c>
      <c r="H79" s="31">
        <v>50649018</v>
      </c>
      <c r="I79" s="36">
        <f t="shared" si="9"/>
        <v>0.20466357525063894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103822400</v>
      </c>
      <c r="O79" s="36">
        <f t="shared" si="13"/>
        <v>0.41952765155490157</v>
      </c>
      <c r="P79" s="31">
        <v>0</v>
      </c>
      <c r="Q79" s="31">
        <v>235404339</v>
      </c>
      <c r="R79" s="31">
        <v>235404339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123551690</v>
      </c>
      <c r="E80" s="31">
        <v>123551690</v>
      </c>
      <c r="F80" s="31">
        <v>23784381</v>
      </c>
      <c r="G80" s="36">
        <f t="shared" si="8"/>
        <v>0.1925055092326135</v>
      </c>
      <c r="H80" s="31">
        <v>34460369</v>
      </c>
      <c r="I80" s="36">
        <f t="shared" si="9"/>
        <v>0.27891459032247962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58244750</v>
      </c>
      <c r="O80" s="36">
        <f t="shared" si="13"/>
        <v>0.47142009955509312</v>
      </c>
      <c r="P80" s="31">
        <v>40912417</v>
      </c>
      <c r="Q80" s="31">
        <v>100669323</v>
      </c>
      <c r="R80" s="31">
        <v>100669323</v>
      </c>
      <c r="S80" s="31">
        <v>62808077</v>
      </c>
      <c r="T80" s="36">
        <f t="shared" si="14"/>
        <v>0.62390483146489417</v>
      </c>
      <c r="U80" s="36">
        <f t="shared" si="15"/>
        <v>-0.15770390686035485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763406200</v>
      </c>
      <c r="E81" s="31">
        <v>763406200</v>
      </c>
      <c r="F81" s="31">
        <v>152330524</v>
      </c>
      <c r="G81" s="36">
        <f t="shared" si="8"/>
        <v>0.19954059057943202</v>
      </c>
      <c r="H81" s="31">
        <v>153655016</v>
      </c>
      <c r="I81" s="36">
        <f t="shared" si="9"/>
        <v>0.20127556731920698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305985540</v>
      </c>
      <c r="O81" s="36">
        <f t="shared" si="13"/>
        <v>0.400816157898639</v>
      </c>
      <c r="P81" s="31">
        <v>142751027</v>
      </c>
      <c r="Q81" s="31">
        <v>587653560</v>
      </c>
      <c r="R81" s="31">
        <v>642893620</v>
      </c>
      <c r="S81" s="31">
        <v>288577113</v>
      </c>
      <c r="T81" s="36">
        <f t="shared" si="14"/>
        <v>0.49106673156204483</v>
      </c>
      <c r="U81" s="36">
        <f t="shared" si="15"/>
        <v>7.6384662367437794E-2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46718715</v>
      </c>
      <c r="E82" s="31">
        <v>46718715</v>
      </c>
      <c r="F82" s="31">
        <v>26221237</v>
      </c>
      <c r="G82" s="36">
        <f t="shared" si="8"/>
        <v>0.561257667296714</v>
      </c>
      <c r="H82" s="31">
        <v>20737472</v>
      </c>
      <c r="I82" s="36">
        <f t="shared" si="9"/>
        <v>0.44387933186946604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46958709</v>
      </c>
      <c r="O82" s="36">
        <f t="shared" si="13"/>
        <v>1.00513699916618</v>
      </c>
      <c r="P82" s="31">
        <v>18622212</v>
      </c>
      <c r="Q82" s="31">
        <v>40616354</v>
      </c>
      <c r="R82" s="31">
        <v>44536430</v>
      </c>
      <c r="S82" s="31">
        <v>37267027</v>
      </c>
      <c r="T82" s="36">
        <f t="shared" si="14"/>
        <v>0.91753747763770233</v>
      </c>
      <c r="U82" s="36">
        <f t="shared" si="15"/>
        <v>0.11358800984544692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1181151115</v>
      </c>
      <c r="E84" s="32">
        <f>SUM(E79:E83)</f>
        <v>1181151115</v>
      </c>
      <c r="F84" s="32">
        <f>SUM(F79:F83)</f>
        <v>255509524</v>
      </c>
      <c r="G84" s="37">
        <f t="shared" si="8"/>
        <v>0.21632246776484651</v>
      </c>
      <c r="H84" s="32">
        <f>SUM(H79:H83)</f>
        <v>259501875</v>
      </c>
      <c r="I84" s="37">
        <f t="shared" si="9"/>
        <v>0.2197025187585756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515011399</v>
      </c>
      <c r="O84" s="37">
        <f t="shared" si="13"/>
        <v>0.43602498652342209</v>
      </c>
      <c r="P84" s="32">
        <f>SUM(P79:P83)</f>
        <v>202285656</v>
      </c>
      <c r="Q84" s="32">
        <f>SUM(Q79:Q83)</f>
        <v>964343576</v>
      </c>
      <c r="R84" s="32">
        <f>SUM(R79:R83)</f>
        <v>1023503712</v>
      </c>
      <c r="S84" s="32">
        <f>SUM(S79:S83)</f>
        <v>388652217</v>
      </c>
      <c r="T84" s="37">
        <f t="shared" si="14"/>
        <v>0.40302256029131261</v>
      </c>
      <c r="U84" s="37">
        <f t="shared" si="15"/>
        <v>0.28284862175299263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5242693424</v>
      </c>
      <c r="E85" s="32">
        <f>SUM(E57,E59:E62,E64:E69,E71:E77,E79:E83)</f>
        <v>5279721939</v>
      </c>
      <c r="F85" s="32">
        <f>SUM(F57,F59:F62,F64:F69,F71:F77,F79:F83)</f>
        <v>1311929753</v>
      </c>
      <c r="G85" s="37">
        <f t="shared" si="8"/>
        <v>0.25023964723823988</v>
      </c>
      <c r="H85" s="32">
        <f>SUM(H57,H59:H62,H64:H69,H71:H77,H79:H83)</f>
        <v>1190784407</v>
      </c>
      <c r="I85" s="37">
        <f t="shared" si="9"/>
        <v>0.22713218391692094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2502714160</v>
      </c>
      <c r="O85" s="37">
        <f t="shared" si="13"/>
        <v>0.47737183115516085</v>
      </c>
      <c r="P85" s="32">
        <f>SUM(P57,P59:P62,P64:P69,P71:P77,P79:P83)</f>
        <v>380035731</v>
      </c>
      <c r="Q85" s="32">
        <f>SUM(Q57,Q59:Q62,Q64:Q69,Q71:Q77,Q79:Q83)</f>
        <v>4428845902</v>
      </c>
      <c r="R85" s="32">
        <f>SUM(R57,R59:R62,R64:R69,R71:R77,R79:R83)</f>
        <v>4367287604</v>
      </c>
      <c r="S85" s="32">
        <f>SUM(S57,S59:S62,S64:S69,S71:S77,S79:S83)</f>
        <v>1432313321</v>
      </c>
      <c r="T85" s="37">
        <f t="shared" si="14"/>
        <v>0.32340554462578813</v>
      </c>
      <c r="U85" s="37">
        <f t="shared" si="15"/>
        <v>2.1333485508498149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15256078142</v>
      </c>
      <c r="E88" s="31">
        <v>15256078142</v>
      </c>
      <c r="F88" s="31">
        <v>3911677735</v>
      </c>
      <c r="G88" s="36">
        <f t="shared" ref="G88:G99" si="16">IF(($D88      =0),0,($F88      /$D88      ))</f>
        <v>0.25640126502965049</v>
      </c>
      <c r="H88" s="31">
        <v>3744036200</v>
      </c>
      <c r="I88" s="36">
        <f t="shared" ref="I88:I99" si="17">IF(($D88      =0),0,($H88      /$D88      ))</f>
        <v>0.24541275714186755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7655713935</v>
      </c>
      <c r="O88" s="36">
        <f t="shared" ref="O88:O99" si="21">IF(($D88      =0),0,($N88      /$D88      ))</f>
        <v>0.50181402217151805</v>
      </c>
      <c r="P88" s="31">
        <v>3636900148</v>
      </c>
      <c r="Q88" s="31">
        <v>13700076061</v>
      </c>
      <c r="R88" s="31">
        <v>13895703001</v>
      </c>
      <c r="S88" s="31">
        <v>7418503056</v>
      </c>
      <c r="T88" s="36">
        <f t="shared" ref="T88:T99" si="22">IF(($Q88      =0),0,($S88      /$Q88      ))</f>
        <v>0.54149356711370744</v>
      </c>
      <c r="U88" s="36">
        <f t="shared" ref="U88:U99" si="23">IF(($P88      =0),0,(($H88      /$P88      )-1))</f>
        <v>2.9458068036021245E-2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10652266000</v>
      </c>
      <c r="E89" s="31">
        <v>10652266000</v>
      </c>
      <c r="F89" s="31">
        <v>2804362161</v>
      </c>
      <c r="G89" s="36">
        <f t="shared" si="16"/>
        <v>0.26326437595531316</v>
      </c>
      <c r="H89" s="31">
        <v>3021350590</v>
      </c>
      <c r="I89" s="36">
        <f t="shared" si="17"/>
        <v>0.28363454217159051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5825712751</v>
      </c>
      <c r="O89" s="36">
        <f t="shared" si="21"/>
        <v>0.54689891812690372</v>
      </c>
      <c r="P89" s="31">
        <v>2892448352</v>
      </c>
      <c r="Q89" s="31">
        <v>9796266170</v>
      </c>
      <c r="R89" s="31">
        <v>10005029329</v>
      </c>
      <c r="S89" s="31">
        <v>5419479675</v>
      </c>
      <c r="T89" s="36">
        <f t="shared" si="22"/>
        <v>0.55321890819959219</v>
      </c>
      <c r="U89" s="36">
        <f t="shared" si="23"/>
        <v>4.4565095833386303E-2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6462768745</v>
      </c>
      <c r="E90" s="31">
        <v>6462768745</v>
      </c>
      <c r="F90" s="31">
        <v>1751125371</v>
      </c>
      <c r="G90" s="36">
        <f t="shared" si="16"/>
        <v>0.2709559076138659</v>
      </c>
      <c r="H90" s="31">
        <v>1777591053</v>
      </c>
      <c r="I90" s="36">
        <f t="shared" si="17"/>
        <v>0.27505100725989229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3528716424</v>
      </c>
      <c r="O90" s="36">
        <f t="shared" si="21"/>
        <v>0.54600691487375819</v>
      </c>
      <c r="P90" s="31">
        <v>1137911443</v>
      </c>
      <c r="Q90" s="31">
        <v>6021317412</v>
      </c>
      <c r="R90" s="31">
        <v>6121817412</v>
      </c>
      <c r="S90" s="31">
        <v>2999302422</v>
      </c>
      <c r="T90" s="36">
        <f t="shared" si="22"/>
        <v>0.49811398681999924</v>
      </c>
      <c r="U90" s="36">
        <f t="shared" si="23"/>
        <v>0.56215236601676399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32371112887</v>
      </c>
      <c r="E91" s="32">
        <f>SUM(E88:E90)</f>
        <v>32371112887</v>
      </c>
      <c r="F91" s="32">
        <f>SUM(F88:F90)</f>
        <v>8467165267</v>
      </c>
      <c r="G91" s="37">
        <f t="shared" si="16"/>
        <v>0.26156546722866458</v>
      </c>
      <c r="H91" s="32">
        <f>SUM(H88:H90)</f>
        <v>8542977843</v>
      </c>
      <c r="I91" s="37">
        <f t="shared" si="17"/>
        <v>0.26390744960859214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17010143110</v>
      </c>
      <c r="O91" s="37">
        <f t="shared" si="21"/>
        <v>0.52547291683725672</v>
      </c>
      <c r="P91" s="32">
        <f>SUM(P88:P90)</f>
        <v>7667259943</v>
      </c>
      <c r="Q91" s="32">
        <f>SUM(Q88:Q90)</f>
        <v>29517659643</v>
      </c>
      <c r="R91" s="32">
        <f>SUM(R88:R90)</f>
        <v>30022549742</v>
      </c>
      <c r="S91" s="32">
        <f>SUM(S88:S90)</f>
        <v>15837285153</v>
      </c>
      <c r="T91" s="37">
        <f t="shared" si="22"/>
        <v>0.53653593626809604</v>
      </c>
      <c r="U91" s="37">
        <f t="shared" si="23"/>
        <v>0.11421523549615742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1879806562</v>
      </c>
      <c r="E92" s="31">
        <v>1879806562</v>
      </c>
      <c r="F92" s="31">
        <v>287799527</v>
      </c>
      <c r="G92" s="36">
        <f t="shared" si="16"/>
        <v>0.15310060769965542</v>
      </c>
      <c r="H92" s="31">
        <v>312577855</v>
      </c>
      <c r="I92" s="36">
        <f t="shared" si="17"/>
        <v>0.16628192566124259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600377382</v>
      </c>
      <c r="O92" s="36">
        <f t="shared" si="21"/>
        <v>0.319382533360898</v>
      </c>
      <c r="P92" s="31">
        <v>275160720</v>
      </c>
      <c r="Q92" s="31">
        <v>1377339716</v>
      </c>
      <c r="R92" s="31">
        <v>1377339716</v>
      </c>
      <c r="S92" s="31">
        <v>503740231</v>
      </c>
      <c r="T92" s="36">
        <f t="shared" si="22"/>
        <v>0.36573419407590801</v>
      </c>
      <c r="U92" s="36">
        <f t="shared" si="23"/>
        <v>0.13598283577685066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328759979</v>
      </c>
      <c r="E93" s="31">
        <v>328759979</v>
      </c>
      <c r="F93" s="31">
        <v>83671684</v>
      </c>
      <c r="G93" s="36">
        <f t="shared" si="16"/>
        <v>0.25450690273952109</v>
      </c>
      <c r="H93" s="31">
        <v>84992534</v>
      </c>
      <c r="I93" s="36">
        <f t="shared" si="17"/>
        <v>0.25852457546239227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168664218</v>
      </c>
      <c r="O93" s="36">
        <f t="shared" si="21"/>
        <v>0.51303147820191342</v>
      </c>
      <c r="P93" s="31">
        <v>80135393</v>
      </c>
      <c r="Q93" s="31">
        <v>308433288</v>
      </c>
      <c r="R93" s="31">
        <v>309152414</v>
      </c>
      <c r="S93" s="31">
        <v>158794401</v>
      </c>
      <c r="T93" s="36">
        <f t="shared" si="22"/>
        <v>0.51484196803037685</v>
      </c>
      <c r="U93" s="36">
        <f t="shared" si="23"/>
        <v>6.0611682530838706E-2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193109075</v>
      </c>
      <c r="E94" s="31">
        <v>193109075</v>
      </c>
      <c r="F94" s="31">
        <v>46550643</v>
      </c>
      <c r="G94" s="36">
        <f t="shared" si="16"/>
        <v>0.2410588057552448</v>
      </c>
      <c r="H94" s="31">
        <v>47847569</v>
      </c>
      <c r="I94" s="36">
        <f t="shared" si="17"/>
        <v>0.24777483398954711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94398212</v>
      </c>
      <c r="O94" s="36">
        <f t="shared" si="21"/>
        <v>0.48883363974479188</v>
      </c>
      <c r="P94" s="31">
        <v>44880317</v>
      </c>
      <c r="Q94" s="31">
        <v>186318568</v>
      </c>
      <c r="R94" s="31">
        <v>182368885</v>
      </c>
      <c r="S94" s="31">
        <v>86333971</v>
      </c>
      <c r="T94" s="36">
        <f t="shared" si="22"/>
        <v>0.46336751042440388</v>
      </c>
      <c r="U94" s="36">
        <f t="shared" si="23"/>
        <v>6.6114773654562198E-2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2401675616</v>
      </c>
      <c r="E96" s="32">
        <f>SUM(E92:E95)</f>
        <v>2401675616</v>
      </c>
      <c r="F96" s="32">
        <f>SUM(F92:F95)</f>
        <v>418021854</v>
      </c>
      <c r="G96" s="37">
        <f t="shared" si="16"/>
        <v>0.17405425246237749</v>
      </c>
      <c r="H96" s="32">
        <f>SUM(H92:H95)</f>
        <v>445417958</v>
      </c>
      <c r="I96" s="37">
        <f t="shared" si="17"/>
        <v>0.18546133167719184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863439812</v>
      </c>
      <c r="O96" s="37">
        <f t="shared" si="21"/>
        <v>0.35951558413956936</v>
      </c>
      <c r="P96" s="32">
        <f>SUM(P92:P95)</f>
        <v>400176430</v>
      </c>
      <c r="Q96" s="32">
        <f>SUM(Q92:Q95)</f>
        <v>1872091572</v>
      </c>
      <c r="R96" s="32">
        <f>SUM(R92:R95)</f>
        <v>1868861015</v>
      </c>
      <c r="S96" s="32">
        <f>SUM(S92:S95)</f>
        <v>748868603</v>
      </c>
      <c r="T96" s="37">
        <f t="shared" si="22"/>
        <v>0.40001707939957543</v>
      </c>
      <c r="U96" s="37">
        <f t="shared" si="23"/>
        <v>0.11305395472691893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571429886</v>
      </c>
      <c r="E97" s="31">
        <v>571429886</v>
      </c>
      <c r="F97" s="31">
        <v>3135967</v>
      </c>
      <c r="G97" s="36">
        <f t="shared" si="16"/>
        <v>5.4879296250178976E-3</v>
      </c>
      <c r="H97" s="31">
        <v>-12343432</v>
      </c>
      <c r="I97" s="36">
        <f t="shared" si="17"/>
        <v>-2.1600956307000017E-2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-9207465</v>
      </c>
      <c r="O97" s="36">
        <f t="shared" si="21"/>
        <v>-1.6113026681982119E-2</v>
      </c>
      <c r="P97" s="31">
        <v>145273617</v>
      </c>
      <c r="Q97" s="31">
        <v>525683099</v>
      </c>
      <c r="R97" s="31">
        <v>539213003</v>
      </c>
      <c r="S97" s="31">
        <v>277267199</v>
      </c>
      <c r="T97" s="36">
        <f t="shared" si="22"/>
        <v>0.52744172207065765</v>
      </c>
      <c r="U97" s="36">
        <f t="shared" si="23"/>
        <v>-1.0849667837484902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461149076</v>
      </c>
      <c r="E98" s="31">
        <v>461149076</v>
      </c>
      <c r="F98" s="31">
        <v>119569057</v>
      </c>
      <c r="G98" s="36">
        <f t="shared" si="16"/>
        <v>0.25928504083135145</v>
      </c>
      <c r="H98" s="31">
        <v>131265963</v>
      </c>
      <c r="I98" s="36">
        <f t="shared" si="17"/>
        <v>0.28464973656371373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250835020</v>
      </c>
      <c r="O98" s="36">
        <f t="shared" si="21"/>
        <v>0.54393477739506524</v>
      </c>
      <c r="P98" s="31">
        <v>90134143</v>
      </c>
      <c r="Q98" s="31">
        <v>518232102</v>
      </c>
      <c r="R98" s="31">
        <v>419367788</v>
      </c>
      <c r="S98" s="31">
        <v>180396340</v>
      </c>
      <c r="T98" s="36">
        <f t="shared" si="22"/>
        <v>0.34809950850941301</v>
      </c>
      <c r="U98" s="36">
        <f t="shared" si="23"/>
        <v>0.4563400575073977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488651327</v>
      </c>
      <c r="E99" s="31">
        <v>488651327</v>
      </c>
      <c r="F99" s="31">
        <v>96219590</v>
      </c>
      <c r="G99" s="36">
        <f t="shared" si="16"/>
        <v>0.19690847989859239</v>
      </c>
      <c r="H99" s="31">
        <v>100745827</v>
      </c>
      <c r="I99" s="36">
        <f t="shared" si="17"/>
        <v>0.20617119290049529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196965417</v>
      </c>
      <c r="O99" s="36">
        <f t="shared" si="21"/>
        <v>0.40307967279908768</v>
      </c>
      <c r="P99" s="31">
        <v>119934151</v>
      </c>
      <c r="Q99" s="31">
        <v>391506928</v>
      </c>
      <c r="R99" s="31">
        <v>454762123</v>
      </c>
      <c r="S99" s="31">
        <v>236415737</v>
      </c>
      <c r="T99" s="36">
        <f t="shared" si="22"/>
        <v>0.60386092835629213</v>
      </c>
      <c r="U99" s="36">
        <f t="shared" si="23"/>
        <v>-0.15999049345002658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1521230289</v>
      </c>
      <c r="E101" s="32">
        <f>SUM(E97:E100)</f>
        <v>1521230289</v>
      </c>
      <c r="F101" s="32">
        <f>SUM(F97:F100)</f>
        <v>218924614</v>
      </c>
      <c r="G101" s="37">
        <f>IF(($D101     =0),0,($F101     /$D101     ))</f>
        <v>0.14391286814563287</v>
      </c>
      <c r="H101" s="32">
        <f>SUM(H97:H100)</f>
        <v>219668358</v>
      </c>
      <c r="I101" s="37">
        <f>IF(($D101     =0),0,($H101     /$D101     ))</f>
        <v>0.14440177768508788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438592972</v>
      </c>
      <c r="O101" s="37">
        <f>IF(($D101     =0),0,($N101     /$D101     ))</f>
        <v>0.28831464583072075</v>
      </c>
      <c r="P101" s="32">
        <f>SUM(P97:P100)</f>
        <v>355341911</v>
      </c>
      <c r="Q101" s="32">
        <f>SUM(Q97:Q100)</f>
        <v>1435422129</v>
      </c>
      <c r="R101" s="32">
        <f>SUM(R97:R100)</f>
        <v>1413342914</v>
      </c>
      <c r="S101" s="32">
        <f>SUM(S97:S100)</f>
        <v>694079276</v>
      </c>
      <c r="T101" s="37">
        <f>IF(($Q101     =0),0,($S101     /$Q101     ))</f>
        <v>0.48353669765669327</v>
      </c>
      <c r="U101" s="37">
        <f>IF(($P101     =0),0,(($H101     /$P101     )-1))</f>
        <v>-0.38181128878996773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36294018792</v>
      </c>
      <c r="E102" s="32">
        <f>SUM(E88:E90,E92:E95,E97:E100)</f>
        <v>36294018792</v>
      </c>
      <c r="F102" s="32">
        <f>SUM(F88:F90,F92:F95,F97:F100)</f>
        <v>9104111735</v>
      </c>
      <c r="G102" s="37">
        <f>IF(($D102     =0),0,($F102     /$D102     ))</f>
        <v>0.25084330801654697</v>
      </c>
      <c r="H102" s="32">
        <f>SUM(H88:H90,H92:H95,H97:H100)</f>
        <v>9208064159</v>
      </c>
      <c r="I102" s="37">
        <f>IF(($D102     =0),0,($H102     /$D102     ))</f>
        <v>0.25370748309166741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18312175894</v>
      </c>
      <c r="O102" s="37">
        <f>IF(($D102     =0),0,($N102     /$D102     ))</f>
        <v>0.50455079110821444</v>
      </c>
      <c r="P102" s="32">
        <f>SUM(P88:P90,P92:P95,P97:P100)</f>
        <v>8422778284</v>
      </c>
      <c r="Q102" s="32">
        <f>SUM(Q88:Q90,Q92:Q95,Q97:Q100)</f>
        <v>32825173344</v>
      </c>
      <c r="R102" s="32">
        <f>SUM(R88:R90,R92:R95,R97:R100)</f>
        <v>33304753671</v>
      </c>
      <c r="S102" s="32">
        <f>SUM(S88:S90,S92:S95,S97:S100)</f>
        <v>17280233032</v>
      </c>
      <c r="T102" s="37">
        <f>IF(($Q102     =0),0,($S102     /$Q102     ))</f>
        <v>0.52643234662943805</v>
      </c>
      <c r="U102" s="37">
        <f>IF(($P102     =0),0,(($H102     /$P102     )-1))</f>
        <v>9.3233592114342789E-2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9858325900</v>
      </c>
      <c r="E105" s="31">
        <v>9858325900</v>
      </c>
      <c r="F105" s="31">
        <v>2404583703</v>
      </c>
      <c r="G105" s="36">
        <f t="shared" ref="G105:G136" si="24">IF(($D105     =0),0,($F105     /$D105     ))</f>
        <v>0.24391399994191712</v>
      </c>
      <c r="H105" s="31">
        <v>2253403647</v>
      </c>
      <c r="I105" s="36">
        <f t="shared" ref="I105:I136" si="25">IF(($D105     =0),0,($H105     /$D105     ))</f>
        <v>0.22857873333240078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4657987350</v>
      </c>
      <c r="O105" s="36">
        <f t="shared" ref="O105:O136" si="29">IF(($D105     =0),0,($N105     /$D105     ))</f>
        <v>0.4724927332743179</v>
      </c>
      <c r="P105" s="31">
        <v>2177064957</v>
      </c>
      <c r="Q105" s="31">
        <v>9683332880</v>
      </c>
      <c r="R105" s="31">
        <v>9683332880</v>
      </c>
      <c r="S105" s="31">
        <v>4282724062</v>
      </c>
      <c r="T105" s="36">
        <f t="shared" ref="T105:T136" si="30">IF(($Q105     =0),0,($S105     /$Q105     ))</f>
        <v>0.44227789285707175</v>
      </c>
      <c r="U105" s="36">
        <f t="shared" ref="U105:U136" si="31">IF(($P105     =0),0,(($H105     /$P105     )-1))</f>
        <v>3.5064957411833353E-2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9858325900</v>
      </c>
      <c r="E106" s="32">
        <f>E105</f>
        <v>9858325900</v>
      </c>
      <c r="F106" s="32">
        <f>F105</f>
        <v>2404583703</v>
      </c>
      <c r="G106" s="37">
        <f t="shared" si="24"/>
        <v>0.24391399994191712</v>
      </c>
      <c r="H106" s="32">
        <f>H105</f>
        <v>2253403647</v>
      </c>
      <c r="I106" s="37">
        <f t="shared" si="25"/>
        <v>0.22857873333240078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4657987350</v>
      </c>
      <c r="O106" s="37">
        <f t="shared" si="29"/>
        <v>0.4724927332743179</v>
      </c>
      <c r="P106" s="32">
        <f>P105</f>
        <v>2177064957</v>
      </c>
      <c r="Q106" s="32">
        <f>Q105</f>
        <v>9683332880</v>
      </c>
      <c r="R106" s="32">
        <f>R105</f>
        <v>9683332880</v>
      </c>
      <c r="S106" s="32">
        <f>S105</f>
        <v>4282724062</v>
      </c>
      <c r="T106" s="37">
        <f t="shared" si="30"/>
        <v>0.44227789285707175</v>
      </c>
      <c r="U106" s="37">
        <f t="shared" si="31"/>
        <v>3.5064957411833353E-2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545445214</v>
      </c>
      <c r="E111" s="31">
        <v>545445214</v>
      </c>
      <c r="F111" s="31">
        <v>76242456</v>
      </c>
      <c r="G111" s="36">
        <f t="shared" si="24"/>
        <v>0.13978022731353548</v>
      </c>
      <c r="H111" s="31">
        <v>96339680</v>
      </c>
      <c r="I111" s="36">
        <f t="shared" si="25"/>
        <v>0.17662576832143587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172582136</v>
      </c>
      <c r="O111" s="36">
        <f t="shared" si="29"/>
        <v>0.31640599563497135</v>
      </c>
      <c r="P111" s="31">
        <v>85131351</v>
      </c>
      <c r="Q111" s="31">
        <v>484041567</v>
      </c>
      <c r="R111" s="31">
        <v>531113186</v>
      </c>
      <c r="S111" s="31">
        <v>152418610</v>
      </c>
      <c r="T111" s="36">
        <f t="shared" si="30"/>
        <v>0.3148874402350656</v>
      </c>
      <c r="U111" s="36">
        <f t="shared" si="31"/>
        <v>0.13165924031911591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545445214</v>
      </c>
      <c r="E112" s="32">
        <f>SUM(E107:E111)</f>
        <v>545445214</v>
      </c>
      <c r="F112" s="32">
        <f>SUM(F107:F111)</f>
        <v>76242456</v>
      </c>
      <c r="G112" s="37">
        <f t="shared" si="24"/>
        <v>0.13978022731353548</v>
      </c>
      <c r="H112" s="32">
        <f>SUM(H107:H111)</f>
        <v>96339680</v>
      </c>
      <c r="I112" s="37">
        <f t="shared" si="25"/>
        <v>0.17662576832143587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172582136</v>
      </c>
      <c r="O112" s="37">
        <f t="shared" si="29"/>
        <v>0.31640599563497135</v>
      </c>
      <c r="P112" s="32">
        <f>SUM(P107:P111)</f>
        <v>85131351</v>
      </c>
      <c r="Q112" s="32">
        <f>SUM(Q107:Q111)</f>
        <v>484041567</v>
      </c>
      <c r="R112" s="32">
        <f>SUM(R107:R111)</f>
        <v>531113186</v>
      </c>
      <c r="S112" s="32">
        <f>SUM(S107:S111)</f>
        <v>152418610</v>
      </c>
      <c r="T112" s="37">
        <f t="shared" si="30"/>
        <v>0.3148874402350656</v>
      </c>
      <c r="U112" s="37">
        <f t="shared" si="31"/>
        <v>0.13165924031911591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1179122119</v>
      </c>
      <c r="E117" s="31">
        <v>1179122119</v>
      </c>
      <c r="F117" s="31">
        <v>468945904</v>
      </c>
      <c r="G117" s="36">
        <f t="shared" si="24"/>
        <v>0.39770766440859212</v>
      </c>
      <c r="H117" s="31">
        <v>460227774</v>
      </c>
      <c r="I117" s="36">
        <f t="shared" si="25"/>
        <v>0.39031391794287934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929173678</v>
      </c>
      <c r="O117" s="36">
        <f t="shared" si="29"/>
        <v>0.78802158235147146</v>
      </c>
      <c r="P117" s="31">
        <v>313022287</v>
      </c>
      <c r="Q117" s="31">
        <v>1264764918</v>
      </c>
      <c r="R117" s="31">
        <v>1034122409</v>
      </c>
      <c r="S117" s="31">
        <v>682278588</v>
      </c>
      <c r="T117" s="36">
        <f t="shared" si="30"/>
        <v>0.5394509116199252</v>
      </c>
      <c r="U117" s="36">
        <f t="shared" si="31"/>
        <v>0.47027158484724763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640818475</v>
      </c>
      <c r="E120" s="31">
        <v>645171810</v>
      </c>
      <c r="F120" s="31">
        <v>136922048</v>
      </c>
      <c r="G120" s="36">
        <f t="shared" si="24"/>
        <v>0.21366744771208415</v>
      </c>
      <c r="H120" s="31">
        <v>153776623</v>
      </c>
      <c r="I120" s="36">
        <f t="shared" si="25"/>
        <v>0.23996908484887236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290698671</v>
      </c>
      <c r="O120" s="36">
        <f t="shared" si="29"/>
        <v>0.45363653256095654</v>
      </c>
      <c r="P120" s="31">
        <v>130788855</v>
      </c>
      <c r="Q120" s="31">
        <v>583398231</v>
      </c>
      <c r="R120" s="31">
        <v>523964206</v>
      </c>
      <c r="S120" s="31">
        <v>255279783</v>
      </c>
      <c r="T120" s="36">
        <f t="shared" si="30"/>
        <v>0.43757380368196558</v>
      </c>
      <c r="U120" s="36">
        <f t="shared" si="31"/>
        <v>0.17576243786215584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1819940594</v>
      </c>
      <c r="E121" s="32">
        <f>SUM(E113:E120)</f>
        <v>1824293929</v>
      </c>
      <c r="F121" s="32">
        <f>SUM(F113:F120)</f>
        <v>605867952</v>
      </c>
      <c r="G121" s="37">
        <f t="shared" si="24"/>
        <v>0.33290534537085004</v>
      </c>
      <c r="H121" s="32">
        <f>SUM(H113:H120)</f>
        <v>614004397</v>
      </c>
      <c r="I121" s="37">
        <f t="shared" si="25"/>
        <v>0.33737606547392612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1219872349</v>
      </c>
      <c r="O121" s="37">
        <f t="shared" si="29"/>
        <v>0.67028141084477622</v>
      </c>
      <c r="P121" s="32">
        <f>SUM(P113:P120)</f>
        <v>443811142</v>
      </c>
      <c r="Q121" s="32">
        <f>SUM(Q113:Q120)</f>
        <v>1848163149</v>
      </c>
      <c r="R121" s="32">
        <f>SUM(R113:R120)</f>
        <v>1558086615</v>
      </c>
      <c r="S121" s="32">
        <f>SUM(S113:S120)</f>
        <v>937558371</v>
      </c>
      <c r="T121" s="37">
        <f t="shared" si="30"/>
        <v>0.50729199503154898</v>
      </c>
      <c r="U121" s="37">
        <f t="shared" si="31"/>
        <v>0.38348125789054666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339455148</v>
      </c>
      <c r="E125" s="31">
        <v>339455148</v>
      </c>
      <c r="F125" s="31">
        <v>33714531</v>
      </c>
      <c r="G125" s="36">
        <f t="shared" si="24"/>
        <v>9.931954544993378E-2</v>
      </c>
      <c r="H125" s="31">
        <v>175979693</v>
      </c>
      <c r="I125" s="36">
        <f t="shared" si="25"/>
        <v>0.51841810040836378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209694224</v>
      </c>
      <c r="O125" s="36">
        <f t="shared" si="29"/>
        <v>0.6177376458582976</v>
      </c>
      <c r="P125" s="31">
        <v>80683916</v>
      </c>
      <c r="Q125" s="31">
        <v>286657248</v>
      </c>
      <c r="R125" s="31">
        <v>331195154</v>
      </c>
      <c r="S125" s="31">
        <v>161434417</v>
      </c>
      <c r="T125" s="36">
        <f t="shared" si="30"/>
        <v>0.56316181825620537</v>
      </c>
      <c r="U125" s="36">
        <f t="shared" si="31"/>
        <v>1.1811000472510531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339455148</v>
      </c>
      <c r="E126" s="32">
        <f>SUM(E122:E125)</f>
        <v>339455148</v>
      </c>
      <c r="F126" s="32">
        <f>SUM(F122:F125)</f>
        <v>33714531</v>
      </c>
      <c r="G126" s="37">
        <f t="shared" si="24"/>
        <v>9.931954544993378E-2</v>
      </c>
      <c r="H126" s="32">
        <f>SUM(H122:H125)</f>
        <v>175979693</v>
      </c>
      <c r="I126" s="37">
        <f t="shared" si="25"/>
        <v>0.51841810040836378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209694224</v>
      </c>
      <c r="O126" s="37">
        <f t="shared" si="29"/>
        <v>0.6177376458582976</v>
      </c>
      <c r="P126" s="32">
        <f>SUM(P122:P125)</f>
        <v>80683916</v>
      </c>
      <c r="Q126" s="32">
        <f>SUM(Q122:Q125)</f>
        <v>286657248</v>
      </c>
      <c r="R126" s="32">
        <f>SUM(R122:R125)</f>
        <v>331195154</v>
      </c>
      <c r="S126" s="32">
        <f>SUM(S122:S125)</f>
        <v>161434417</v>
      </c>
      <c r="T126" s="37">
        <f t="shared" si="30"/>
        <v>0.56316181825620537</v>
      </c>
      <c r="U126" s="37">
        <f t="shared" si="31"/>
        <v>1.1811000472510531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144292842</v>
      </c>
      <c r="E131" s="31">
        <v>124987389</v>
      </c>
      <c r="F131" s="31">
        <v>33570496</v>
      </c>
      <c r="G131" s="36">
        <f t="shared" si="24"/>
        <v>0.23265531078804311</v>
      </c>
      <c r="H131" s="31">
        <v>29401678</v>
      </c>
      <c r="I131" s="36">
        <f t="shared" si="25"/>
        <v>0.20376394000195797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62972174</v>
      </c>
      <c r="O131" s="36">
        <f t="shared" si="29"/>
        <v>0.43641925079000105</v>
      </c>
      <c r="P131" s="31">
        <v>25760544</v>
      </c>
      <c r="Q131" s="31">
        <v>183124932</v>
      </c>
      <c r="R131" s="31">
        <v>177503815</v>
      </c>
      <c r="S131" s="31">
        <v>52919178</v>
      </c>
      <c r="T131" s="36">
        <f t="shared" si="30"/>
        <v>0.28897855372309433</v>
      </c>
      <c r="U131" s="36">
        <f t="shared" si="31"/>
        <v>0.14134538463162882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144292842</v>
      </c>
      <c r="E132" s="32">
        <f>SUM(E127:E131)</f>
        <v>124987389</v>
      </c>
      <c r="F132" s="32">
        <f>SUM(F127:F131)</f>
        <v>33570496</v>
      </c>
      <c r="G132" s="37">
        <f t="shared" si="24"/>
        <v>0.23265531078804311</v>
      </c>
      <c r="H132" s="32">
        <f>SUM(H127:H131)</f>
        <v>29401678</v>
      </c>
      <c r="I132" s="37">
        <f t="shared" si="25"/>
        <v>0.20376394000195797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62972174</v>
      </c>
      <c r="O132" s="37">
        <f t="shared" si="29"/>
        <v>0.43641925079000105</v>
      </c>
      <c r="P132" s="32">
        <f>SUM(P127:P131)</f>
        <v>25760544</v>
      </c>
      <c r="Q132" s="32">
        <f>SUM(Q127:Q131)</f>
        <v>183124932</v>
      </c>
      <c r="R132" s="32">
        <f>SUM(R127:R131)</f>
        <v>177503815</v>
      </c>
      <c r="S132" s="32">
        <f>SUM(S127:S131)</f>
        <v>52919178</v>
      </c>
      <c r="T132" s="37">
        <f t="shared" si="30"/>
        <v>0.28897855372309433</v>
      </c>
      <c r="U132" s="37">
        <f t="shared" si="31"/>
        <v>0.14134538463162882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341924458</v>
      </c>
      <c r="E133" s="31">
        <v>341924458</v>
      </c>
      <c r="F133" s="31">
        <v>103503005</v>
      </c>
      <c r="G133" s="36">
        <f t="shared" si="24"/>
        <v>0.30270722839019604</v>
      </c>
      <c r="H133" s="31">
        <v>94000421</v>
      </c>
      <c r="I133" s="36">
        <f t="shared" si="25"/>
        <v>0.27491575639201571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197503426</v>
      </c>
      <c r="O133" s="36">
        <f t="shared" si="29"/>
        <v>0.57762298478221175</v>
      </c>
      <c r="P133" s="31">
        <v>88091024</v>
      </c>
      <c r="Q133" s="31">
        <v>317295299</v>
      </c>
      <c r="R133" s="31">
        <v>317379155</v>
      </c>
      <c r="S133" s="31">
        <v>185154796</v>
      </c>
      <c r="T133" s="36">
        <f t="shared" si="30"/>
        <v>0.58354093673477336</v>
      </c>
      <c r="U133" s="36">
        <f t="shared" si="31"/>
        <v>6.7082850575105102E-2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112162835</v>
      </c>
      <c r="E136" s="31">
        <v>112162835</v>
      </c>
      <c r="F136" s="31">
        <v>28516890</v>
      </c>
      <c r="G136" s="36">
        <f t="shared" si="24"/>
        <v>0.25424544591798165</v>
      </c>
      <c r="H136" s="31">
        <v>25686748</v>
      </c>
      <c r="I136" s="36">
        <f t="shared" si="25"/>
        <v>0.22901300595691967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54203638</v>
      </c>
      <c r="O136" s="36">
        <f t="shared" si="29"/>
        <v>0.48325845187490135</v>
      </c>
      <c r="P136" s="31">
        <v>26102349</v>
      </c>
      <c r="Q136" s="31">
        <v>94764270</v>
      </c>
      <c r="R136" s="31">
        <v>108686525</v>
      </c>
      <c r="S136" s="31">
        <v>60364283</v>
      </c>
      <c r="T136" s="36">
        <f t="shared" si="30"/>
        <v>0.63699412236278508</v>
      </c>
      <c r="U136" s="36">
        <f t="shared" si="31"/>
        <v>-1.5921976983757302E-2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454087293</v>
      </c>
      <c r="E137" s="32">
        <f>SUM(E133:E136)</f>
        <v>454087293</v>
      </c>
      <c r="F137" s="32">
        <f>SUM(F133:F136)</f>
        <v>132019895</v>
      </c>
      <c r="G137" s="37">
        <f t="shared" ref="G137:G170" si="32">IF(($D137     =0),0,($F137     /$D137     ))</f>
        <v>0.29073681874643431</v>
      </c>
      <c r="H137" s="32">
        <f>SUM(H133:H136)</f>
        <v>119687169</v>
      </c>
      <c r="I137" s="37">
        <f t="shared" ref="I137:I170" si="33">IF(($D137     =0),0,($H137     /$D137     ))</f>
        <v>0.2635774461101249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251707064</v>
      </c>
      <c r="O137" s="37">
        <f t="shared" ref="O137:O170" si="37">IF(($D137     =0),0,($N137     /$D137     ))</f>
        <v>0.55431426485655921</v>
      </c>
      <c r="P137" s="32">
        <f>SUM(P133:P136)</f>
        <v>114193373</v>
      </c>
      <c r="Q137" s="32">
        <f>SUM(Q133:Q136)</f>
        <v>412059569</v>
      </c>
      <c r="R137" s="32">
        <f>SUM(R133:R136)</f>
        <v>426065680</v>
      </c>
      <c r="S137" s="32">
        <f>SUM(S133:S136)</f>
        <v>245519079</v>
      </c>
      <c r="T137" s="37">
        <f t="shared" ref="T137:T170" si="38">IF(($Q137     =0),0,($S137     /$Q137     ))</f>
        <v>0.59583394603803019</v>
      </c>
      <c r="U137" s="37">
        <f t="shared" ref="U137:U170" si="39">IF(($P137     =0),0,(($H137     /$P137     )-1))</f>
        <v>4.810958688469591E-2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50773000</v>
      </c>
      <c r="E140" s="31">
        <v>50773000</v>
      </c>
      <c r="F140" s="31">
        <v>18225595</v>
      </c>
      <c r="G140" s="36">
        <f t="shared" si="32"/>
        <v>0.35896234218974654</v>
      </c>
      <c r="H140" s="31">
        <v>17869873</v>
      </c>
      <c r="I140" s="36">
        <f t="shared" si="33"/>
        <v>0.35195621688692807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36095468</v>
      </c>
      <c r="O140" s="36">
        <f t="shared" si="37"/>
        <v>0.71091855907667456</v>
      </c>
      <c r="P140" s="31">
        <v>15136348</v>
      </c>
      <c r="Q140" s="31">
        <v>62253388</v>
      </c>
      <c r="R140" s="31">
        <v>62253388</v>
      </c>
      <c r="S140" s="31">
        <v>31675082</v>
      </c>
      <c r="T140" s="36">
        <f t="shared" si="38"/>
        <v>0.5088089663489479</v>
      </c>
      <c r="U140" s="36">
        <f t="shared" si="39"/>
        <v>0.18059342980222182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74287988</v>
      </c>
      <c r="E143" s="31">
        <v>74287988</v>
      </c>
      <c r="F143" s="31">
        <v>16172943</v>
      </c>
      <c r="G143" s="36">
        <f t="shared" si="32"/>
        <v>0.21770603075156647</v>
      </c>
      <c r="H143" s="31">
        <v>18150056</v>
      </c>
      <c r="I143" s="36">
        <f t="shared" si="33"/>
        <v>0.2443201988456061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34322999</v>
      </c>
      <c r="O143" s="36">
        <f t="shared" si="37"/>
        <v>0.46202622959717254</v>
      </c>
      <c r="P143" s="31">
        <v>13986514</v>
      </c>
      <c r="Q143" s="31">
        <v>59499000</v>
      </c>
      <c r="R143" s="31">
        <v>61377209</v>
      </c>
      <c r="S143" s="31">
        <v>30879419</v>
      </c>
      <c r="T143" s="36">
        <f t="shared" si="38"/>
        <v>0.51899055446310027</v>
      </c>
      <c r="U143" s="36">
        <f t="shared" si="39"/>
        <v>0.29768261054899026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125060988</v>
      </c>
      <c r="E144" s="32">
        <f>SUM(E138:E143)</f>
        <v>125060988</v>
      </c>
      <c r="F144" s="32">
        <f>SUM(F138:F143)</f>
        <v>34398538</v>
      </c>
      <c r="G144" s="37">
        <f t="shared" si="32"/>
        <v>0.27505410400244079</v>
      </c>
      <c r="H144" s="32">
        <f>SUM(H138:H143)</f>
        <v>36019929</v>
      </c>
      <c r="I144" s="37">
        <f t="shared" si="33"/>
        <v>0.28801890642348038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70418467</v>
      </c>
      <c r="O144" s="37">
        <f t="shared" si="37"/>
        <v>0.56307301042592117</v>
      </c>
      <c r="P144" s="32">
        <f>SUM(P138:P143)</f>
        <v>29122862</v>
      </c>
      <c r="Q144" s="32">
        <f>SUM(Q138:Q143)</f>
        <v>121752388</v>
      </c>
      <c r="R144" s="32">
        <f>SUM(R138:R143)</f>
        <v>123630597</v>
      </c>
      <c r="S144" s="32">
        <f>SUM(S138:S143)</f>
        <v>62554501</v>
      </c>
      <c r="T144" s="37">
        <f t="shared" si="38"/>
        <v>0.51378459205251892</v>
      </c>
      <c r="U144" s="37">
        <f t="shared" si="39"/>
        <v>0.23682655228047289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65762236</v>
      </c>
      <c r="E149" s="31">
        <v>65762236</v>
      </c>
      <c r="F149" s="31">
        <v>15847332</v>
      </c>
      <c r="G149" s="36">
        <f t="shared" si="32"/>
        <v>0.24097921487949406</v>
      </c>
      <c r="H149" s="31">
        <v>13420397</v>
      </c>
      <c r="I149" s="36">
        <f t="shared" si="33"/>
        <v>0.20407452386503402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29267729</v>
      </c>
      <c r="O149" s="36">
        <f t="shared" si="37"/>
        <v>0.44505373874452808</v>
      </c>
      <c r="P149" s="31">
        <v>12185944</v>
      </c>
      <c r="Q149" s="31">
        <v>47046000</v>
      </c>
      <c r="R149" s="31">
        <v>54873296</v>
      </c>
      <c r="S149" s="31">
        <v>25084953</v>
      </c>
      <c r="T149" s="36">
        <f t="shared" si="38"/>
        <v>0.53320054839943887</v>
      </c>
      <c r="U149" s="36">
        <f t="shared" si="39"/>
        <v>0.10130138461164773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65762236</v>
      </c>
      <c r="E150" s="32">
        <f>SUM(E145:E149)</f>
        <v>65762236</v>
      </c>
      <c r="F150" s="32">
        <f>SUM(F145:F149)</f>
        <v>15847332</v>
      </c>
      <c r="G150" s="37">
        <f t="shared" si="32"/>
        <v>0.24097921487949406</v>
      </c>
      <c r="H150" s="32">
        <f>SUM(H145:H149)</f>
        <v>13420397</v>
      </c>
      <c r="I150" s="37">
        <f t="shared" si="33"/>
        <v>0.20407452386503402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29267729</v>
      </c>
      <c r="O150" s="37">
        <f t="shared" si="37"/>
        <v>0.44505373874452808</v>
      </c>
      <c r="P150" s="32">
        <f>SUM(P145:P149)</f>
        <v>12185944</v>
      </c>
      <c r="Q150" s="32">
        <f>SUM(Q145:Q149)</f>
        <v>47046000</v>
      </c>
      <c r="R150" s="32">
        <f>SUM(R145:R149)</f>
        <v>54873296</v>
      </c>
      <c r="S150" s="32">
        <f>SUM(S145:S149)</f>
        <v>25084953</v>
      </c>
      <c r="T150" s="37">
        <f t="shared" si="38"/>
        <v>0.53320054839943887</v>
      </c>
      <c r="U150" s="37">
        <f t="shared" si="39"/>
        <v>0.10130138461164773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1287663300</v>
      </c>
      <c r="E152" s="31">
        <v>1217070800</v>
      </c>
      <c r="F152" s="31">
        <v>319358250</v>
      </c>
      <c r="G152" s="36">
        <f t="shared" si="32"/>
        <v>0.24801378590195122</v>
      </c>
      <c r="H152" s="31">
        <v>299904023</v>
      </c>
      <c r="I152" s="36">
        <f t="shared" si="33"/>
        <v>0.23290562292176845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619262273</v>
      </c>
      <c r="O152" s="36">
        <f t="shared" si="37"/>
        <v>0.4809194088237197</v>
      </c>
      <c r="P152" s="31">
        <v>286868038</v>
      </c>
      <c r="Q152" s="31">
        <v>1156968900</v>
      </c>
      <c r="R152" s="31">
        <v>1151498600</v>
      </c>
      <c r="S152" s="31">
        <v>618429320</v>
      </c>
      <c r="T152" s="36">
        <f t="shared" si="38"/>
        <v>0.5345254483504267</v>
      </c>
      <c r="U152" s="36">
        <f t="shared" si="39"/>
        <v>4.5442444863794895E-2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435316206</v>
      </c>
      <c r="E156" s="31">
        <v>435316206</v>
      </c>
      <c r="F156" s="31">
        <v>161038806</v>
      </c>
      <c r="G156" s="36">
        <f t="shared" si="32"/>
        <v>0.36993524196983374</v>
      </c>
      <c r="H156" s="31">
        <v>134303195</v>
      </c>
      <c r="I156" s="36">
        <f t="shared" si="33"/>
        <v>0.30851871156848226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295342001</v>
      </c>
      <c r="O156" s="36">
        <f t="shared" si="37"/>
        <v>0.67845395353831606</v>
      </c>
      <c r="P156" s="31">
        <v>125443609</v>
      </c>
      <c r="Q156" s="31">
        <v>400941413</v>
      </c>
      <c r="R156" s="31">
        <v>409249146</v>
      </c>
      <c r="S156" s="31">
        <v>283294186</v>
      </c>
      <c r="T156" s="36">
        <f t="shared" si="38"/>
        <v>0.70657252360209544</v>
      </c>
      <c r="U156" s="36">
        <f t="shared" si="39"/>
        <v>7.0626045205698817E-2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1722979506</v>
      </c>
      <c r="E157" s="32">
        <f>SUM(E151:E156)</f>
        <v>1652387006</v>
      </c>
      <c r="F157" s="32">
        <f>SUM(F151:F156)</f>
        <v>480397056</v>
      </c>
      <c r="G157" s="37">
        <f t="shared" si="32"/>
        <v>0.27881762628463902</v>
      </c>
      <c r="H157" s="32">
        <f>SUM(H151:H156)</f>
        <v>434207218</v>
      </c>
      <c r="I157" s="37">
        <f t="shared" si="33"/>
        <v>0.2520095082314926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914604274</v>
      </c>
      <c r="O157" s="37">
        <f t="shared" si="37"/>
        <v>0.53082713451613162</v>
      </c>
      <c r="P157" s="32">
        <f>SUM(P151:P156)</f>
        <v>412311647</v>
      </c>
      <c r="Q157" s="32">
        <f>SUM(Q151:Q156)</f>
        <v>1557910313</v>
      </c>
      <c r="R157" s="32">
        <f>SUM(R151:R156)</f>
        <v>1560747746</v>
      </c>
      <c r="S157" s="32">
        <f>SUM(S151:S156)</f>
        <v>901723506</v>
      </c>
      <c r="T157" s="37">
        <f t="shared" si="38"/>
        <v>0.57880322023389807</v>
      </c>
      <c r="U157" s="37">
        <f t="shared" si="39"/>
        <v>5.3104420307583444E-2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692215190</v>
      </c>
      <c r="E162" s="31">
        <v>692215190</v>
      </c>
      <c r="F162" s="31">
        <v>170401276</v>
      </c>
      <c r="G162" s="36">
        <f t="shared" si="32"/>
        <v>0.24616806805409747</v>
      </c>
      <c r="H162" s="31">
        <v>219426497</v>
      </c>
      <c r="I162" s="36">
        <f t="shared" si="33"/>
        <v>0.31699173923068635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389827773</v>
      </c>
      <c r="O162" s="36">
        <f t="shared" si="37"/>
        <v>0.56315980728478376</v>
      </c>
      <c r="P162" s="31">
        <v>128133024</v>
      </c>
      <c r="Q162" s="31">
        <v>868495210</v>
      </c>
      <c r="R162" s="31">
        <v>783904143</v>
      </c>
      <c r="S162" s="31">
        <v>342829657</v>
      </c>
      <c r="T162" s="36">
        <f t="shared" si="38"/>
        <v>0.39473983627382353</v>
      </c>
      <c r="U162" s="36">
        <f t="shared" si="39"/>
        <v>0.71248980278495577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692215190</v>
      </c>
      <c r="E163" s="32">
        <f>SUM(E158:E162)</f>
        <v>692215190</v>
      </c>
      <c r="F163" s="32">
        <f>SUM(F158:F162)</f>
        <v>170401276</v>
      </c>
      <c r="G163" s="37">
        <f t="shared" si="32"/>
        <v>0.24616806805409747</v>
      </c>
      <c r="H163" s="32">
        <f>SUM(H158:H162)</f>
        <v>219426497</v>
      </c>
      <c r="I163" s="37">
        <f t="shared" si="33"/>
        <v>0.31699173923068635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389827773</v>
      </c>
      <c r="O163" s="37">
        <f t="shared" si="37"/>
        <v>0.56315980728478376</v>
      </c>
      <c r="P163" s="32">
        <f>SUM(P158:P162)</f>
        <v>128133024</v>
      </c>
      <c r="Q163" s="32">
        <f>SUM(Q158:Q162)</f>
        <v>868495210</v>
      </c>
      <c r="R163" s="32">
        <f>SUM(R158:R162)</f>
        <v>783904143</v>
      </c>
      <c r="S163" s="32">
        <f>SUM(S158:S162)</f>
        <v>342829657</v>
      </c>
      <c r="T163" s="37">
        <f t="shared" si="38"/>
        <v>0.39473983627382353</v>
      </c>
      <c r="U163" s="37">
        <f t="shared" si="39"/>
        <v>0.71248980278495577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91832804</v>
      </c>
      <c r="E168" s="31">
        <v>91832804</v>
      </c>
      <c r="F168" s="31">
        <v>19909343</v>
      </c>
      <c r="G168" s="36">
        <f t="shared" si="32"/>
        <v>0.21679990300633747</v>
      </c>
      <c r="H168" s="31">
        <v>29126845</v>
      </c>
      <c r="I168" s="36">
        <f t="shared" si="33"/>
        <v>0.31717255415613793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49036188</v>
      </c>
      <c r="O168" s="36">
        <f t="shared" si="37"/>
        <v>0.53397245716247543</v>
      </c>
      <c r="P168" s="31">
        <v>19692213</v>
      </c>
      <c r="Q168" s="31">
        <v>102382691</v>
      </c>
      <c r="R168" s="31">
        <v>82538612</v>
      </c>
      <c r="S168" s="31">
        <v>40260705</v>
      </c>
      <c r="T168" s="36">
        <f t="shared" si="38"/>
        <v>0.39323741744588447</v>
      </c>
      <c r="U168" s="36">
        <f t="shared" si="39"/>
        <v>0.4791047100699144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91832804</v>
      </c>
      <c r="E169" s="32">
        <f>SUM(E164:E168)</f>
        <v>91832804</v>
      </c>
      <c r="F169" s="32">
        <f>SUM(F164:F168)</f>
        <v>19909343</v>
      </c>
      <c r="G169" s="37">
        <f t="shared" si="32"/>
        <v>0.21679990300633747</v>
      </c>
      <c r="H169" s="32">
        <f>SUM(H164:H168)</f>
        <v>29126845</v>
      </c>
      <c r="I169" s="37">
        <f t="shared" si="33"/>
        <v>0.31717255415613793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49036188</v>
      </c>
      <c r="O169" s="37">
        <f t="shared" si="37"/>
        <v>0.53397245716247543</v>
      </c>
      <c r="P169" s="32">
        <f>SUM(P164:P168)</f>
        <v>19692213</v>
      </c>
      <c r="Q169" s="32">
        <f>SUM(Q164:Q168)</f>
        <v>102382691</v>
      </c>
      <c r="R169" s="32">
        <f>SUM(R164:R168)</f>
        <v>82538612</v>
      </c>
      <c r="S169" s="32">
        <f>SUM(S164:S168)</f>
        <v>40260705</v>
      </c>
      <c r="T169" s="37">
        <f t="shared" si="38"/>
        <v>0.39323741744588447</v>
      </c>
      <c r="U169" s="37">
        <f t="shared" si="39"/>
        <v>0.4791047100699144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15859397715</v>
      </c>
      <c r="E170" s="32">
        <f>SUM(E105,E107:E111,E113:E120,E122:E125,E127:E131,E133:E136,E138:E143,E145:E149,E151:E156,E158:E162,E164:E168)</f>
        <v>15773853097</v>
      </c>
      <c r="F170" s="32">
        <f>SUM(F105,F107:F111,F113:F120,F122:F125,F127:F131,F133:F136,F138:F143,F145:F149,F151:F156,F158:F162,F164:F168)</f>
        <v>4006952578</v>
      </c>
      <c r="G170" s="37">
        <f t="shared" si="32"/>
        <v>0.25265477605181552</v>
      </c>
      <c r="H170" s="32">
        <f>SUM(H105,H107:H111,H113:H120,H122:H125,H127:H131,H133:H136,H138:H143,H145:H149,H151:H156,H158:H162,H164:H168)</f>
        <v>4021017150</v>
      </c>
      <c r="I170" s="37">
        <f t="shared" si="33"/>
        <v>0.25354160493729694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8027969728</v>
      </c>
      <c r="O170" s="37">
        <f t="shared" si="37"/>
        <v>0.50619638098911246</v>
      </c>
      <c r="P170" s="32">
        <f>SUM(P105,P107:P111,P113:P120,P122:P125,P127:P131,P133:P136,P138:P143,P145:P149,P151:P156,P158:P162,P164:P168)</f>
        <v>3528090973</v>
      </c>
      <c r="Q170" s="32">
        <f>SUM(Q105,Q107:Q111,Q113:Q120,Q122:Q125,Q127:Q131,Q133:Q136,Q138:Q143,Q145:Q149,Q151:Q156,Q158:Q162,Q164:Q168)</f>
        <v>15594965947</v>
      </c>
      <c r="R170" s="32">
        <f>SUM(R105,R107:R111,R113:R120,R122:R125,R127:R131,R133:R136,R138:R143,R145:R149,R151:R156,R158:R162,R164:R168)</f>
        <v>15312991724</v>
      </c>
      <c r="S170" s="32">
        <f>SUM(S105,S107:S111,S113:S120,S122:S125,S127:S131,S133:S136,S138:S143,S145:S149,S151:S156,S158:S162,S164:S168)</f>
        <v>7205027039</v>
      </c>
      <c r="T170" s="37">
        <f t="shared" si="38"/>
        <v>0.46200979620516769</v>
      </c>
      <c r="U170" s="37">
        <f t="shared" si="39"/>
        <v>0.13971470145534703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789291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789291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1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5629211</v>
      </c>
      <c r="G175" s="36">
        <f t="shared" si="40"/>
        <v>0</v>
      </c>
      <c r="H175" s="31">
        <v>3848560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9477771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771541</v>
      </c>
      <c r="G177" s="36">
        <f t="shared" si="40"/>
        <v>0</v>
      </c>
      <c r="H177" s="31">
        <v>1149499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1921040</v>
      </c>
      <c r="O177" s="36">
        <f t="shared" si="45"/>
        <v>0</v>
      </c>
      <c r="P177" s="31">
        <v>1007976</v>
      </c>
      <c r="Q177" s="31">
        <v>0</v>
      </c>
      <c r="R177" s="31">
        <v>0</v>
      </c>
      <c r="S177" s="31">
        <v>1826550</v>
      </c>
      <c r="T177" s="36">
        <f t="shared" si="46"/>
        <v>0</v>
      </c>
      <c r="U177" s="36">
        <f t="shared" si="47"/>
        <v>0.1404031445193139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375299892</v>
      </c>
      <c r="E178" s="31">
        <v>375299892</v>
      </c>
      <c r="F178" s="31">
        <v>34101122</v>
      </c>
      <c r="G178" s="36">
        <f t="shared" si="40"/>
        <v>9.0863660573608687E-2</v>
      </c>
      <c r="H178" s="31">
        <v>41504684</v>
      </c>
      <c r="I178" s="36">
        <f t="shared" si="41"/>
        <v>0.11059071661017159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75605806</v>
      </c>
      <c r="O178" s="36">
        <f t="shared" si="45"/>
        <v>0.20145437718378026</v>
      </c>
      <c r="P178" s="31">
        <v>34261641</v>
      </c>
      <c r="Q178" s="31">
        <v>351369011</v>
      </c>
      <c r="R178" s="31">
        <v>351919011</v>
      </c>
      <c r="S178" s="31">
        <v>45239669</v>
      </c>
      <c r="T178" s="36">
        <f t="shared" si="46"/>
        <v>0.12875258655066768</v>
      </c>
      <c r="U178" s="36">
        <f t="shared" si="47"/>
        <v>0.21140385540785966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375299892</v>
      </c>
      <c r="E179" s="32">
        <f>SUM(E173:E178)</f>
        <v>375299892</v>
      </c>
      <c r="F179" s="32">
        <f>SUM(F173:F178)</f>
        <v>40501874</v>
      </c>
      <c r="G179" s="37">
        <f t="shared" si="40"/>
        <v>0.10791869345914973</v>
      </c>
      <c r="H179" s="32">
        <f>SUM(H173:H178)</f>
        <v>47292034</v>
      </c>
      <c r="I179" s="37">
        <f t="shared" si="41"/>
        <v>0.12601131790360334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87793908</v>
      </c>
      <c r="O179" s="37">
        <f t="shared" si="45"/>
        <v>0.23393001136275307</v>
      </c>
      <c r="P179" s="32">
        <f>SUM(P173:P178)</f>
        <v>35269617</v>
      </c>
      <c r="Q179" s="32">
        <f>SUM(Q173:Q178)</f>
        <v>351369011</v>
      </c>
      <c r="R179" s="32">
        <f>SUM(R173:R178)</f>
        <v>351919011</v>
      </c>
      <c r="S179" s="32">
        <f>SUM(S173:S178)</f>
        <v>47066220</v>
      </c>
      <c r="T179" s="37">
        <f t="shared" si="46"/>
        <v>0.13395097042294377</v>
      </c>
      <c r="U179" s="37">
        <f t="shared" si="47"/>
        <v>0.34087177640743871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8766414</v>
      </c>
      <c r="G180" s="36">
        <f t="shared" si="40"/>
        <v>0</v>
      </c>
      <c r="H180" s="31">
        <v>7700357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16466771</v>
      </c>
      <c r="O180" s="36">
        <f t="shared" si="45"/>
        <v>0</v>
      </c>
      <c r="P180" s="31">
        <v>7861163</v>
      </c>
      <c r="Q180" s="31">
        <v>0</v>
      </c>
      <c r="R180" s="31">
        <v>0</v>
      </c>
      <c r="S180" s="31">
        <v>17445970</v>
      </c>
      <c r="T180" s="36">
        <f t="shared" si="46"/>
        <v>0</v>
      </c>
      <c r="U180" s="36">
        <f t="shared" si="47"/>
        <v>-2.0455751903376118E-2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1001343827</v>
      </c>
      <c r="E184" s="31">
        <v>1001343827</v>
      </c>
      <c r="F184" s="31">
        <v>270758847</v>
      </c>
      <c r="G184" s="36">
        <f t="shared" si="40"/>
        <v>0.27039548225027404</v>
      </c>
      <c r="H184" s="31">
        <v>262806363</v>
      </c>
      <c r="I184" s="36">
        <f t="shared" si="41"/>
        <v>0.26245367067110309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533565210</v>
      </c>
      <c r="O184" s="36">
        <f t="shared" si="45"/>
        <v>0.53284915292137713</v>
      </c>
      <c r="P184" s="31">
        <v>60981639</v>
      </c>
      <c r="Q184" s="31">
        <v>1121075582</v>
      </c>
      <c r="R184" s="31">
        <v>980757747</v>
      </c>
      <c r="S184" s="31">
        <v>164087514</v>
      </c>
      <c r="T184" s="36">
        <f t="shared" si="46"/>
        <v>0.14636614750565496</v>
      </c>
      <c r="U184" s="36">
        <f t="shared" si="47"/>
        <v>3.3095982218516626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1001343827</v>
      </c>
      <c r="E185" s="32">
        <f>SUM(E180:E184)</f>
        <v>1001343827</v>
      </c>
      <c r="F185" s="32">
        <f>SUM(F180:F184)</f>
        <v>279525261</v>
      </c>
      <c r="G185" s="37">
        <f t="shared" si="40"/>
        <v>0.27915013151621498</v>
      </c>
      <c r="H185" s="32">
        <f>SUM(H180:H184)</f>
        <v>270506720</v>
      </c>
      <c r="I185" s="37">
        <f t="shared" si="41"/>
        <v>0.27014369361064627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550031981</v>
      </c>
      <c r="O185" s="37">
        <f t="shared" si="45"/>
        <v>0.5492938251268612</v>
      </c>
      <c r="P185" s="32">
        <f>SUM(P180:P184)</f>
        <v>68842802</v>
      </c>
      <c r="Q185" s="32">
        <f>SUM(Q180:Q184)</f>
        <v>1121075582</v>
      </c>
      <c r="R185" s="32">
        <f>SUM(R180:R184)</f>
        <v>980757747</v>
      </c>
      <c r="S185" s="32">
        <f>SUM(S180:S184)</f>
        <v>181533484</v>
      </c>
      <c r="T185" s="37">
        <f t="shared" si="46"/>
        <v>0.16192796178482818</v>
      </c>
      <c r="U185" s="37">
        <f t="shared" si="47"/>
        <v>2.9293391922077778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-137125</v>
      </c>
      <c r="G186" s="36">
        <f t="shared" si="40"/>
        <v>0</v>
      </c>
      <c r="H186" s="31">
        <v>451595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314470</v>
      </c>
      <c r="O186" s="36">
        <f t="shared" si="45"/>
        <v>0</v>
      </c>
      <c r="P186" s="31">
        <v>629207</v>
      </c>
      <c r="Q186" s="31">
        <v>0</v>
      </c>
      <c r="R186" s="31">
        <v>0</v>
      </c>
      <c r="S186" s="31">
        <v>1788766</v>
      </c>
      <c r="T186" s="36">
        <f t="shared" si="46"/>
        <v>0</v>
      </c>
      <c r="U186" s="36">
        <f t="shared" si="47"/>
        <v>-0.2822791227688185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71949</v>
      </c>
      <c r="E187" s="31">
        <v>71949</v>
      </c>
      <c r="F187" s="31">
        <v>47708</v>
      </c>
      <c r="G187" s="36">
        <f t="shared" si="40"/>
        <v>0.6630807933397268</v>
      </c>
      <c r="H187" s="31">
        <v>47749</v>
      </c>
      <c r="I187" s="36">
        <f t="shared" si="41"/>
        <v>0.66365064142656605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95457</v>
      </c>
      <c r="O187" s="36">
        <f t="shared" si="45"/>
        <v>1.3267314347662928</v>
      </c>
      <c r="P187" s="31">
        <v>190378</v>
      </c>
      <c r="Q187" s="31">
        <v>68588</v>
      </c>
      <c r="R187" s="31">
        <v>68588</v>
      </c>
      <c r="S187" s="31">
        <v>507815</v>
      </c>
      <c r="T187" s="36">
        <f t="shared" si="46"/>
        <v>7.4038461538461542</v>
      </c>
      <c r="U187" s="36">
        <f t="shared" si="47"/>
        <v>-0.7491884566494027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427189204</v>
      </c>
      <c r="E188" s="31">
        <v>427189200</v>
      </c>
      <c r="F188" s="31">
        <v>77557057</v>
      </c>
      <c r="G188" s="36">
        <f t="shared" si="40"/>
        <v>0.18155200616914466</v>
      </c>
      <c r="H188" s="31">
        <v>68804035</v>
      </c>
      <c r="I188" s="36">
        <f t="shared" si="41"/>
        <v>0.16106220465253143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146361092</v>
      </c>
      <c r="O188" s="36">
        <f t="shared" si="45"/>
        <v>0.34261421082167609</v>
      </c>
      <c r="P188" s="31">
        <v>62621124</v>
      </c>
      <c r="Q188" s="31">
        <v>373505118</v>
      </c>
      <c r="R188" s="31">
        <v>373505118</v>
      </c>
      <c r="S188" s="31">
        <v>133226237</v>
      </c>
      <c r="T188" s="36">
        <f t="shared" si="46"/>
        <v>0.35669186466141006</v>
      </c>
      <c r="U188" s="36">
        <f t="shared" si="47"/>
        <v>9.8735228706530398E-2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289464000</v>
      </c>
      <c r="E190" s="31">
        <v>289464000</v>
      </c>
      <c r="F190" s="31">
        <v>113187264</v>
      </c>
      <c r="G190" s="36">
        <f t="shared" si="40"/>
        <v>0.39102362988143602</v>
      </c>
      <c r="H190" s="31">
        <v>91896095</v>
      </c>
      <c r="I190" s="36">
        <f t="shared" si="41"/>
        <v>0.31746985808252493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205083359</v>
      </c>
      <c r="O190" s="36">
        <f t="shared" si="45"/>
        <v>0.70849348796396094</v>
      </c>
      <c r="P190" s="31">
        <v>82312851</v>
      </c>
      <c r="Q190" s="31">
        <v>269751000</v>
      </c>
      <c r="R190" s="31">
        <v>265114000</v>
      </c>
      <c r="S190" s="31">
        <v>186172705</v>
      </c>
      <c r="T190" s="36">
        <f t="shared" si="46"/>
        <v>0.6901650225578404</v>
      </c>
      <c r="U190" s="36">
        <f t="shared" si="47"/>
        <v>0.11642463945271442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716725153</v>
      </c>
      <c r="E191" s="32">
        <f>SUM(E186:E190)</f>
        <v>716725149</v>
      </c>
      <c r="F191" s="32">
        <f>SUM(F186:F190)</f>
        <v>190654904</v>
      </c>
      <c r="G191" s="37">
        <f t="shared" si="40"/>
        <v>0.26600838996925785</v>
      </c>
      <c r="H191" s="32">
        <f>SUM(H186:H190)</f>
        <v>161199474</v>
      </c>
      <c r="I191" s="37">
        <f t="shared" si="41"/>
        <v>0.22491114386772471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351854378</v>
      </c>
      <c r="O191" s="37">
        <f t="shared" si="45"/>
        <v>0.49091953383698256</v>
      </c>
      <c r="P191" s="32">
        <f>SUM(P186:P190)</f>
        <v>145753560</v>
      </c>
      <c r="Q191" s="32">
        <f>SUM(Q186:Q190)</f>
        <v>643324706</v>
      </c>
      <c r="R191" s="32">
        <f>SUM(R186:R190)</f>
        <v>638687706</v>
      </c>
      <c r="S191" s="32">
        <f>SUM(S186:S190)</f>
        <v>321695523</v>
      </c>
      <c r="T191" s="37">
        <f t="shared" si="46"/>
        <v>0.5000515602769342</v>
      </c>
      <c r="U191" s="37">
        <f t="shared" si="47"/>
        <v>0.10597280779968599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89338944</v>
      </c>
      <c r="E192" s="31">
        <v>89338944</v>
      </c>
      <c r="F192" s="31">
        <v>24361371</v>
      </c>
      <c r="G192" s="36">
        <f t="shared" si="40"/>
        <v>0.27268478794645257</v>
      </c>
      <c r="H192" s="31">
        <v>3402240</v>
      </c>
      <c r="I192" s="36">
        <f t="shared" si="41"/>
        <v>3.8082384318310278E-2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27763611</v>
      </c>
      <c r="O192" s="36">
        <f t="shared" si="45"/>
        <v>0.31076717226476286</v>
      </c>
      <c r="P192" s="31">
        <v>10301783</v>
      </c>
      <c r="Q192" s="31">
        <v>84282031</v>
      </c>
      <c r="R192" s="31">
        <v>84282031</v>
      </c>
      <c r="S192" s="31">
        <v>13827564</v>
      </c>
      <c r="T192" s="36">
        <f t="shared" si="46"/>
        <v>0.16406301362149187</v>
      </c>
      <c r="U192" s="36">
        <f t="shared" si="47"/>
        <v>-0.66974260669245322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73474923</v>
      </c>
      <c r="E193" s="31">
        <v>73474923</v>
      </c>
      <c r="F193" s="31">
        <v>20967280</v>
      </c>
      <c r="G193" s="36">
        <f t="shared" si="40"/>
        <v>0.28536647802951765</v>
      </c>
      <c r="H193" s="31">
        <v>22509492</v>
      </c>
      <c r="I193" s="36">
        <f t="shared" si="41"/>
        <v>0.30635611554162501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43476772</v>
      </c>
      <c r="O193" s="36">
        <f t="shared" si="45"/>
        <v>0.59172259357114265</v>
      </c>
      <c r="P193" s="31">
        <v>21125692</v>
      </c>
      <c r="Q193" s="31">
        <v>84436739</v>
      </c>
      <c r="R193" s="31">
        <v>69850399</v>
      </c>
      <c r="S193" s="31">
        <v>40694612</v>
      </c>
      <c r="T193" s="36">
        <f t="shared" si="46"/>
        <v>0.48195385660263362</v>
      </c>
      <c r="U193" s="36">
        <f t="shared" si="47"/>
        <v>6.5503179730159955E-2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66288470</v>
      </c>
      <c r="E194" s="31">
        <v>66288470</v>
      </c>
      <c r="F194" s="31">
        <v>12446867</v>
      </c>
      <c r="G194" s="36">
        <f t="shared" si="40"/>
        <v>0.1877682046364926</v>
      </c>
      <c r="H194" s="31">
        <v>12643969</v>
      </c>
      <c r="I194" s="36">
        <f t="shared" si="41"/>
        <v>0.19074160257432402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25090836</v>
      </c>
      <c r="O194" s="36">
        <f t="shared" si="45"/>
        <v>0.37850980721081662</v>
      </c>
      <c r="P194" s="31">
        <v>10334952</v>
      </c>
      <c r="Q194" s="31">
        <v>46431586</v>
      </c>
      <c r="R194" s="31">
        <v>46431586</v>
      </c>
      <c r="S194" s="31">
        <v>23268615</v>
      </c>
      <c r="T194" s="36">
        <f t="shared" si="46"/>
        <v>0.50113763074989515</v>
      </c>
      <c r="U194" s="36">
        <f t="shared" si="47"/>
        <v>0.22341826067503745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244253839</v>
      </c>
      <c r="E195" s="31">
        <v>244253839</v>
      </c>
      <c r="F195" s="31">
        <v>64442792</v>
      </c>
      <c r="G195" s="36">
        <f t="shared" si="40"/>
        <v>0.2638353291143154</v>
      </c>
      <c r="H195" s="31">
        <v>60275054</v>
      </c>
      <c r="I195" s="36">
        <f t="shared" si="41"/>
        <v>0.24677218686417451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124717846</v>
      </c>
      <c r="O195" s="36">
        <f t="shared" si="45"/>
        <v>0.51060751597848986</v>
      </c>
      <c r="P195" s="31">
        <v>24981762</v>
      </c>
      <c r="Q195" s="31">
        <v>222838611</v>
      </c>
      <c r="R195" s="31">
        <v>232838611</v>
      </c>
      <c r="S195" s="31">
        <v>23161460</v>
      </c>
      <c r="T195" s="36">
        <f t="shared" si="46"/>
        <v>0.10393827127202834</v>
      </c>
      <c r="U195" s="36">
        <f t="shared" si="47"/>
        <v>1.4127623183664948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126017620</v>
      </c>
      <c r="E196" s="31">
        <v>126017620</v>
      </c>
      <c r="F196" s="31">
        <v>27363619</v>
      </c>
      <c r="G196" s="36">
        <f t="shared" si="40"/>
        <v>0.21714121406197007</v>
      </c>
      <c r="H196" s="31">
        <v>25908212</v>
      </c>
      <c r="I196" s="36">
        <f t="shared" si="41"/>
        <v>0.20559197991518963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53271831</v>
      </c>
      <c r="O196" s="36">
        <f t="shared" si="45"/>
        <v>0.42273319397715969</v>
      </c>
      <c r="P196" s="31">
        <v>27869819</v>
      </c>
      <c r="Q196" s="31">
        <v>120131191</v>
      </c>
      <c r="R196" s="31">
        <v>120211191</v>
      </c>
      <c r="S196" s="31">
        <v>52200557</v>
      </c>
      <c r="T196" s="36">
        <f t="shared" si="46"/>
        <v>0.43452958857287949</v>
      </c>
      <c r="U196" s="36">
        <f t="shared" si="47"/>
        <v>-7.0384633642579408E-2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599373796</v>
      </c>
      <c r="E198" s="32">
        <f>SUM(E192:E197)</f>
        <v>599373796</v>
      </c>
      <c r="F198" s="32">
        <f>SUM(F192:F197)</f>
        <v>149581929</v>
      </c>
      <c r="G198" s="37">
        <f t="shared" si="40"/>
        <v>0.2495636779556509</v>
      </c>
      <c r="H198" s="32">
        <f>SUM(H192:H197)</f>
        <v>124738967</v>
      </c>
      <c r="I198" s="37">
        <f t="shared" si="41"/>
        <v>0.20811548291310353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274320896</v>
      </c>
      <c r="O198" s="37">
        <f t="shared" si="45"/>
        <v>0.45767916086875443</v>
      </c>
      <c r="P198" s="32">
        <f>SUM(P192:P197)</f>
        <v>94614008</v>
      </c>
      <c r="Q198" s="32">
        <f>SUM(Q192:Q197)</f>
        <v>558120158</v>
      </c>
      <c r="R198" s="32">
        <f>SUM(R192:R197)</f>
        <v>553613818</v>
      </c>
      <c r="S198" s="32">
        <f>SUM(S192:S197)</f>
        <v>153152808</v>
      </c>
      <c r="T198" s="37">
        <f t="shared" si="46"/>
        <v>0.27440830761034796</v>
      </c>
      <c r="U198" s="37">
        <f t="shared" si="47"/>
        <v>0.31839850817861981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20000000</v>
      </c>
      <c r="E201" s="31">
        <v>20000000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20000000</v>
      </c>
      <c r="R201" s="31">
        <v>30000000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1008817</v>
      </c>
      <c r="G203" s="36">
        <f t="shared" si="40"/>
        <v>0</v>
      </c>
      <c r="H203" s="31">
        <v>1001914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2010731</v>
      </c>
      <c r="O203" s="36">
        <f t="shared" si="45"/>
        <v>0</v>
      </c>
      <c r="P203" s="31">
        <v>1826</v>
      </c>
      <c r="Q203" s="31">
        <v>0</v>
      </c>
      <c r="R203" s="31">
        <v>0</v>
      </c>
      <c r="S203" s="31">
        <v>1826</v>
      </c>
      <c r="T203" s="36">
        <f t="shared" si="46"/>
        <v>0</v>
      </c>
      <c r="U203" s="36">
        <f t="shared" si="47"/>
        <v>547.69331872946327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20000000</v>
      </c>
      <c r="E204" s="32">
        <f>SUM(E199:E203)</f>
        <v>20000000</v>
      </c>
      <c r="F204" s="32">
        <f>SUM(F199:F203)</f>
        <v>1008817</v>
      </c>
      <c r="G204" s="37">
        <f t="shared" si="40"/>
        <v>5.0440850000000002E-2</v>
      </c>
      <c r="H204" s="32">
        <f>SUM(H199:H203)</f>
        <v>1001914</v>
      </c>
      <c r="I204" s="37">
        <f t="shared" si="41"/>
        <v>5.00957E-2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2010731</v>
      </c>
      <c r="O204" s="37">
        <f t="shared" si="45"/>
        <v>0.10053655</v>
      </c>
      <c r="P204" s="32">
        <f>SUM(P199:P203)</f>
        <v>1826</v>
      </c>
      <c r="Q204" s="32">
        <f>SUM(Q199:Q203)</f>
        <v>20000000</v>
      </c>
      <c r="R204" s="32">
        <f>SUM(R199:R203)</f>
        <v>30000000</v>
      </c>
      <c r="S204" s="32">
        <f>SUM(S199:S203)</f>
        <v>1826</v>
      </c>
      <c r="T204" s="37">
        <f t="shared" si="46"/>
        <v>9.1299999999999997E-5</v>
      </c>
      <c r="U204" s="37">
        <f t="shared" si="47"/>
        <v>547.69331872946327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2712742668</v>
      </c>
      <c r="E205" s="32">
        <f>SUM(E173:E178,E180:E184,E186:E190,E192:E197,E199:E203)</f>
        <v>2712742664</v>
      </c>
      <c r="F205" s="32">
        <f>SUM(F173:F178,F180:F184,F186:F190,F192:F197,F199:F203)</f>
        <v>661272785</v>
      </c>
      <c r="G205" s="37">
        <f t="shared" si="40"/>
        <v>0.24376539389470761</v>
      </c>
      <c r="H205" s="32">
        <f>SUM(H173:H178,H180:H184,H186:H190,H192:H197,H199:H203)</f>
        <v>604739109</v>
      </c>
      <c r="I205" s="37">
        <f t="shared" si="41"/>
        <v>0.22292535010180331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1266011894</v>
      </c>
      <c r="O205" s="37">
        <f t="shared" si="45"/>
        <v>0.46669074399651089</v>
      </c>
      <c r="P205" s="32">
        <f>SUM(P173:P178,P180:P184,P186:P190,P192:P197,P199:P203)</f>
        <v>344481813</v>
      </c>
      <c r="Q205" s="32">
        <f>SUM(Q173:Q178,Q180:Q184,Q186:Q190,Q192:Q197,Q199:Q203)</f>
        <v>2693889457</v>
      </c>
      <c r="R205" s="32">
        <f>SUM(R173:R178,R180:R184,R186:R190,R192:R197,R199:R203)</f>
        <v>2554978282</v>
      </c>
      <c r="S205" s="32">
        <f>SUM(S173:S178,S180:S184,S186:S190,S192:S197,S199:S203)</f>
        <v>703449861</v>
      </c>
      <c r="T205" s="37">
        <f t="shared" si="46"/>
        <v>0.26112796097557167</v>
      </c>
      <c r="U205" s="37">
        <f t="shared" si="47"/>
        <v>0.75550373395184156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16789986</v>
      </c>
      <c r="E208" s="31">
        <v>16789986</v>
      </c>
      <c r="F208" s="31">
        <v>3029594</v>
      </c>
      <c r="G208" s="36">
        <f t="shared" ref="G208:G231" si="48">IF(($D208     =0),0,($F208     /$D208     ))</f>
        <v>0.18044053163594062</v>
      </c>
      <c r="H208" s="31">
        <v>5297430</v>
      </c>
      <c r="I208" s="36">
        <f t="shared" ref="I208:I231" si="49">IF(($D208     =0),0,($H208     /$D208     ))</f>
        <v>0.31551128154603586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8327024</v>
      </c>
      <c r="O208" s="36">
        <f t="shared" ref="O208:O231" si="53">IF(($D208     =0),0,($N208     /$D208     ))</f>
        <v>0.49595181318197645</v>
      </c>
      <c r="P208" s="31">
        <v>3554781</v>
      </c>
      <c r="Q208" s="31">
        <v>55151246</v>
      </c>
      <c r="R208" s="31">
        <v>16323045</v>
      </c>
      <c r="S208" s="31">
        <v>5017231</v>
      </c>
      <c r="T208" s="36">
        <f t="shared" ref="T208:T231" si="54">IF(($Q208     =0),0,($S208     /$Q208     ))</f>
        <v>9.0972214843523205E-2</v>
      </c>
      <c r="U208" s="36">
        <f t="shared" ref="U208:U231" si="55">IF(($P208     =0),0,(($H208     /$P208     )-1))</f>
        <v>0.49022682409971252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98289917</v>
      </c>
      <c r="E209" s="31">
        <v>98289917</v>
      </c>
      <c r="F209" s="31">
        <v>28423026</v>
      </c>
      <c r="G209" s="36">
        <f t="shared" si="48"/>
        <v>0.2891753993443702</v>
      </c>
      <c r="H209" s="31">
        <v>24384715</v>
      </c>
      <c r="I209" s="36">
        <f t="shared" si="49"/>
        <v>0.24808968960671723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52807741</v>
      </c>
      <c r="O209" s="36">
        <f t="shared" si="53"/>
        <v>0.53726508895108738</v>
      </c>
      <c r="P209" s="31">
        <v>20870591</v>
      </c>
      <c r="Q209" s="31">
        <v>91011763</v>
      </c>
      <c r="R209" s="31">
        <v>96036074</v>
      </c>
      <c r="S209" s="31">
        <v>46593219</v>
      </c>
      <c r="T209" s="36">
        <f t="shared" si="54"/>
        <v>0.51194721939404686</v>
      </c>
      <c r="U209" s="36">
        <f t="shared" si="55"/>
        <v>0.16837683226124267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45574545</v>
      </c>
      <c r="E210" s="31">
        <v>45574545</v>
      </c>
      <c r="F210" s="31">
        <v>11211420</v>
      </c>
      <c r="G210" s="36">
        <f t="shared" si="48"/>
        <v>0.24600179771405287</v>
      </c>
      <c r="H210" s="31">
        <v>9005412</v>
      </c>
      <c r="I210" s="36">
        <f t="shared" si="49"/>
        <v>0.19759740881669802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20216832</v>
      </c>
      <c r="O210" s="36">
        <f t="shared" si="53"/>
        <v>0.44359920653075086</v>
      </c>
      <c r="P210" s="31">
        <v>9851879</v>
      </c>
      <c r="Q210" s="31">
        <v>43164181</v>
      </c>
      <c r="R210" s="31">
        <v>42227413</v>
      </c>
      <c r="S210" s="31">
        <v>15930159</v>
      </c>
      <c r="T210" s="36">
        <f t="shared" si="54"/>
        <v>0.36905968400049105</v>
      </c>
      <c r="U210" s="36">
        <f t="shared" si="55"/>
        <v>-8.5919345944058034E-2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96854469</v>
      </c>
      <c r="E211" s="31">
        <v>96854469</v>
      </c>
      <c r="F211" s="31">
        <v>9444081</v>
      </c>
      <c r="G211" s="36">
        <f t="shared" si="48"/>
        <v>9.7507952885478102E-2</v>
      </c>
      <c r="H211" s="31">
        <v>9114660</v>
      </c>
      <c r="I211" s="36">
        <f t="shared" si="49"/>
        <v>9.4106757221496931E-2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18558741</v>
      </c>
      <c r="O211" s="36">
        <f t="shared" si="53"/>
        <v>0.19161471010697503</v>
      </c>
      <c r="P211" s="31">
        <v>7172710</v>
      </c>
      <c r="Q211" s="31">
        <v>78112248</v>
      </c>
      <c r="R211" s="31">
        <v>78112248</v>
      </c>
      <c r="S211" s="31">
        <v>15893537</v>
      </c>
      <c r="T211" s="36">
        <f t="shared" si="54"/>
        <v>0.20347048519202776</v>
      </c>
      <c r="U211" s="36">
        <f t="shared" si="55"/>
        <v>0.27074146312899861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111920237</v>
      </c>
      <c r="E212" s="31">
        <v>111920237</v>
      </c>
      <c r="F212" s="31">
        <v>20176439</v>
      </c>
      <c r="G212" s="36">
        <f t="shared" si="48"/>
        <v>0.18027516328436652</v>
      </c>
      <c r="H212" s="31">
        <v>19420332</v>
      </c>
      <c r="I212" s="36">
        <f t="shared" si="49"/>
        <v>0.17351939667533048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39596771</v>
      </c>
      <c r="O212" s="36">
        <f t="shared" si="53"/>
        <v>0.353794559959697</v>
      </c>
      <c r="P212" s="31">
        <v>16823832</v>
      </c>
      <c r="Q212" s="31">
        <v>116593149</v>
      </c>
      <c r="R212" s="31">
        <v>120022667</v>
      </c>
      <c r="S212" s="31">
        <v>-1459499</v>
      </c>
      <c r="T212" s="36">
        <f t="shared" si="54"/>
        <v>-1.2517879588276666E-2</v>
      </c>
      <c r="U212" s="36">
        <f t="shared" si="55"/>
        <v>0.15433463672247805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28962808</v>
      </c>
      <c r="E213" s="31">
        <v>28962808</v>
      </c>
      <c r="F213" s="31">
        <v>7446765</v>
      </c>
      <c r="G213" s="36">
        <f t="shared" si="48"/>
        <v>0.25711474522774175</v>
      </c>
      <c r="H213" s="31">
        <v>1522892</v>
      </c>
      <c r="I213" s="36">
        <f t="shared" si="49"/>
        <v>5.2580951404988079E-2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8969657</v>
      </c>
      <c r="O213" s="36">
        <f t="shared" si="53"/>
        <v>0.30969569663272983</v>
      </c>
      <c r="P213" s="31">
        <v>6956769</v>
      </c>
      <c r="Q213" s="31">
        <v>27610272</v>
      </c>
      <c r="R213" s="31">
        <v>27610272</v>
      </c>
      <c r="S213" s="31">
        <v>13837689</v>
      </c>
      <c r="T213" s="36">
        <f t="shared" si="54"/>
        <v>0.50117901772209994</v>
      </c>
      <c r="U213" s="36">
        <f t="shared" si="55"/>
        <v>-0.78109205580924135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817913239</v>
      </c>
      <c r="E214" s="31">
        <v>817913239</v>
      </c>
      <c r="F214" s="31">
        <v>128222314</v>
      </c>
      <c r="G214" s="36">
        <f t="shared" si="48"/>
        <v>0.15676762263533919</v>
      </c>
      <c r="H214" s="31">
        <v>123849399</v>
      </c>
      <c r="I214" s="36">
        <f t="shared" si="49"/>
        <v>0.15142119370927556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252071713</v>
      </c>
      <c r="O214" s="36">
        <f t="shared" si="53"/>
        <v>0.30818881634461476</v>
      </c>
      <c r="P214" s="31">
        <v>125151348</v>
      </c>
      <c r="Q214" s="31">
        <v>773326242</v>
      </c>
      <c r="R214" s="31">
        <v>773326242</v>
      </c>
      <c r="S214" s="31">
        <v>247223890</v>
      </c>
      <c r="T214" s="36">
        <f t="shared" si="54"/>
        <v>0.31968899614814827</v>
      </c>
      <c r="U214" s="36">
        <f t="shared" si="55"/>
        <v>-1.0402996218626392E-2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3150840</v>
      </c>
      <c r="E215" s="31">
        <v>3150840</v>
      </c>
      <c r="F215" s="31">
        <v>63798</v>
      </c>
      <c r="G215" s="36">
        <f t="shared" si="48"/>
        <v>2.024793388429752E-2</v>
      </c>
      <c r="H215" s="31">
        <v>663149</v>
      </c>
      <c r="I215" s="36">
        <f t="shared" si="49"/>
        <v>0.21046736743217681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726947</v>
      </c>
      <c r="O215" s="36">
        <f t="shared" si="53"/>
        <v>0.23071530131647433</v>
      </c>
      <c r="P215" s="31">
        <v>208518</v>
      </c>
      <c r="Q215" s="31">
        <v>1000800</v>
      </c>
      <c r="R215" s="31">
        <v>3000800</v>
      </c>
      <c r="S215" s="31">
        <v>1145297</v>
      </c>
      <c r="T215" s="36">
        <f t="shared" si="54"/>
        <v>1.1443814948041566</v>
      </c>
      <c r="U215" s="36">
        <f t="shared" si="55"/>
        <v>2.1802961854612071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1219456041</v>
      </c>
      <c r="E216" s="32">
        <f>SUM(E208:E215)</f>
        <v>1219456041</v>
      </c>
      <c r="F216" s="32">
        <f>SUM(F208:F215)</f>
        <v>208017437</v>
      </c>
      <c r="G216" s="37">
        <f t="shared" si="48"/>
        <v>0.17058215303063967</v>
      </c>
      <c r="H216" s="32">
        <f>SUM(H208:H215)</f>
        <v>193257989</v>
      </c>
      <c r="I216" s="37">
        <f t="shared" si="49"/>
        <v>0.15847884835727341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401275426</v>
      </c>
      <c r="O216" s="37">
        <f t="shared" si="53"/>
        <v>0.32906100138791311</v>
      </c>
      <c r="P216" s="32">
        <f>SUM(P208:P215)</f>
        <v>190590428</v>
      </c>
      <c r="Q216" s="32">
        <f>SUM(Q208:Q215)</f>
        <v>1185969901</v>
      </c>
      <c r="R216" s="32">
        <f>SUM(R208:R215)</f>
        <v>1156658761</v>
      </c>
      <c r="S216" s="32">
        <f>SUM(S208:S215)</f>
        <v>344181523</v>
      </c>
      <c r="T216" s="37">
        <f t="shared" si="54"/>
        <v>0.29021101016964174</v>
      </c>
      <c r="U216" s="37">
        <f t="shared" si="55"/>
        <v>1.399630101045779E-2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117350481</v>
      </c>
      <c r="E217" s="31">
        <v>117350481</v>
      </c>
      <c r="F217" s="31">
        <v>8935564</v>
      </c>
      <c r="G217" s="36">
        <f t="shared" si="48"/>
        <v>7.6144246907688437E-2</v>
      </c>
      <c r="H217" s="31">
        <v>16435845</v>
      </c>
      <c r="I217" s="36">
        <f t="shared" si="49"/>
        <v>0.14005775570702603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25371409</v>
      </c>
      <c r="O217" s="36">
        <f t="shared" si="53"/>
        <v>0.21620200261471445</v>
      </c>
      <c r="P217" s="31">
        <v>9092403</v>
      </c>
      <c r="Q217" s="31">
        <v>85750010</v>
      </c>
      <c r="R217" s="31">
        <v>85750010</v>
      </c>
      <c r="S217" s="31">
        <v>23148665</v>
      </c>
      <c r="T217" s="36">
        <f t="shared" si="54"/>
        <v>0.26995524548626876</v>
      </c>
      <c r="U217" s="36">
        <f t="shared" si="55"/>
        <v>0.80764589954932697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638593748</v>
      </c>
      <c r="E218" s="31">
        <v>638593748</v>
      </c>
      <c r="F218" s="31">
        <v>103836185</v>
      </c>
      <c r="G218" s="36">
        <f t="shared" si="48"/>
        <v>0.16260131785693585</v>
      </c>
      <c r="H218" s="31">
        <v>112027590</v>
      </c>
      <c r="I218" s="36">
        <f t="shared" si="49"/>
        <v>0.17542857309652207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215863775</v>
      </c>
      <c r="O218" s="36">
        <f t="shared" si="53"/>
        <v>0.33802989095345792</v>
      </c>
      <c r="P218" s="31">
        <v>104618478</v>
      </c>
      <c r="Q218" s="31">
        <v>628502909</v>
      </c>
      <c r="R218" s="31">
        <v>585239365</v>
      </c>
      <c r="S218" s="31">
        <v>211469026</v>
      </c>
      <c r="T218" s="36">
        <f t="shared" si="54"/>
        <v>0.33646467338785219</v>
      </c>
      <c r="U218" s="36">
        <f t="shared" si="55"/>
        <v>7.0820300023863858E-2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187438002</v>
      </c>
      <c r="E219" s="31">
        <v>187438002</v>
      </c>
      <c r="F219" s="31">
        <v>56451232</v>
      </c>
      <c r="G219" s="36">
        <f t="shared" si="48"/>
        <v>0.30117282193394274</v>
      </c>
      <c r="H219" s="31">
        <v>46552395</v>
      </c>
      <c r="I219" s="36">
        <f t="shared" si="49"/>
        <v>0.24836156224072428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103003627</v>
      </c>
      <c r="O219" s="36">
        <f t="shared" si="53"/>
        <v>0.54953438417466705</v>
      </c>
      <c r="P219" s="31">
        <v>43968262</v>
      </c>
      <c r="Q219" s="31">
        <v>186025276</v>
      </c>
      <c r="R219" s="31">
        <v>176107952</v>
      </c>
      <c r="S219" s="31">
        <v>81484083</v>
      </c>
      <c r="T219" s="36">
        <f t="shared" si="54"/>
        <v>0.43802694317733465</v>
      </c>
      <c r="U219" s="36">
        <f t="shared" si="55"/>
        <v>5.8772689263905775E-2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21120708</v>
      </c>
      <c r="E220" s="31">
        <v>21120708</v>
      </c>
      <c r="F220" s="31">
        <v>3704974</v>
      </c>
      <c r="G220" s="36">
        <f t="shared" si="48"/>
        <v>0.1754190247789042</v>
      </c>
      <c r="H220" s="31">
        <v>4675940</v>
      </c>
      <c r="I220" s="36">
        <f t="shared" si="49"/>
        <v>0.22139125260384263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8380914</v>
      </c>
      <c r="O220" s="36">
        <f t="shared" si="53"/>
        <v>0.39681027738274682</v>
      </c>
      <c r="P220" s="31">
        <v>4126618</v>
      </c>
      <c r="Q220" s="31">
        <v>20134134</v>
      </c>
      <c r="R220" s="31">
        <v>20134134</v>
      </c>
      <c r="S220" s="31">
        <v>9499783</v>
      </c>
      <c r="T220" s="36">
        <f t="shared" si="54"/>
        <v>0.47182476286290737</v>
      </c>
      <c r="U220" s="36">
        <f t="shared" si="55"/>
        <v>0.13311675565802306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290971703</v>
      </c>
      <c r="E221" s="31">
        <v>290971703</v>
      </c>
      <c r="F221" s="31">
        <v>50813477</v>
      </c>
      <c r="G221" s="36">
        <f t="shared" si="48"/>
        <v>0.17463374093115852</v>
      </c>
      <c r="H221" s="31">
        <v>51590454</v>
      </c>
      <c r="I221" s="36">
        <f t="shared" si="49"/>
        <v>0.17730402464599795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102403931</v>
      </c>
      <c r="O221" s="36">
        <f t="shared" si="53"/>
        <v>0.3519377655771565</v>
      </c>
      <c r="P221" s="31">
        <v>67719930</v>
      </c>
      <c r="Q221" s="31">
        <v>155501570</v>
      </c>
      <c r="R221" s="31">
        <v>275416893</v>
      </c>
      <c r="S221" s="31">
        <v>137708089</v>
      </c>
      <c r="T221" s="36">
        <f t="shared" si="54"/>
        <v>0.88557362475504264</v>
      </c>
      <c r="U221" s="36">
        <f t="shared" si="55"/>
        <v>-0.23817915937007028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96748232</v>
      </c>
      <c r="E222" s="31">
        <v>96748232</v>
      </c>
      <c r="F222" s="31">
        <v>24017077</v>
      </c>
      <c r="G222" s="36">
        <f t="shared" si="48"/>
        <v>0.24824305833309698</v>
      </c>
      <c r="H222" s="31">
        <v>25082709</v>
      </c>
      <c r="I222" s="36">
        <f t="shared" si="49"/>
        <v>0.25925754384844985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49099786</v>
      </c>
      <c r="O222" s="36">
        <f t="shared" si="53"/>
        <v>0.5075006021815468</v>
      </c>
      <c r="P222" s="31">
        <v>19912395</v>
      </c>
      <c r="Q222" s="31">
        <v>85380010</v>
      </c>
      <c r="R222" s="31">
        <v>92229010</v>
      </c>
      <c r="S222" s="31">
        <v>29898426</v>
      </c>
      <c r="T222" s="36">
        <f t="shared" si="54"/>
        <v>0.35018063361669788</v>
      </c>
      <c r="U222" s="36">
        <f t="shared" si="55"/>
        <v>0.25965304525146271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1352222874</v>
      </c>
      <c r="E224" s="32">
        <f>SUM(E217:E223)</f>
        <v>1352222874</v>
      </c>
      <c r="F224" s="32">
        <f>SUM(F217:F223)</f>
        <v>247758509</v>
      </c>
      <c r="G224" s="37">
        <f t="shared" si="48"/>
        <v>0.18322313115966415</v>
      </c>
      <c r="H224" s="32">
        <f>SUM(H217:H223)</f>
        <v>256364933</v>
      </c>
      <c r="I224" s="37">
        <f t="shared" si="49"/>
        <v>0.18958778018718828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504123442</v>
      </c>
      <c r="O224" s="37">
        <f t="shared" si="53"/>
        <v>0.3728109113468524</v>
      </c>
      <c r="P224" s="32">
        <f>SUM(P217:P223)</f>
        <v>249438086</v>
      </c>
      <c r="Q224" s="32">
        <f>SUM(Q217:Q223)</f>
        <v>1161293909</v>
      </c>
      <c r="R224" s="32">
        <f>SUM(R217:R223)</f>
        <v>1234877364</v>
      </c>
      <c r="S224" s="32">
        <f>SUM(S217:S223)</f>
        <v>493208072</v>
      </c>
      <c r="T224" s="37">
        <f t="shared" si="54"/>
        <v>0.42470563926810367</v>
      </c>
      <c r="U224" s="37">
        <f t="shared" si="55"/>
        <v>2.7769804968756917E-2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84575588</v>
      </c>
      <c r="E225" s="31">
        <v>84575588</v>
      </c>
      <c r="F225" s="31">
        <v>21374913</v>
      </c>
      <c r="G225" s="36">
        <f t="shared" si="48"/>
        <v>0.25273147376758409</v>
      </c>
      <c r="H225" s="31">
        <v>17249297</v>
      </c>
      <c r="I225" s="36">
        <f t="shared" si="49"/>
        <v>0.2039512512759592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38624210</v>
      </c>
      <c r="O225" s="36">
        <f t="shared" si="53"/>
        <v>0.45668272504354329</v>
      </c>
      <c r="P225" s="31">
        <v>22493116</v>
      </c>
      <c r="Q225" s="31">
        <v>72153865</v>
      </c>
      <c r="R225" s="31">
        <v>72153865</v>
      </c>
      <c r="S225" s="31">
        <v>39540585</v>
      </c>
      <c r="T225" s="36">
        <f t="shared" si="54"/>
        <v>0.54800370014828725</v>
      </c>
      <c r="U225" s="36">
        <f t="shared" si="55"/>
        <v>-0.23312994962547651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259872714</v>
      </c>
      <c r="E226" s="31">
        <v>259872714</v>
      </c>
      <c r="F226" s="31">
        <v>98276293</v>
      </c>
      <c r="G226" s="36">
        <f t="shared" si="48"/>
        <v>0.3781708802256169</v>
      </c>
      <c r="H226" s="31">
        <v>74320913</v>
      </c>
      <c r="I226" s="36">
        <f t="shared" si="49"/>
        <v>0.28598967492985816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172597206</v>
      </c>
      <c r="O226" s="36">
        <f t="shared" si="53"/>
        <v>0.66416055515547512</v>
      </c>
      <c r="P226" s="31">
        <v>71640804</v>
      </c>
      <c r="Q226" s="31">
        <v>229674685</v>
      </c>
      <c r="R226" s="31">
        <v>235104466</v>
      </c>
      <c r="S226" s="31">
        <v>163011284</v>
      </c>
      <c r="T226" s="36">
        <f t="shared" si="54"/>
        <v>0.70974859070776564</v>
      </c>
      <c r="U226" s="36">
        <f t="shared" si="55"/>
        <v>3.7410370213042388E-2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77540162</v>
      </c>
      <c r="E227" s="31">
        <v>77540162</v>
      </c>
      <c r="F227" s="31">
        <v>18944550</v>
      </c>
      <c r="G227" s="36">
        <f t="shared" si="48"/>
        <v>0.24431919551573802</v>
      </c>
      <c r="H227" s="31">
        <v>19299208</v>
      </c>
      <c r="I227" s="36">
        <f t="shared" si="49"/>
        <v>0.24889305750999074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38243758</v>
      </c>
      <c r="O227" s="36">
        <f t="shared" si="53"/>
        <v>0.4932122530257288</v>
      </c>
      <c r="P227" s="31">
        <v>18842724</v>
      </c>
      <c r="Q227" s="31">
        <v>40133755</v>
      </c>
      <c r="R227" s="31">
        <v>74400783</v>
      </c>
      <c r="S227" s="31">
        <v>37641690</v>
      </c>
      <c r="T227" s="36">
        <f t="shared" si="54"/>
        <v>0.9379060095423416</v>
      </c>
      <c r="U227" s="36">
        <f t="shared" si="55"/>
        <v>2.4226008935863019E-2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460223562</v>
      </c>
      <c r="E228" s="31">
        <v>460223562</v>
      </c>
      <c r="F228" s="31">
        <v>162196908</v>
      </c>
      <c r="G228" s="36">
        <f t="shared" si="48"/>
        <v>0.35243069106487862</v>
      </c>
      <c r="H228" s="31">
        <v>233612185</v>
      </c>
      <c r="I228" s="36">
        <f t="shared" si="49"/>
        <v>0.50760587742354657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395809093</v>
      </c>
      <c r="O228" s="36">
        <f t="shared" si="53"/>
        <v>0.86003656848842525</v>
      </c>
      <c r="P228" s="31">
        <v>30906880</v>
      </c>
      <c r="Q228" s="31">
        <v>449732690</v>
      </c>
      <c r="R228" s="31">
        <v>444694062</v>
      </c>
      <c r="S228" s="31">
        <v>177952076</v>
      </c>
      <c r="T228" s="36">
        <f t="shared" si="54"/>
        <v>0.39568410292789702</v>
      </c>
      <c r="U228" s="36">
        <f t="shared" si="55"/>
        <v>6.5585819403317318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882212026</v>
      </c>
      <c r="E230" s="32">
        <f>SUM(E225:E229)</f>
        <v>882212026</v>
      </c>
      <c r="F230" s="32">
        <f>SUM(F225:F229)</f>
        <v>300792664</v>
      </c>
      <c r="G230" s="37">
        <f t="shared" si="48"/>
        <v>0.3409528040144853</v>
      </c>
      <c r="H230" s="32">
        <f>SUM(H225:H229)</f>
        <v>344481603</v>
      </c>
      <c r="I230" s="37">
        <f t="shared" si="49"/>
        <v>0.39047484374238173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645274267</v>
      </c>
      <c r="O230" s="37">
        <f t="shared" si="53"/>
        <v>0.73142764775686697</v>
      </c>
      <c r="P230" s="32">
        <f>SUM(P225:P229)</f>
        <v>143883524</v>
      </c>
      <c r="Q230" s="32">
        <f>SUM(Q225:Q229)</f>
        <v>791694995</v>
      </c>
      <c r="R230" s="32">
        <f>SUM(R225:R229)</f>
        <v>826353176</v>
      </c>
      <c r="S230" s="32">
        <f>SUM(S225:S229)</f>
        <v>418145635</v>
      </c>
      <c r="T230" s="37">
        <f t="shared" si="54"/>
        <v>0.52816506058624257</v>
      </c>
      <c r="U230" s="37">
        <f t="shared" si="55"/>
        <v>1.3941699050962915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3453890941</v>
      </c>
      <c r="E231" s="32">
        <f>SUM(E208:E215,E217:E223,E225:E229)</f>
        <v>3453890941</v>
      </c>
      <c r="F231" s="32">
        <f>SUM(F208:F215,F217:F223,F225:F229)</f>
        <v>756568610</v>
      </c>
      <c r="G231" s="37">
        <f t="shared" si="48"/>
        <v>0.21904820474179529</v>
      </c>
      <c r="H231" s="32">
        <f>SUM(H208:H215,H217:H223,H225:H229)</f>
        <v>794104525</v>
      </c>
      <c r="I231" s="37">
        <f t="shared" si="49"/>
        <v>0.22991592339336692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1550673135</v>
      </c>
      <c r="O231" s="37">
        <f t="shared" si="53"/>
        <v>0.44896412813516223</v>
      </c>
      <c r="P231" s="32">
        <f>SUM(P208:P215,P217:P223,P225:P229)</f>
        <v>583912038</v>
      </c>
      <c r="Q231" s="32">
        <f>SUM(Q208:Q215,Q217:Q223,Q225:Q229)</f>
        <v>3138958805</v>
      </c>
      <c r="R231" s="32">
        <f>SUM(R208:R215,R217:R223,R225:R229)</f>
        <v>3217889301</v>
      </c>
      <c r="S231" s="32">
        <f>SUM(S208:S215,S217:S223,S225:S229)</f>
        <v>1255535230</v>
      </c>
      <c r="T231" s="37">
        <f t="shared" si="54"/>
        <v>0.39998461528073481</v>
      </c>
      <c r="U231" s="37">
        <f t="shared" si="55"/>
        <v>0.35997286118632821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49551385</v>
      </c>
      <c r="E234" s="31">
        <v>49551385</v>
      </c>
      <c r="F234" s="31">
        <v>13047027</v>
      </c>
      <c r="G234" s="36">
        <f t="shared" ref="G234:G260" si="56">IF(($D234     =0),0,($F234     /$D234     ))</f>
        <v>0.26330297326704388</v>
      </c>
      <c r="H234" s="31">
        <v>162032906</v>
      </c>
      <c r="I234" s="36">
        <f t="shared" ref="I234:I260" si="57">IF(($D234     =0),0,($H234     /$D234     ))</f>
        <v>3.2699975187373673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175079933</v>
      </c>
      <c r="O234" s="36">
        <f t="shared" ref="O234:O260" si="61">IF(($D234     =0),0,($N234     /$D234     ))</f>
        <v>3.5333004920044111</v>
      </c>
      <c r="P234" s="31">
        <v>12500718</v>
      </c>
      <c r="Q234" s="31">
        <v>61618576</v>
      </c>
      <c r="R234" s="31">
        <v>48472186</v>
      </c>
      <c r="S234" s="31">
        <v>24445288</v>
      </c>
      <c r="T234" s="36">
        <f t="shared" ref="T234:T260" si="62">IF(($Q234     =0),0,($S234     /$Q234     ))</f>
        <v>0.39671945680796</v>
      </c>
      <c r="U234" s="36">
        <f t="shared" ref="U234:U260" si="63">IF(($P234     =0),0,(($H234     /$P234     )-1))</f>
        <v>11.9618879491562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206211862</v>
      </c>
      <c r="E235" s="31">
        <v>206211862</v>
      </c>
      <c r="F235" s="31">
        <v>62947867</v>
      </c>
      <c r="G235" s="36">
        <f t="shared" si="56"/>
        <v>0.30525822515486523</v>
      </c>
      <c r="H235" s="31">
        <v>70343100</v>
      </c>
      <c r="I235" s="36">
        <f t="shared" si="57"/>
        <v>0.34112053165981304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133290967</v>
      </c>
      <c r="O235" s="36">
        <f t="shared" si="61"/>
        <v>0.64637875681467827</v>
      </c>
      <c r="P235" s="31">
        <v>46269131</v>
      </c>
      <c r="Q235" s="31">
        <v>193706142</v>
      </c>
      <c r="R235" s="31">
        <v>193706142</v>
      </c>
      <c r="S235" s="31">
        <v>39504846</v>
      </c>
      <c r="T235" s="36">
        <f t="shared" si="62"/>
        <v>0.20394214448811851</v>
      </c>
      <c r="U235" s="36">
        <f t="shared" si="63"/>
        <v>0.52030302881633972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1318096609</v>
      </c>
      <c r="E236" s="31">
        <v>1318096609</v>
      </c>
      <c r="F236" s="31">
        <v>382108730</v>
      </c>
      <c r="G236" s="36">
        <f t="shared" si="56"/>
        <v>0.28989432746503635</v>
      </c>
      <c r="H236" s="31">
        <v>198050985</v>
      </c>
      <c r="I236" s="36">
        <f t="shared" si="57"/>
        <v>0.15025528754698436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580159715</v>
      </c>
      <c r="O236" s="36">
        <f t="shared" si="61"/>
        <v>0.44014961501202071</v>
      </c>
      <c r="P236" s="31">
        <v>594377768</v>
      </c>
      <c r="Q236" s="31">
        <v>1138619122</v>
      </c>
      <c r="R236" s="31">
        <v>1138619122</v>
      </c>
      <c r="S236" s="31">
        <v>688119184</v>
      </c>
      <c r="T236" s="36">
        <f t="shared" si="62"/>
        <v>0.60434536071316747</v>
      </c>
      <c r="U236" s="36">
        <f t="shared" si="63"/>
        <v>-0.66679274417275991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7605021</v>
      </c>
      <c r="E237" s="31">
        <v>7605021</v>
      </c>
      <c r="F237" s="31">
        <v>1941435</v>
      </c>
      <c r="G237" s="36">
        <f t="shared" si="56"/>
        <v>0.2552833187442875</v>
      </c>
      <c r="H237" s="31">
        <v>13786794</v>
      </c>
      <c r="I237" s="36">
        <f t="shared" si="57"/>
        <v>1.8128541656886943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15728229</v>
      </c>
      <c r="O237" s="36">
        <f t="shared" si="61"/>
        <v>2.0681374844329818</v>
      </c>
      <c r="P237" s="31">
        <v>1498602</v>
      </c>
      <c r="Q237" s="31">
        <v>1225141</v>
      </c>
      <c r="R237" s="31">
        <v>3620691</v>
      </c>
      <c r="S237" s="31">
        <v>2926995</v>
      </c>
      <c r="T237" s="36">
        <f t="shared" si="62"/>
        <v>2.3891086821843364</v>
      </c>
      <c r="U237" s="36">
        <f t="shared" si="63"/>
        <v>8.1997701858131773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346960273</v>
      </c>
      <c r="E238" s="31">
        <v>346960273</v>
      </c>
      <c r="F238" s="31">
        <v>46076571</v>
      </c>
      <c r="G238" s="36">
        <f t="shared" si="56"/>
        <v>0.13280071116383979</v>
      </c>
      <c r="H238" s="31">
        <v>45203373</v>
      </c>
      <c r="I238" s="36">
        <f t="shared" si="57"/>
        <v>0.13028400228403095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91279944</v>
      </c>
      <c r="O238" s="36">
        <f t="shared" si="61"/>
        <v>0.26308471344787071</v>
      </c>
      <c r="P238" s="31">
        <v>48026267</v>
      </c>
      <c r="Q238" s="31">
        <v>363759248</v>
      </c>
      <c r="R238" s="31">
        <v>363799248</v>
      </c>
      <c r="S238" s="31">
        <v>92817684</v>
      </c>
      <c r="T238" s="36">
        <f t="shared" si="62"/>
        <v>0.25516240345867441</v>
      </c>
      <c r="U238" s="36">
        <f t="shared" si="63"/>
        <v>-5.8778126561450206E-2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1928425150</v>
      </c>
      <c r="E240" s="32">
        <f>SUM(E234:E239)</f>
        <v>1928425150</v>
      </c>
      <c r="F240" s="32">
        <f>SUM(F234:F239)</f>
        <v>506121630</v>
      </c>
      <c r="G240" s="37">
        <f t="shared" si="56"/>
        <v>0.26245334437792411</v>
      </c>
      <c r="H240" s="32">
        <f>SUM(H234:H239)</f>
        <v>489417158</v>
      </c>
      <c r="I240" s="37">
        <f t="shared" si="57"/>
        <v>0.25379110928935977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995538788</v>
      </c>
      <c r="O240" s="37">
        <f t="shared" si="61"/>
        <v>0.51624445366728389</v>
      </c>
      <c r="P240" s="32">
        <f>SUM(P234:P239)</f>
        <v>702672486</v>
      </c>
      <c r="Q240" s="32">
        <f>SUM(Q234:Q239)</f>
        <v>1758928229</v>
      </c>
      <c r="R240" s="32">
        <f>SUM(R234:R239)</f>
        <v>1748217389</v>
      </c>
      <c r="S240" s="32">
        <f>SUM(S234:S239)</f>
        <v>847813997</v>
      </c>
      <c r="T240" s="37">
        <f t="shared" si="62"/>
        <v>0.48200602106545642</v>
      </c>
      <c r="U240" s="37">
        <f t="shared" si="63"/>
        <v>-0.30349178635692309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6213321</v>
      </c>
      <c r="E242" s="31">
        <v>6213321</v>
      </c>
      <c r="F242" s="31">
        <v>2143685</v>
      </c>
      <c r="G242" s="36">
        <f t="shared" si="56"/>
        <v>0.34501436510362171</v>
      </c>
      <c r="H242" s="31">
        <v>4003538</v>
      </c>
      <c r="I242" s="36">
        <f t="shared" si="57"/>
        <v>0.6443475236512004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6147223</v>
      </c>
      <c r="O242" s="36">
        <f t="shared" si="61"/>
        <v>0.98936188875482212</v>
      </c>
      <c r="P242" s="31">
        <v>1147572</v>
      </c>
      <c r="Q242" s="31">
        <v>15453591</v>
      </c>
      <c r="R242" s="31">
        <v>4695919</v>
      </c>
      <c r="S242" s="31">
        <v>2369576</v>
      </c>
      <c r="T242" s="36">
        <f t="shared" si="62"/>
        <v>0.15333497567005624</v>
      </c>
      <c r="U242" s="36">
        <f t="shared" si="63"/>
        <v>2.4887031053389244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277909476</v>
      </c>
      <c r="E243" s="31">
        <v>277909476</v>
      </c>
      <c r="F243" s="31">
        <v>62833328</v>
      </c>
      <c r="G243" s="36">
        <f t="shared" si="56"/>
        <v>0.2260927871347575</v>
      </c>
      <c r="H243" s="31">
        <v>36498302</v>
      </c>
      <c r="I243" s="36">
        <f t="shared" si="57"/>
        <v>0.13133162109233007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99331630</v>
      </c>
      <c r="O243" s="36">
        <f t="shared" si="61"/>
        <v>0.3574244082270876</v>
      </c>
      <c r="P243" s="31">
        <v>47847011</v>
      </c>
      <c r="Q243" s="31">
        <v>198519214</v>
      </c>
      <c r="R243" s="31">
        <v>198519214</v>
      </c>
      <c r="S243" s="31">
        <v>91697408</v>
      </c>
      <c r="T243" s="36">
        <f t="shared" si="62"/>
        <v>0.46190696684906279</v>
      </c>
      <c r="U243" s="36">
        <f t="shared" si="63"/>
        <v>-0.23718741803955112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39684297</v>
      </c>
      <c r="E244" s="31">
        <v>39684297</v>
      </c>
      <c r="F244" s="31">
        <v>2337302</v>
      </c>
      <c r="G244" s="36">
        <f t="shared" si="56"/>
        <v>5.8897402163883616E-2</v>
      </c>
      <c r="H244" s="31">
        <v>3123792</v>
      </c>
      <c r="I244" s="36">
        <f t="shared" si="57"/>
        <v>7.8716072505958717E-2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5461094</v>
      </c>
      <c r="O244" s="36">
        <f t="shared" si="61"/>
        <v>0.13761347466984233</v>
      </c>
      <c r="P244" s="31">
        <v>1468612</v>
      </c>
      <c r="Q244" s="31">
        <v>73102000</v>
      </c>
      <c r="R244" s="31">
        <v>73102000</v>
      </c>
      <c r="S244" s="31">
        <v>1468612</v>
      </c>
      <c r="T244" s="36">
        <f t="shared" si="62"/>
        <v>2.0089901781073023E-2</v>
      </c>
      <c r="U244" s="36">
        <f t="shared" si="63"/>
        <v>1.1270369573447581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22128373</v>
      </c>
      <c r="E245" s="31">
        <v>22128373</v>
      </c>
      <c r="F245" s="31">
        <v>2530491</v>
      </c>
      <c r="G245" s="36">
        <f t="shared" si="56"/>
        <v>0.11435504092415651</v>
      </c>
      <c r="H245" s="31">
        <v>8497278</v>
      </c>
      <c r="I245" s="36">
        <f t="shared" si="57"/>
        <v>0.38399922127126113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11027769</v>
      </c>
      <c r="O245" s="36">
        <f t="shared" si="61"/>
        <v>0.49835426219541762</v>
      </c>
      <c r="P245" s="31">
        <v>3388985</v>
      </c>
      <c r="Q245" s="31">
        <v>24373404</v>
      </c>
      <c r="R245" s="31">
        <v>9393408</v>
      </c>
      <c r="S245" s="31">
        <v>5873262</v>
      </c>
      <c r="T245" s="36">
        <f t="shared" si="62"/>
        <v>0.24097011644331665</v>
      </c>
      <c r="U245" s="36">
        <f t="shared" si="63"/>
        <v>1.5073223988893432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345935467</v>
      </c>
      <c r="E247" s="32">
        <f>SUM(E241:E246)</f>
        <v>345935467</v>
      </c>
      <c r="F247" s="32">
        <f>SUM(F241:F246)</f>
        <v>69844806</v>
      </c>
      <c r="G247" s="37">
        <f t="shared" si="56"/>
        <v>0.2019012580748189</v>
      </c>
      <c r="H247" s="32">
        <f>SUM(H241:H246)</f>
        <v>52122910</v>
      </c>
      <c r="I247" s="37">
        <f t="shared" si="57"/>
        <v>0.15067235069019391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121967716</v>
      </c>
      <c r="O247" s="37">
        <f t="shared" si="61"/>
        <v>0.35257360876501281</v>
      </c>
      <c r="P247" s="32">
        <f>SUM(P241:P246)</f>
        <v>53852180</v>
      </c>
      <c r="Q247" s="32">
        <f>SUM(Q241:Q246)</f>
        <v>311448209</v>
      </c>
      <c r="R247" s="32">
        <f>SUM(R241:R246)</f>
        <v>285710541</v>
      </c>
      <c r="S247" s="32">
        <f>SUM(S241:S246)</f>
        <v>101408858</v>
      </c>
      <c r="T247" s="37">
        <f t="shared" si="62"/>
        <v>0.32560424195600368</v>
      </c>
      <c r="U247" s="37">
        <f t="shared" si="63"/>
        <v>-3.2111420559019166E-2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42234092</v>
      </c>
      <c r="E248" s="31">
        <v>42234092</v>
      </c>
      <c r="F248" s="31">
        <v>10872276</v>
      </c>
      <c r="G248" s="36">
        <f t="shared" si="56"/>
        <v>0.25742890364495108</v>
      </c>
      <c r="H248" s="31">
        <v>11334248</v>
      </c>
      <c r="I248" s="36">
        <f t="shared" si="57"/>
        <v>0.26836727068738686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22206524</v>
      </c>
      <c r="O248" s="36">
        <f t="shared" si="61"/>
        <v>0.52579617433233794</v>
      </c>
      <c r="P248" s="31">
        <v>16677244</v>
      </c>
      <c r="Q248" s="31">
        <v>37335639</v>
      </c>
      <c r="R248" s="31">
        <v>39335639</v>
      </c>
      <c r="S248" s="31">
        <v>17447091</v>
      </c>
      <c r="T248" s="36">
        <f t="shared" si="62"/>
        <v>0.46730393445254814</v>
      </c>
      <c r="U248" s="36">
        <f t="shared" si="63"/>
        <v>-0.32037643629846757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9722475</v>
      </c>
      <c r="E249" s="31">
        <v>9722475</v>
      </c>
      <c r="F249" s="31">
        <v>1264755</v>
      </c>
      <c r="G249" s="36">
        <f t="shared" si="56"/>
        <v>0.13008570348599507</v>
      </c>
      <c r="H249" s="31">
        <v>2346170</v>
      </c>
      <c r="I249" s="36">
        <f t="shared" si="57"/>
        <v>0.24131406869135688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3610925</v>
      </c>
      <c r="O249" s="36">
        <f t="shared" si="61"/>
        <v>0.37139977217735198</v>
      </c>
      <c r="P249" s="31">
        <v>845772</v>
      </c>
      <c r="Q249" s="31">
        <v>7533816</v>
      </c>
      <c r="R249" s="31">
        <v>8063296</v>
      </c>
      <c r="S249" s="31">
        <v>2749244</v>
      </c>
      <c r="T249" s="36">
        <f t="shared" si="62"/>
        <v>0.36492051305739348</v>
      </c>
      <c r="U249" s="36">
        <f t="shared" si="63"/>
        <v>1.7739981933665336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2438768</v>
      </c>
      <c r="E250" s="31">
        <v>2438768</v>
      </c>
      <c r="F250" s="31">
        <v>344857</v>
      </c>
      <c r="G250" s="36">
        <f t="shared" si="56"/>
        <v>0.14140623462338361</v>
      </c>
      <c r="H250" s="31">
        <v>372929</v>
      </c>
      <c r="I250" s="36">
        <f t="shared" si="57"/>
        <v>0.15291696463132204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717786</v>
      </c>
      <c r="O250" s="36">
        <f t="shared" si="61"/>
        <v>0.29432319925470568</v>
      </c>
      <c r="P250" s="31">
        <v>431070</v>
      </c>
      <c r="Q250" s="31">
        <v>1689802</v>
      </c>
      <c r="R250" s="31">
        <v>1689802</v>
      </c>
      <c r="S250" s="31">
        <v>626473</v>
      </c>
      <c r="T250" s="36">
        <f t="shared" si="62"/>
        <v>0.37073751836013924</v>
      </c>
      <c r="U250" s="36">
        <f t="shared" si="63"/>
        <v>-0.13487600621708773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42826670</v>
      </c>
      <c r="E251" s="31">
        <v>42826670</v>
      </c>
      <c r="F251" s="31">
        <v>5147381</v>
      </c>
      <c r="G251" s="36">
        <f t="shared" si="56"/>
        <v>0.12019101648575525</v>
      </c>
      <c r="H251" s="31">
        <v>3775320</v>
      </c>
      <c r="I251" s="36">
        <f t="shared" si="57"/>
        <v>8.8153480062773973E-2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8922701</v>
      </c>
      <c r="O251" s="36">
        <f t="shared" si="61"/>
        <v>0.20834449654852921</v>
      </c>
      <c r="P251" s="31">
        <v>5506923</v>
      </c>
      <c r="Q251" s="31">
        <v>17904669</v>
      </c>
      <c r="R251" s="31">
        <v>40826187</v>
      </c>
      <c r="S251" s="31">
        <v>11578196</v>
      </c>
      <c r="T251" s="36">
        <f t="shared" si="62"/>
        <v>0.64665791922766069</v>
      </c>
      <c r="U251" s="36">
        <f t="shared" si="63"/>
        <v>-0.31444111348569792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207712373</v>
      </c>
      <c r="E253" s="31">
        <v>207712373</v>
      </c>
      <c r="F253" s="31">
        <v>97587431</v>
      </c>
      <c r="G253" s="36">
        <f t="shared" si="56"/>
        <v>0.46982001885848179</v>
      </c>
      <c r="H253" s="31">
        <v>68550627</v>
      </c>
      <c r="I253" s="36">
        <f t="shared" si="57"/>
        <v>0.33002669032142828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166138058</v>
      </c>
      <c r="O253" s="36">
        <f t="shared" si="61"/>
        <v>0.79984670917991008</v>
      </c>
      <c r="P253" s="31">
        <v>38613689</v>
      </c>
      <c r="Q253" s="31">
        <v>187969465</v>
      </c>
      <c r="R253" s="31">
        <v>187969465</v>
      </c>
      <c r="S253" s="31">
        <v>116934071</v>
      </c>
      <c r="T253" s="36">
        <f t="shared" si="62"/>
        <v>0.62209077947846481</v>
      </c>
      <c r="U253" s="36">
        <f t="shared" si="63"/>
        <v>0.77529339400853403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304934378</v>
      </c>
      <c r="E254" s="32">
        <f>SUM(E248:E253)</f>
        <v>304934378</v>
      </c>
      <c r="F254" s="32">
        <f>SUM(F248:F253)</f>
        <v>115216700</v>
      </c>
      <c r="G254" s="37">
        <f t="shared" si="56"/>
        <v>0.37784096616354618</v>
      </c>
      <c r="H254" s="32">
        <f>SUM(H248:H253)</f>
        <v>86379294</v>
      </c>
      <c r="I254" s="37">
        <f t="shared" si="57"/>
        <v>0.28327174707733349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201595994</v>
      </c>
      <c r="O254" s="37">
        <f t="shared" si="61"/>
        <v>0.66111271324087961</v>
      </c>
      <c r="P254" s="32">
        <f>SUM(P248:P253)</f>
        <v>62074698</v>
      </c>
      <c r="Q254" s="32">
        <f>SUM(Q248:Q253)</f>
        <v>252433391</v>
      </c>
      <c r="R254" s="32">
        <f>SUM(R248:R253)</f>
        <v>277884389</v>
      </c>
      <c r="S254" s="32">
        <f>SUM(S248:S253)</f>
        <v>149335075</v>
      </c>
      <c r="T254" s="37">
        <f t="shared" si="62"/>
        <v>0.59158209778990767</v>
      </c>
      <c r="U254" s="37">
        <f t="shared" si="63"/>
        <v>0.3915378855326852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1057195452</v>
      </c>
      <c r="E255" s="31">
        <v>1057195452</v>
      </c>
      <c r="F255" s="31">
        <v>266627263</v>
      </c>
      <c r="G255" s="36">
        <f t="shared" si="56"/>
        <v>0.25220243096543327</v>
      </c>
      <c r="H255" s="31">
        <v>291070875</v>
      </c>
      <c r="I255" s="36">
        <f t="shared" si="57"/>
        <v>0.27532361631839486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557698138</v>
      </c>
      <c r="O255" s="36">
        <f t="shared" si="61"/>
        <v>0.52752604728382813</v>
      </c>
      <c r="P255" s="31">
        <v>253187856</v>
      </c>
      <c r="Q255" s="31">
        <v>1029742393</v>
      </c>
      <c r="R255" s="31">
        <v>889295661</v>
      </c>
      <c r="S255" s="31">
        <v>489792337</v>
      </c>
      <c r="T255" s="36">
        <f t="shared" si="62"/>
        <v>0.47564550156380714</v>
      </c>
      <c r="U255" s="36">
        <f t="shared" si="63"/>
        <v>0.14962415495947012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61200440</v>
      </c>
      <c r="E256" s="31">
        <v>61200440</v>
      </c>
      <c r="F256" s="31">
        <v>33458248</v>
      </c>
      <c r="G256" s="36">
        <f t="shared" si="56"/>
        <v>0.54669946817375825</v>
      </c>
      <c r="H256" s="31">
        <v>35104443</v>
      </c>
      <c r="I256" s="36">
        <f t="shared" si="57"/>
        <v>0.57359788589755234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68562691</v>
      </c>
      <c r="O256" s="36">
        <f t="shared" si="61"/>
        <v>1.1202973540713106</v>
      </c>
      <c r="P256" s="31">
        <v>32011167</v>
      </c>
      <c r="Q256" s="31">
        <v>74400119</v>
      </c>
      <c r="R256" s="31">
        <v>51336082</v>
      </c>
      <c r="S256" s="31">
        <v>64188561</v>
      </c>
      <c r="T256" s="36">
        <f t="shared" si="62"/>
        <v>0.86274809587334123</v>
      </c>
      <c r="U256" s="36">
        <f t="shared" si="63"/>
        <v>9.6631153747065879E-2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137724976</v>
      </c>
      <c r="E257" s="31">
        <v>137724976</v>
      </c>
      <c r="F257" s="31">
        <v>60443529</v>
      </c>
      <c r="G257" s="36">
        <f t="shared" si="56"/>
        <v>0.43887122550669388</v>
      </c>
      <c r="H257" s="31">
        <v>57723118</v>
      </c>
      <c r="I257" s="36">
        <f t="shared" si="57"/>
        <v>0.41911873704011393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118166647</v>
      </c>
      <c r="O257" s="36">
        <f t="shared" si="61"/>
        <v>0.85798996254680782</v>
      </c>
      <c r="P257" s="31">
        <v>49639205</v>
      </c>
      <c r="Q257" s="31">
        <v>142940475</v>
      </c>
      <c r="R257" s="31">
        <v>140840475</v>
      </c>
      <c r="S257" s="31">
        <v>88895594</v>
      </c>
      <c r="T257" s="36">
        <f t="shared" si="62"/>
        <v>0.62190638445828583</v>
      </c>
      <c r="U257" s="36">
        <f t="shared" si="63"/>
        <v>0.16285339380435282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1256120868</v>
      </c>
      <c r="E259" s="32">
        <f>SUM(E255:E258)</f>
        <v>1256120868</v>
      </c>
      <c r="F259" s="32">
        <f>SUM(F255:F258)</f>
        <v>360529040</v>
      </c>
      <c r="G259" s="37">
        <f t="shared" si="56"/>
        <v>0.28701779357748874</v>
      </c>
      <c r="H259" s="32">
        <f>SUM(H255:H258)</f>
        <v>383898436</v>
      </c>
      <c r="I259" s="37">
        <f t="shared" si="57"/>
        <v>0.30562221023462849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744427476</v>
      </c>
      <c r="O259" s="37">
        <f t="shared" si="61"/>
        <v>0.59264000381211723</v>
      </c>
      <c r="P259" s="32">
        <f>SUM(P255:P258)</f>
        <v>334838228</v>
      </c>
      <c r="Q259" s="32">
        <f>SUM(Q255:Q258)</f>
        <v>1247082987</v>
      </c>
      <c r="R259" s="32">
        <f>SUM(R255:R258)</f>
        <v>1081472218</v>
      </c>
      <c r="S259" s="32">
        <f>SUM(S255:S258)</f>
        <v>642876492</v>
      </c>
      <c r="T259" s="37">
        <f t="shared" si="62"/>
        <v>0.51550417951455862</v>
      </c>
      <c r="U259" s="37">
        <f t="shared" si="63"/>
        <v>0.14651913639920466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3835415863</v>
      </c>
      <c r="E260" s="32">
        <f>SUM(E234:E239,E241:E246,E248:E253,E255:E258)</f>
        <v>3835415863</v>
      </c>
      <c r="F260" s="32">
        <f>SUM(F234:F239,F241:F246,F248:F253,F255:F258)</f>
        <v>1051712176</v>
      </c>
      <c r="G260" s="37">
        <f t="shared" si="56"/>
        <v>0.27421072800626312</v>
      </c>
      <c r="H260" s="32">
        <f>SUM(H234:H239,H241:H246,H248:H253,H255:H258)</f>
        <v>1011817798</v>
      </c>
      <c r="I260" s="37">
        <f t="shared" si="57"/>
        <v>0.2638091498136978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2063529974</v>
      </c>
      <c r="O260" s="37">
        <f t="shared" si="61"/>
        <v>0.53801987781996097</v>
      </c>
      <c r="P260" s="32">
        <f>SUM(P234:P239,P241:P246,P248:P253,P255:P258)</f>
        <v>1153437592</v>
      </c>
      <c r="Q260" s="32">
        <f>SUM(Q234:Q239,Q241:Q246,Q248:Q253,Q255:Q258)</f>
        <v>3569892816</v>
      </c>
      <c r="R260" s="32">
        <f>SUM(R234:R239,R241:R246,R248:R253,R255:R258)</f>
        <v>3393284537</v>
      </c>
      <c r="S260" s="32">
        <f>SUM(S234:S239,S241:S246,S248:S253,S255:S258)</f>
        <v>1741434422</v>
      </c>
      <c r="T260" s="37">
        <f t="shared" si="62"/>
        <v>0.48781140268274092</v>
      </c>
      <c r="U260" s="37">
        <f t="shared" si="63"/>
        <v>-0.12278062981668447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40628785</v>
      </c>
      <c r="E263" s="31">
        <v>40628785</v>
      </c>
      <c r="F263" s="31">
        <v>7133154</v>
      </c>
      <c r="G263" s="36">
        <f t="shared" ref="G263:G299" si="64">IF(($D263     =0),0,($F263     /$D263     ))</f>
        <v>0.17556897160473786</v>
      </c>
      <c r="H263" s="31">
        <v>6941076</v>
      </c>
      <c r="I263" s="36">
        <f t="shared" ref="I263:I299" si="65">IF(($D263     =0),0,($H263     /$D263     ))</f>
        <v>0.17084133822854905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14074230</v>
      </c>
      <c r="O263" s="36">
        <f t="shared" ref="O263:O299" si="69">IF(($D263     =0),0,($N263     /$D263     ))</f>
        <v>0.34641030983328691</v>
      </c>
      <c r="P263" s="31">
        <v>3595364</v>
      </c>
      <c r="Q263" s="31">
        <v>33873762</v>
      </c>
      <c r="R263" s="31">
        <v>33873762</v>
      </c>
      <c r="S263" s="31">
        <v>11539132</v>
      </c>
      <c r="T263" s="36">
        <f t="shared" ref="T263:T299" si="70">IF(($Q263     =0),0,($S263     /$Q263     ))</f>
        <v>0.34065103250120254</v>
      </c>
      <c r="U263" s="36">
        <f t="shared" ref="U263:U299" si="71">IF(($P263     =0),0,(($H263     /$P263     )-1))</f>
        <v>0.9305628025423851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103646227</v>
      </c>
      <c r="E264" s="31">
        <v>103646227</v>
      </c>
      <c r="F264" s="31">
        <v>33434446</v>
      </c>
      <c r="G264" s="36">
        <f t="shared" si="64"/>
        <v>0.32258237436853343</v>
      </c>
      <c r="H264" s="31">
        <v>30099894</v>
      </c>
      <c r="I264" s="36">
        <f t="shared" si="65"/>
        <v>0.29040993455555308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63534340</v>
      </c>
      <c r="O264" s="36">
        <f t="shared" si="69"/>
        <v>0.61299230892408652</v>
      </c>
      <c r="P264" s="31">
        <v>29455823</v>
      </c>
      <c r="Q264" s="31">
        <v>96196511</v>
      </c>
      <c r="R264" s="31">
        <v>98196511</v>
      </c>
      <c r="S264" s="31">
        <v>63104415</v>
      </c>
      <c r="T264" s="36">
        <f t="shared" si="70"/>
        <v>0.65599484164243749</v>
      </c>
      <c r="U264" s="36">
        <f t="shared" si="71"/>
        <v>2.1865659635448065E-2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76504199</v>
      </c>
      <c r="E265" s="31">
        <v>76504199</v>
      </c>
      <c r="F265" s="31">
        <v>16997391</v>
      </c>
      <c r="G265" s="36">
        <f t="shared" si="64"/>
        <v>0.22217592265752628</v>
      </c>
      <c r="H265" s="31">
        <v>20246189</v>
      </c>
      <c r="I265" s="36">
        <f t="shared" si="65"/>
        <v>0.26464153947942126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37243580</v>
      </c>
      <c r="O265" s="36">
        <f t="shared" si="69"/>
        <v>0.48681746213694754</v>
      </c>
      <c r="P265" s="31">
        <v>16833968</v>
      </c>
      <c r="Q265" s="31">
        <v>72612970</v>
      </c>
      <c r="R265" s="31">
        <v>72612970</v>
      </c>
      <c r="S265" s="31">
        <v>30741817</v>
      </c>
      <c r="T265" s="36">
        <f t="shared" si="70"/>
        <v>0.42336537122775725</v>
      </c>
      <c r="U265" s="36">
        <f t="shared" si="71"/>
        <v>0.20269855568217787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220779211</v>
      </c>
      <c r="E267" s="32">
        <f>SUM(E263:E266)</f>
        <v>220779211</v>
      </c>
      <c r="F267" s="32">
        <f>SUM(F263:F266)</f>
        <v>57564991</v>
      </c>
      <c r="G267" s="37">
        <f t="shared" si="64"/>
        <v>0.26073555901963974</v>
      </c>
      <c r="H267" s="32">
        <f>SUM(H263:H266)</f>
        <v>57287159</v>
      </c>
      <c r="I267" s="37">
        <f t="shared" si="65"/>
        <v>0.25947714343448758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114852150</v>
      </c>
      <c r="O267" s="37">
        <f t="shared" si="69"/>
        <v>0.52021270245412732</v>
      </c>
      <c r="P267" s="32">
        <f>SUM(P263:P266)</f>
        <v>49885155</v>
      </c>
      <c r="Q267" s="32">
        <f>SUM(Q263:Q266)</f>
        <v>202683243</v>
      </c>
      <c r="R267" s="32">
        <f>SUM(R263:R266)</f>
        <v>204683243</v>
      </c>
      <c r="S267" s="32">
        <f>SUM(S263:S266)</f>
        <v>105385364</v>
      </c>
      <c r="T267" s="37">
        <f t="shared" si="70"/>
        <v>0.51995104499092704</v>
      </c>
      <c r="U267" s="37">
        <f t="shared" si="71"/>
        <v>0.14838089608020666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11749834</v>
      </c>
      <c r="E268" s="31">
        <v>11749834</v>
      </c>
      <c r="F268" s="31">
        <v>1995931</v>
      </c>
      <c r="G268" s="36">
        <f t="shared" si="64"/>
        <v>0.16986886793464487</v>
      </c>
      <c r="H268" s="31">
        <v>1861540</v>
      </c>
      <c r="I268" s="36">
        <f t="shared" si="65"/>
        <v>0.15843117443191113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3857471</v>
      </c>
      <c r="O268" s="36">
        <f t="shared" si="69"/>
        <v>0.32830004236655597</v>
      </c>
      <c r="P268" s="31">
        <v>1633543</v>
      </c>
      <c r="Q268" s="31">
        <v>12016069</v>
      </c>
      <c r="R268" s="31">
        <v>11598785</v>
      </c>
      <c r="S268" s="31">
        <v>1633543</v>
      </c>
      <c r="T268" s="36">
        <f t="shared" si="70"/>
        <v>0.13594653958794678</v>
      </c>
      <c r="U268" s="36">
        <f t="shared" si="71"/>
        <v>0.13957208350193406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74743354</v>
      </c>
      <c r="E269" s="31">
        <v>74743354</v>
      </c>
      <c r="F269" s="31">
        <v>9076043</v>
      </c>
      <c r="G269" s="36">
        <f t="shared" si="64"/>
        <v>0.12142943170572731</v>
      </c>
      <c r="H269" s="31">
        <v>12531683</v>
      </c>
      <c r="I269" s="36">
        <f t="shared" si="65"/>
        <v>0.16766283996300194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21607726</v>
      </c>
      <c r="O269" s="36">
        <f t="shared" si="69"/>
        <v>0.28909227166872925</v>
      </c>
      <c r="P269" s="31">
        <v>11032907</v>
      </c>
      <c r="Q269" s="31">
        <v>57162542</v>
      </c>
      <c r="R269" s="31">
        <v>71028492</v>
      </c>
      <c r="S269" s="31">
        <v>21056283</v>
      </c>
      <c r="T269" s="36">
        <f t="shared" si="70"/>
        <v>0.36835805867415761</v>
      </c>
      <c r="U269" s="36">
        <f t="shared" si="71"/>
        <v>0.13584597422963873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5100112</v>
      </c>
      <c r="E270" s="31">
        <v>5100112</v>
      </c>
      <c r="F270" s="31">
        <v>1077807</v>
      </c>
      <c r="G270" s="36">
        <f t="shared" si="64"/>
        <v>0.2113300649083785</v>
      </c>
      <c r="H270" s="31">
        <v>907313</v>
      </c>
      <c r="I270" s="36">
        <f t="shared" si="65"/>
        <v>0.17790060296715052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1985120</v>
      </c>
      <c r="O270" s="36">
        <f t="shared" si="69"/>
        <v>0.38923066787552901</v>
      </c>
      <c r="P270" s="31">
        <v>1022572</v>
      </c>
      <c r="Q270" s="31">
        <v>4978491</v>
      </c>
      <c r="R270" s="31">
        <v>4978491</v>
      </c>
      <c r="S270" s="31">
        <v>2431745</v>
      </c>
      <c r="T270" s="36">
        <f t="shared" si="70"/>
        <v>0.48845021513546977</v>
      </c>
      <c r="U270" s="36">
        <f t="shared" si="71"/>
        <v>-0.11271480150053004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15860106</v>
      </c>
      <c r="E271" s="31">
        <v>15860106</v>
      </c>
      <c r="F271" s="31">
        <v>3177853</v>
      </c>
      <c r="G271" s="36">
        <f t="shared" si="64"/>
        <v>0.20036770246050059</v>
      </c>
      <c r="H271" s="31">
        <v>2780870</v>
      </c>
      <c r="I271" s="36">
        <f t="shared" si="65"/>
        <v>0.17533741577767514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5958723</v>
      </c>
      <c r="O271" s="36">
        <f t="shared" si="69"/>
        <v>0.37570511823817571</v>
      </c>
      <c r="P271" s="31">
        <v>2556602</v>
      </c>
      <c r="Q271" s="31">
        <v>15114839</v>
      </c>
      <c r="R271" s="31">
        <v>15114839</v>
      </c>
      <c r="S271" s="31">
        <v>5347733</v>
      </c>
      <c r="T271" s="36">
        <f t="shared" si="70"/>
        <v>0.35380681196802694</v>
      </c>
      <c r="U271" s="36">
        <f t="shared" si="71"/>
        <v>8.772112358513362E-2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11558978</v>
      </c>
      <c r="E272" s="31">
        <v>11558978</v>
      </c>
      <c r="F272" s="31">
        <v>1363558</v>
      </c>
      <c r="G272" s="36">
        <f t="shared" si="64"/>
        <v>0.11796527340046845</v>
      </c>
      <c r="H272" s="31">
        <v>1401661</v>
      </c>
      <c r="I272" s="36">
        <f t="shared" si="65"/>
        <v>0.12126167209592405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2765219</v>
      </c>
      <c r="O272" s="36">
        <f t="shared" si="69"/>
        <v>0.23922694549639251</v>
      </c>
      <c r="P272" s="31">
        <v>1210766</v>
      </c>
      <c r="Q272" s="31">
        <v>11860946</v>
      </c>
      <c r="R272" s="31">
        <v>11443847</v>
      </c>
      <c r="S272" s="31">
        <v>2103320</v>
      </c>
      <c r="T272" s="36">
        <f t="shared" si="70"/>
        <v>0.17733155517274929</v>
      </c>
      <c r="U272" s="36">
        <f t="shared" si="71"/>
        <v>0.15766465196412849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20657362</v>
      </c>
      <c r="E273" s="31">
        <v>20657362</v>
      </c>
      <c r="F273" s="31">
        <v>2532633</v>
      </c>
      <c r="G273" s="36">
        <f t="shared" si="64"/>
        <v>0.1226019566293121</v>
      </c>
      <c r="H273" s="31">
        <v>5074426</v>
      </c>
      <c r="I273" s="36">
        <f t="shared" si="65"/>
        <v>0.24564733870665575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7607059</v>
      </c>
      <c r="O273" s="36">
        <f t="shared" si="69"/>
        <v>0.3682492953359679</v>
      </c>
      <c r="P273" s="31">
        <v>5258255</v>
      </c>
      <c r="Q273" s="31">
        <v>18479312</v>
      </c>
      <c r="R273" s="31">
        <v>18479312</v>
      </c>
      <c r="S273" s="31">
        <v>7677021</v>
      </c>
      <c r="T273" s="36">
        <f t="shared" si="70"/>
        <v>0.41543868083400509</v>
      </c>
      <c r="U273" s="36">
        <f t="shared" si="71"/>
        <v>-3.4960077059784989E-2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139669746</v>
      </c>
      <c r="E275" s="32">
        <f>SUM(E268:E274)</f>
        <v>139669746</v>
      </c>
      <c r="F275" s="32">
        <f>SUM(F268:F274)</f>
        <v>19223825</v>
      </c>
      <c r="G275" s="37">
        <f t="shared" si="64"/>
        <v>0.13763771719037851</v>
      </c>
      <c r="H275" s="32">
        <f>SUM(H268:H274)</f>
        <v>24557493</v>
      </c>
      <c r="I275" s="37">
        <f t="shared" si="65"/>
        <v>0.17582542893720163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43781318</v>
      </c>
      <c r="O275" s="37">
        <f t="shared" si="69"/>
        <v>0.31346314612758014</v>
      </c>
      <c r="P275" s="32">
        <f>SUM(P268:P274)</f>
        <v>22714645</v>
      </c>
      <c r="Q275" s="32">
        <f>SUM(Q268:Q274)</f>
        <v>119612199</v>
      </c>
      <c r="R275" s="32">
        <f>SUM(R268:R274)</f>
        <v>132643766</v>
      </c>
      <c r="S275" s="32">
        <f>SUM(S268:S274)</f>
        <v>40249645</v>
      </c>
      <c r="T275" s="37">
        <f t="shared" si="70"/>
        <v>0.33650117075433084</v>
      </c>
      <c r="U275" s="37">
        <f t="shared" si="71"/>
        <v>8.1130389667106728E-2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2064038</v>
      </c>
      <c r="Q276" s="31">
        <v>12434903</v>
      </c>
      <c r="R276" s="31">
        <v>17040121</v>
      </c>
      <c r="S276" s="31">
        <v>2935943</v>
      </c>
      <c r="T276" s="36">
        <f t="shared" si="70"/>
        <v>0.23610501826994548</v>
      </c>
      <c r="U276" s="36">
        <f t="shared" si="71"/>
        <v>-1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23319448</v>
      </c>
      <c r="E277" s="31">
        <v>23319448</v>
      </c>
      <c r="F277" s="31">
        <v>4534434</v>
      </c>
      <c r="G277" s="36">
        <f t="shared" si="64"/>
        <v>0.19444859929789077</v>
      </c>
      <c r="H277" s="31">
        <v>4797729</v>
      </c>
      <c r="I277" s="36">
        <f t="shared" si="65"/>
        <v>0.20573938971454211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9332163</v>
      </c>
      <c r="O277" s="36">
        <f t="shared" si="69"/>
        <v>0.40018798901243291</v>
      </c>
      <c r="P277" s="31">
        <v>4554272</v>
      </c>
      <c r="Q277" s="31">
        <v>27375400</v>
      </c>
      <c r="R277" s="31">
        <v>21322850</v>
      </c>
      <c r="S277" s="31">
        <v>9120963</v>
      </c>
      <c r="T277" s="36">
        <f t="shared" si="70"/>
        <v>0.3331809946156038</v>
      </c>
      <c r="U277" s="36">
        <f t="shared" si="71"/>
        <v>5.3456842279073324E-2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40840306</v>
      </c>
      <c r="F278" s="31">
        <v>0</v>
      </c>
      <c r="G278" s="36">
        <f t="shared" si="64"/>
        <v>0</v>
      </c>
      <c r="H278" s="31">
        <v>717197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717197</v>
      </c>
      <c r="O278" s="36">
        <f t="shared" si="69"/>
        <v>0</v>
      </c>
      <c r="P278" s="31">
        <v>7822310</v>
      </c>
      <c r="Q278" s="31">
        <v>38903485</v>
      </c>
      <c r="R278" s="31">
        <v>38903485</v>
      </c>
      <c r="S278" s="31">
        <v>-193806059</v>
      </c>
      <c r="T278" s="36">
        <f t="shared" si="70"/>
        <v>-4.9817145944637096</v>
      </c>
      <c r="U278" s="36">
        <f t="shared" si="71"/>
        <v>-0.9083139123864945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5477381</v>
      </c>
      <c r="E279" s="31">
        <v>5477381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127772</v>
      </c>
      <c r="Q279" s="31">
        <v>4942984</v>
      </c>
      <c r="R279" s="31">
        <v>4942984</v>
      </c>
      <c r="S279" s="31">
        <v>765743</v>
      </c>
      <c r="T279" s="36">
        <f t="shared" si="70"/>
        <v>0.15491512818977363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14351573</v>
      </c>
      <c r="E280" s="31">
        <v>14351573</v>
      </c>
      <c r="F280" s="31">
        <v>3314001</v>
      </c>
      <c r="G280" s="36">
        <f t="shared" si="64"/>
        <v>0.23091552403349794</v>
      </c>
      <c r="H280" s="31">
        <v>923456</v>
      </c>
      <c r="I280" s="36">
        <f t="shared" si="65"/>
        <v>6.4345281175798644E-2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4237457</v>
      </c>
      <c r="O280" s="36">
        <f t="shared" si="69"/>
        <v>0.2952608052092966</v>
      </c>
      <c r="P280" s="31">
        <v>1852748</v>
      </c>
      <c r="Q280" s="31">
        <v>5288237</v>
      </c>
      <c r="R280" s="31">
        <v>6226677</v>
      </c>
      <c r="S280" s="31">
        <v>3073648</v>
      </c>
      <c r="T280" s="36">
        <f t="shared" si="70"/>
        <v>0.58122357224156174</v>
      </c>
      <c r="U280" s="36">
        <f t="shared" si="71"/>
        <v>-0.50157495784639905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2712924</v>
      </c>
      <c r="E281" s="31">
        <v>2712924</v>
      </c>
      <c r="F281" s="31">
        <v>668945</v>
      </c>
      <c r="G281" s="36">
        <f t="shared" si="64"/>
        <v>0.24657712490287231</v>
      </c>
      <c r="H281" s="31">
        <v>687001</v>
      </c>
      <c r="I281" s="36">
        <f t="shared" si="65"/>
        <v>0.25323267441328989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1355946</v>
      </c>
      <c r="O281" s="36">
        <f t="shared" si="69"/>
        <v>0.49980979931616221</v>
      </c>
      <c r="P281" s="31">
        <v>621396</v>
      </c>
      <c r="Q281" s="31">
        <v>415820</v>
      </c>
      <c r="R281" s="31">
        <v>2552388</v>
      </c>
      <c r="S281" s="31">
        <v>826534</v>
      </c>
      <c r="T281" s="36">
        <f t="shared" si="70"/>
        <v>1.9877206483574623</v>
      </c>
      <c r="U281" s="36">
        <f t="shared" si="71"/>
        <v>0.10557679804826559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32095334</v>
      </c>
      <c r="E282" s="31">
        <v>32095334</v>
      </c>
      <c r="F282" s="31">
        <v>6575168</v>
      </c>
      <c r="G282" s="36">
        <f t="shared" si="64"/>
        <v>0.20486367270706701</v>
      </c>
      <c r="H282" s="31">
        <v>6786193</v>
      </c>
      <c r="I282" s="36">
        <f t="shared" si="65"/>
        <v>0.21143861596828997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13361361</v>
      </c>
      <c r="O282" s="36">
        <f t="shared" si="69"/>
        <v>0.41630228867535696</v>
      </c>
      <c r="P282" s="31">
        <v>3360249</v>
      </c>
      <c r="Q282" s="31">
        <v>21349591</v>
      </c>
      <c r="R282" s="31">
        <v>21349591</v>
      </c>
      <c r="S282" s="31">
        <v>6738683</v>
      </c>
      <c r="T282" s="36">
        <f t="shared" si="70"/>
        <v>0.31563522692308249</v>
      </c>
      <c r="U282" s="36">
        <f t="shared" si="71"/>
        <v>1.01955063449167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46928185</v>
      </c>
      <c r="E283" s="31">
        <v>46928185</v>
      </c>
      <c r="F283" s="31">
        <v>6535902</v>
      </c>
      <c r="G283" s="36">
        <f t="shared" si="64"/>
        <v>0.13927455323490565</v>
      </c>
      <c r="H283" s="31">
        <v>9870776</v>
      </c>
      <c r="I283" s="36">
        <f t="shared" si="65"/>
        <v>0.21033790247800976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16406678</v>
      </c>
      <c r="O283" s="36">
        <f t="shared" si="69"/>
        <v>0.34961245571291538</v>
      </c>
      <c r="P283" s="31">
        <v>6344385</v>
      </c>
      <c r="Q283" s="31">
        <v>45373210</v>
      </c>
      <c r="R283" s="31">
        <v>44573210</v>
      </c>
      <c r="S283" s="31">
        <v>12462642</v>
      </c>
      <c r="T283" s="36">
        <f t="shared" si="70"/>
        <v>0.27466961231087683</v>
      </c>
      <c r="U283" s="36">
        <f t="shared" si="71"/>
        <v>0.55582865793926439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124884845</v>
      </c>
      <c r="E285" s="32">
        <f>SUM(E276:E284)</f>
        <v>165725151</v>
      </c>
      <c r="F285" s="32">
        <f>SUM(F276:F284)</f>
        <v>21628450</v>
      </c>
      <c r="G285" s="37">
        <f t="shared" si="64"/>
        <v>0.17318714692723525</v>
      </c>
      <c r="H285" s="32">
        <f>SUM(H276:H284)</f>
        <v>23782352</v>
      </c>
      <c r="I285" s="37">
        <f t="shared" si="65"/>
        <v>0.19043425164999003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45410802</v>
      </c>
      <c r="O285" s="37">
        <f t="shared" si="69"/>
        <v>0.36362139857722531</v>
      </c>
      <c r="P285" s="32">
        <f>SUM(P276:P284)</f>
        <v>26747170</v>
      </c>
      <c r="Q285" s="32">
        <f>SUM(Q276:Q284)</f>
        <v>156083630</v>
      </c>
      <c r="R285" s="32">
        <f>SUM(R276:R284)</f>
        <v>156911306</v>
      </c>
      <c r="S285" s="32">
        <f>SUM(S276:S284)</f>
        <v>-157881903</v>
      </c>
      <c r="T285" s="37">
        <f t="shared" si="70"/>
        <v>-1.0115212146206491</v>
      </c>
      <c r="U285" s="37">
        <f t="shared" si="71"/>
        <v>-0.11084604464696635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31800499</v>
      </c>
      <c r="E286" s="31">
        <v>31800499</v>
      </c>
      <c r="F286" s="31">
        <v>4942351</v>
      </c>
      <c r="G286" s="36">
        <f t="shared" si="64"/>
        <v>0.15541740398476137</v>
      </c>
      <c r="H286" s="31">
        <v>5743467</v>
      </c>
      <c r="I286" s="36">
        <f t="shared" si="65"/>
        <v>0.18060933572143004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10685818</v>
      </c>
      <c r="O286" s="36">
        <f t="shared" si="69"/>
        <v>0.3360267397061914</v>
      </c>
      <c r="P286" s="31">
        <v>4840679</v>
      </c>
      <c r="Q286" s="31">
        <v>30880638</v>
      </c>
      <c r="R286" s="31">
        <v>30880638</v>
      </c>
      <c r="S286" s="31">
        <v>6583055</v>
      </c>
      <c r="T286" s="36">
        <f t="shared" si="70"/>
        <v>0.21317742852333557</v>
      </c>
      <c r="U286" s="36">
        <f t="shared" si="71"/>
        <v>0.18650028229510784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9426622</v>
      </c>
      <c r="E287" s="31">
        <v>9426622</v>
      </c>
      <c r="F287" s="31">
        <v>1273627</v>
      </c>
      <c r="G287" s="36">
        <f t="shared" si="64"/>
        <v>0.13510958644570664</v>
      </c>
      <c r="H287" s="31">
        <v>1806652</v>
      </c>
      <c r="I287" s="36">
        <f t="shared" si="65"/>
        <v>0.19165423202500323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3080279</v>
      </c>
      <c r="O287" s="36">
        <f t="shared" si="69"/>
        <v>0.32676381847070984</v>
      </c>
      <c r="P287" s="31">
        <v>2136126</v>
      </c>
      <c r="Q287" s="31">
        <v>9115430</v>
      </c>
      <c r="R287" s="31">
        <v>10548137</v>
      </c>
      <c r="S287" s="31">
        <v>2883713</v>
      </c>
      <c r="T287" s="36">
        <f t="shared" si="70"/>
        <v>0.31635512532047311</v>
      </c>
      <c r="U287" s="36">
        <f t="shared" si="71"/>
        <v>-0.1542390289711375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13555046</v>
      </c>
      <c r="E288" s="31">
        <v>13555046</v>
      </c>
      <c r="F288" s="31">
        <v>1382828</v>
      </c>
      <c r="G288" s="36">
        <f t="shared" si="64"/>
        <v>0.10201573642760046</v>
      </c>
      <c r="H288" s="31">
        <v>1389372</v>
      </c>
      <c r="I288" s="36">
        <f t="shared" si="65"/>
        <v>0.10249850867344899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2772200</v>
      </c>
      <c r="O288" s="36">
        <f t="shared" si="69"/>
        <v>0.20451424510104946</v>
      </c>
      <c r="P288" s="31">
        <v>2636943</v>
      </c>
      <c r="Q288" s="31">
        <v>17795956</v>
      </c>
      <c r="R288" s="31">
        <v>17795956</v>
      </c>
      <c r="S288" s="31">
        <v>3128734</v>
      </c>
      <c r="T288" s="36">
        <f t="shared" si="70"/>
        <v>0.17581151582977617</v>
      </c>
      <c r="U288" s="36">
        <f t="shared" si="71"/>
        <v>-0.47311261563105456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12036373</v>
      </c>
      <c r="E289" s="31">
        <v>12036373</v>
      </c>
      <c r="F289" s="31">
        <v>1887029</v>
      </c>
      <c r="G289" s="36">
        <f t="shared" si="64"/>
        <v>0.15677721187271282</v>
      </c>
      <c r="H289" s="31">
        <v>2741378</v>
      </c>
      <c r="I289" s="36">
        <f t="shared" si="65"/>
        <v>0.2277578137533624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4628407</v>
      </c>
      <c r="O289" s="36">
        <f t="shared" si="69"/>
        <v>0.38453502562607522</v>
      </c>
      <c r="P289" s="31">
        <v>2366659</v>
      </c>
      <c r="Q289" s="31">
        <v>14518062</v>
      </c>
      <c r="R289" s="31">
        <v>11518062</v>
      </c>
      <c r="S289" s="31">
        <v>2309607</v>
      </c>
      <c r="T289" s="36">
        <f t="shared" si="70"/>
        <v>0.15908507623124904</v>
      </c>
      <c r="U289" s="36">
        <f t="shared" si="71"/>
        <v>0.15833248473903505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85780074</v>
      </c>
      <c r="E290" s="31">
        <v>85780074</v>
      </c>
      <c r="F290" s="31">
        <v>19562800</v>
      </c>
      <c r="G290" s="36">
        <f t="shared" si="64"/>
        <v>0.22805762559729198</v>
      </c>
      <c r="H290" s="31">
        <v>19008713</v>
      </c>
      <c r="I290" s="36">
        <f t="shared" si="65"/>
        <v>0.2215982350399931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38571513</v>
      </c>
      <c r="O290" s="36">
        <f t="shared" si="69"/>
        <v>0.44965586063728508</v>
      </c>
      <c r="P290" s="31">
        <v>18757273</v>
      </c>
      <c r="Q290" s="31">
        <v>84927434</v>
      </c>
      <c r="R290" s="31">
        <v>75520434</v>
      </c>
      <c r="S290" s="31">
        <v>34224987</v>
      </c>
      <c r="T290" s="36">
        <f t="shared" si="70"/>
        <v>0.40299094636486954</v>
      </c>
      <c r="U290" s="36">
        <f t="shared" si="71"/>
        <v>1.3404933648937245E-2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152598614</v>
      </c>
      <c r="E292" s="32">
        <f>SUM(E286:E291)</f>
        <v>152598614</v>
      </c>
      <c r="F292" s="32">
        <f>SUM(F286:F291)</f>
        <v>29048635</v>
      </c>
      <c r="G292" s="37">
        <f t="shared" si="64"/>
        <v>0.19035975647852216</v>
      </c>
      <c r="H292" s="32">
        <f>SUM(H286:H291)</f>
        <v>30689582</v>
      </c>
      <c r="I292" s="37">
        <f t="shared" si="65"/>
        <v>0.2011131110273387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59738217</v>
      </c>
      <c r="O292" s="37">
        <f t="shared" si="69"/>
        <v>0.39147286750586086</v>
      </c>
      <c r="P292" s="32">
        <f>SUM(P286:P291)</f>
        <v>30737680</v>
      </c>
      <c r="Q292" s="32">
        <f>SUM(Q286:Q291)</f>
        <v>157237520</v>
      </c>
      <c r="R292" s="32">
        <f>SUM(R286:R291)</f>
        <v>146263227</v>
      </c>
      <c r="S292" s="32">
        <f>SUM(S286:S291)</f>
        <v>49130096</v>
      </c>
      <c r="T292" s="37">
        <f t="shared" si="70"/>
        <v>0.31245784085121669</v>
      </c>
      <c r="U292" s="37">
        <f t="shared" si="71"/>
        <v>-1.5647895351893482E-3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398115331</v>
      </c>
      <c r="E293" s="31">
        <v>398115331</v>
      </c>
      <c r="F293" s="31">
        <v>92257965</v>
      </c>
      <c r="G293" s="36">
        <f t="shared" si="64"/>
        <v>0.23173678031504896</v>
      </c>
      <c r="H293" s="31">
        <v>113731725</v>
      </c>
      <c r="I293" s="36">
        <f t="shared" si="65"/>
        <v>0.28567532105413945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205989690</v>
      </c>
      <c r="O293" s="36">
        <f t="shared" si="69"/>
        <v>0.51741210136918847</v>
      </c>
      <c r="P293" s="31">
        <v>89543435</v>
      </c>
      <c r="Q293" s="31">
        <v>364713993</v>
      </c>
      <c r="R293" s="31">
        <v>373693993</v>
      </c>
      <c r="S293" s="31">
        <v>181137505</v>
      </c>
      <c r="T293" s="36">
        <f t="shared" si="70"/>
        <v>0.49665630734382049</v>
      </c>
      <c r="U293" s="36">
        <f t="shared" si="71"/>
        <v>0.27012912783611664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48870429</v>
      </c>
      <c r="E294" s="31">
        <v>48870429</v>
      </c>
      <c r="F294" s="31">
        <v>2854472</v>
      </c>
      <c r="G294" s="36">
        <f t="shared" si="64"/>
        <v>5.840898184053183E-2</v>
      </c>
      <c r="H294" s="31">
        <v>14865756</v>
      </c>
      <c r="I294" s="36">
        <f t="shared" si="65"/>
        <v>0.3041871394253568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17720228</v>
      </c>
      <c r="O294" s="36">
        <f t="shared" si="69"/>
        <v>0.36259612126588864</v>
      </c>
      <c r="P294" s="31">
        <v>5573959</v>
      </c>
      <c r="Q294" s="31">
        <v>47346657</v>
      </c>
      <c r="R294" s="31">
        <v>27096859</v>
      </c>
      <c r="S294" s="31">
        <v>13510912</v>
      </c>
      <c r="T294" s="36">
        <f t="shared" si="70"/>
        <v>0.28536147758013836</v>
      </c>
      <c r="U294" s="36">
        <f t="shared" si="71"/>
        <v>1.6670013180936567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13546944</v>
      </c>
      <c r="E295" s="31">
        <v>13546944</v>
      </c>
      <c r="F295" s="31">
        <v>3176799</v>
      </c>
      <c r="G295" s="36">
        <f t="shared" si="64"/>
        <v>0.23450299934804483</v>
      </c>
      <c r="H295" s="31">
        <v>3562401</v>
      </c>
      <c r="I295" s="36">
        <f t="shared" si="65"/>
        <v>0.26296713118471593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6739200</v>
      </c>
      <c r="O295" s="36">
        <f t="shared" si="69"/>
        <v>0.49747013053276073</v>
      </c>
      <c r="P295" s="31">
        <v>2644050</v>
      </c>
      <c r="Q295" s="31">
        <v>14693434</v>
      </c>
      <c r="R295" s="31">
        <v>13522866</v>
      </c>
      <c r="S295" s="31">
        <v>5084830</v>
      </c>
      <c r="T295" s="36">
        <f t="shared" si="70"/>
        <v>0.34606137680272697</v>
      </c>
      <c r="U295" s="36">
        <f t="shared" si="71"/>
        <v>0.34732739547285418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81488391</v>
      </c>
      <c r="E296" s="31">
        <v>81488391</v>
      </c>
      <c r="F296" s="31">
        <v>19498151</v>
      </c>
      <c r="G296" s="36">
        <f t="shared" si="64"/>
        <v>0.23927519933483532</v>
      </c>
      <c r="H296" s="31">
        <v>49635899</v>
      </c>
      <c r="I296" s="36">
        <f t="shared" si="65"/>
        <v>0.60911619914056225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69134050</v>
      </c>
      <c r="O296" s="36">
        <f t="shared" si="69"/>
        <v>0.84839139847539757</v>
      </c>
      <c r="P296" s="31">
        <v>16323333</v>
      </c>
      <c r="Q296" s="31">
        <v>73461474</v>
      </c>
      <c r="R296" s="31">
        <v>73461474</v>
      </c>
      <c r="S296" s="31">
        <v>35674894</v>
      </c>
      <c r="T296" s="36">
        <f t="shared" si="70"/>
        <v>0.48562725545093199</v>
      </c>
      <c r="U296" s="36">
        <f t="shared" si="71"/>
        <v>2.0407943647293112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542021095</v>
      </c>
      <c r="E298" s="32">
        <f>SUM(E293:E297)</f>
        <v>542021095</v>
      </c>
      <c r="F298" s="32">
        <f>SUM(F293:F297)</f>
        <v>117787387</v>
      </c>
      <c r="G298" s="37">
        <f t="shared" si="64"/>
        <v>0.21731144430826996</v>
      </c>
      <c r="H298" s="32">
        <f>SUM(H293:H297)</f>
        <v>181795781</v>
      </c>
      <c r="I298" s="37">
        <f t="shared" si="65"/>
        <v>0.33540351598308182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299583168</v>
      </c>
      <c r="O298" s="37">
        <f t="shared" si="69"/>
        <v>0.55271496029135181</v>
      </c>
      <c r="P298" s="32">
        <f>SUM(P293:P297)</f>
        <v>114084777</v>
      </c>
      <c r="Q298" s="32">
        <f>SUM(Q293:Q297)</f>
        <v>500215558</v>
      </c>
      <c r="R298" s="32">
        <f>SUM(R293:R297)</f>
        <v>487775192</v>
      </c>
      <c r="S298" s="32">
        <f>SUM(S293:S297)</f>
        <v>235408141</v>
      </c>
      <c r="T298" s="37">
        <f t="shared" si="70"/>
        <v>0.47061339303644772</v>
      </c>
      <c r="U298" s="37">
        <f t="shared" si="71"/>
        <v>0.59351480346935337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1179953511</v>
      </c>
      <c r="E299" s="32">
        <f>SUM(E263:E266,E268:E274,E276:E284,E286:E291,E293:E297)</f>
        <v>1220793817</v>
      </c>
      <c r="F299" s="32">
        <f>SUM(F263:F266,F268:F274,F276:F284,F286:F291,F293:F297)</f>
        <v>245253288</v>
      </c>
      <c r="G299" s="37">
        <f t="shared" si="64"/>
        <v>0.20784995825144845</v>
      </c>
      <c r="H299" s="32">
        <f>SUM(H263:H266,H268:H274,H276:H284,H286:H291,H293:H297)</f>
        <v>318112367</v>
      </c>
      <c r="I299" s="37">
        <f t="shared" si="65"/>
        <v>0.26959737314600013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563365655</v>
      </c>
      <c r="O299" s="37">
        <f t="shared" si="69"/>
        <v>0.4774473313974486</v>
      </c>
      <c r="P299" s="32">
        <f>SUM(P263:P266,P268:P274,P276:P284,P286:P291,P293:P297)</f>
        <v>244169427</v>
      </c>
      <c r="Q299" s="32">
        <f>SUM(Q263:Q266,Q268:Q274,Q276:Q284,Q286:Q291,Q293:Q297)</f>
        <v>1135832150</v>
      </c>
      <c r="R299" s="32">
        <f>SUM(R263:R266,R268:R274,R276:R284,R286:R291,R293:R297)</f>
        <v>1128276734</v>
      </c>
      <c r="S299" s="32">
        <f>SUM(S263:S266,S268:S274,S276:S284,S286:S291,S293:S297)</f>
        <v>272291343</v>
      </c>
      <c r="T299" s="37">
        <f t="shared" si="70"/>
        <v>0.23972850477951341</v>
      </c>
      <c r="U299" s="37">
        <f t="shared" si="71"/>
        <v>0.30283455594135456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11089269670</v>
      </c>
      <c r="E302" s="31">
        <v>11089269670</v>
      </c>
      <c r="F302" s="31">
        <v>2223272976</v>
      </c>
      <c r="G302" s="36">
        <f t="shared" ref="G302:G339" si="72">IF(($D302     =0),0,($F302     /$D302     ))</f>
        <v>0.20048867438174583</v>
      </c>
      <c r="H302" s="31">
        <v>2814861525</v>
      </c>
      <c r="I302" s="36">
        <f t="shared" ref="I302:I339" si="73">IF(($D302     =0),0,($H302     /$D302     ))</f>
        <v>0.25383651121904766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5038134501</v>
      </c>
      <c r="O302" s="36">
        <f t="shared" ref="O302:O339" si="77">IF(($D302     =0),0,($N302     /$D302     ))</f>
        <v>0.45432518560079349</v>
      </c>
      <c r="P302" s="31">
        <v>2957489451</v>
      </c>
      <c r="Q302" s="31">
        <v>9627460255</v>
      </c>
      <c r="R302" s="31">
        <v>10237864435</v>
      </c>
      <c r="S302" s="31">
        <v>4231197465</v>
      </c>
      <c r="T302" s="36">
        <f t="shared" ref="T302:T339" si="78">IF(($Q302     =0),0,($S302     /$Q302     ))</f>
        <v>0.43949259232750787</v>
      </c>
      <c r="U302" s="36">
        <f t="shared" ref="U302:U339" si="79">IF(($P302     =0),0,(($H302     /$P302     )-1))</f>
        <v>-4.8226013435744952E-2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11089269670</v>
      </c>
      <c r="E303" s="32">
        <f>E302</f>
        <v>11089269670</v>
      </c>
      <c r="F303" s="32">
        <f>F302</f>
        <v>2223272976</v>
      </c>
      <c r="G303" s="37">
        <f t="shared" si="72"/>
        <v>0.20048867438174583</v>
      </c>
      <c r="H303" s="32">
        <f>H302</f>
        <v>2814861525</v>
      </c>
      <c r="I303" s="37">
        <f t="shared" si="73"/>
        <v>0.25383651121904766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5038134501</v>
      </c>
      <c r="O303" s="37">
        <f t="shared" si="77"/>
        <v>0.45432518560079349</v>
      </c>
      <c r="P303" s="32">
        <f>P302</f>
        <v>2957489451</v>
      </c>
      <c r="Q303" s="32">
        <f>Q302</f>
        <v>9627460255</v>
      </c>
      <c r="R303" s="32">
        <f>R302</f>
        <v>10237864435</v>
      </c>
      <c r="S303" s="32">
        <f>S302</f>
        <v>4231197465</v>
      </c>
      <c r="T303" s="37">
        <f t="shared" si="78"/>
        <v>0.43949259232750787</v>
      </c>
      <c r="U303" s="37">
        <f t="shared" si="79"/>
        <v>-4.8226013435744952E-2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49753200</v>
      </c>
      <c r="E304" s="31">
        <v>49753200</v>
      </c>
      <c r="F304" s="31">
        <v>9845547</v>
      </c>
      <c r="G304" s="36">
        <f t="shared" si="72"/>
        <v>0.19788771375509515</v>
      </c>
      <c r="H304" s="31">
        <v>13336786</v>
      </c>
      <c r="I304" s="36">
        <f t="shared" si="73"/>
        <v>0.26805885852568279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23182333</v>
      </c>
      <c r="O304" s="36">
        <f t="shared" si="77"/>
        <v>0.4659465722807779</v>
      </c>
      <c r="P304" s="31">
        <v>10602598</v>
      </c>
      <c r="Q304" s="31">
        <v>40688382</v>
      </c>
      <c r="R304" s="31">
        <v>43379325</v>
      </c>
      <c r="S304" s="31">
        <v>18799721</v>
      </c>
      <c r="T304" s="36">
        <f t="shared" si="78"/>
        <v>0.46204149872560674</v>
      </c>
      <c r="U304" s="36">
        <f t="shared" si="79"/>
        <v>0.25787905945316414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43248413</v>
      </c>
      <c r="E305" s="31">
        <v>46137766</v>
      </c>
      <c r="F305" s="31">
        <v>11074913</v>
      </c>
      <c r="G305" s="36">
        <f t="shared" si="72"/>
        <v>0.2560767489896103</v>
      </c>
      <c r="H305" s="31">
        <v>9512801</v>
      </c>
      <c r="I305" s="36">
        <f t="shared" si="73"/>
        <v>0.2199572271010268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20587714</v>
      </c>
      <c r="O305" s="36">
        <f t="shared" si="77"/>
        <v>0.47603397609063713</v>
      </c>
      <c r="P305" s="31">
        <v>7183015</v>
      </c>
      <c r="Q305" s="31">
        <v>40123478</v>
      </c>
      <c r="R305" s="31">
        <v>36062353</v>
      </c>
      <c r="S305" s="31">
        <v>15039162</v>
      </c>
      <c r="T305" s="36">
        <f t="shared" si="78"/>
        <v>0.37482199324794324</v>
      </c>
      <c r="U305" s="36">
        <f t="shared" si="79"/>
        <v>0.32434653136600722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49781348</v>
      </c>
      <c r="E306" s="31">
        <v>49781348</v>
      </c>
      <c r="F306" s="31">
        <v>11170297</v>
      </c>
      <c r="G306" s="36">
        <f t="shared" si="72"/>
        <v>0.22438719417561775</v>
      </c>
      <c r="H306" s="31">
        <v>14896476</v>
      </c>
      <c r="I306" s="36">
        <f t="shared" si="73"/>
        <v>0.29923810018161823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26066773</v>
      </c>
      <c r="O306" s="36">
        <f t="shared" si="77"/>
        <v>0.52362529435723593</v>
      </c>
      <c r="P306" s="31">
        <v>11044830</v>
      </c>
      <c r="Q306" s="31">
        <v>42969660</v>
      </c>
      <c r="R306" s="31">
        <v>48347302</v>
      </c>
      <c r="S306" s="31">
        <v>20840858</v>
      </c>
      <c r="T306" s="36">
        <f t="shared" si="78"/>
        <v>0.48501333266309299</v>
      </c>
      <c r="U306" s="36">
        <f t="shared" si="79"/>
        <v>0.34872840958167761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217450817</v>
      </c>
      <c r="E307" s="31">
        <v>217450817</v>
      </c>
      <c r="F307" s="31">
        <v>41085533</v>
      </c>
      <c r="G307" s="36">
        <f t="shared" si="72"/>
        <v>0.18894172745278764</v>
      </c>
      <c r="H307" s="31">
        <v>59665486</v>
      </c>
      <c r="I307" s="36">
        <f t="shared" si="73"/>
        <v>0.27438612014964286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100751019</v>
      </c>
      <c r="O307" s="36">
        <f t="shared" si="77"/>
        <v>0.46332784760243051</v>
      </c>
      <c r="P307" s="31">
        <v>54665217</v>
      </c>
      <c r="Q307" s="31">
        <v>212331056</v>
      </c>
      <c r="R307" s="31">
        <v>213417311</v>
      </c>
      <c r="S307" s="31">
        <v>92567856</v>
      </c>
      <c r="T307" s="36">
        <f t="shared" si="78"/>
        <v>0.4359600415682951</v>
      </c>
      <c r="U307" s="36">
        <f t="shared" si="79"/>
        <v>9.1470761014266211E-2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118701507</v>
      </c>
      <c r="E308" s="31">
        <v>119282507</v>
      </c>
      <c r="F308" s="31">
        <v>27682974</v>
      </c>
      <c r="G308" s="36">
        <f t="shared" si="72"/>
        <v>0.2332150172280458</v>
      </c>
      <c r="H308" s="31">
        <v>31048513</v>
      </c>
      <c r="I308" s="36">
        <f t="shared" si="73"/>
        <v>0.26156797655483854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58731487</v>
      </c>
      <c r="O308" s="36">
        <f t="shared" si="77"/>
        <v>0.49478299378288432</v>
      </c>
      <c r="P308" s="31">
        <v>31025307</v>
      </c>
      <c r="Q308" s="31">
        <v>113186530</v>
      </c>
      <c r="R308" s="31">
        <v>120588538</v>
      </c>
      <c r="S308" s="31">
        <v>56592481</v>
      </c>
      <c r="T308" s="36">
        <f t="shared" si="78"/>
        <v>0.49999307338072824</v>
      </c>
      <c r="U308" s="36">
        <f t="shared" si="79"/>
        <v>7.4797003620297176E-4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151258144</v>
      </c>
      <c r="E309" s="31">
        <v>151258144</v>
      </c>
      <c r="F309" s="31">
        <v>37446508</v>
      </c>
      <c r="G309" s="36">
        <f t="shared" si="72"/>
        <v>0.24756688803480228</v>
      </c>
      <c r="H309" s="31">
        <v>45334074</v>
      </c>
      <c r="I309" s="36">
        <f t="shared" si="73"/>
        <v>0.29971327692610061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82780582</v>
      </c>
      <c r="O309" s="36">
        <f t="shared" si="77"/>
        <v>0.54728016496090282</v>
      </c>
      <c r="P309" s="31">
        <v>40862313</v>
      </c>
      <c r="Q309" s="31">
        <v>144609635</v>
      </c>
      <c r="R309" s="31">
        <v>149609635</v>
      </c>
      <c r="S309" s="31">
        <v>72859186</v>
      </c>
      <c r="T309" s="36">
        <f t="shared" si="78"/>
        <v>0.50383355161639121</v>
      </c>
      <c r="U309" s="36">
        <f t="shared" si="79"/>
        <v>0.10943484770428924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630193429</v>
      </c>
      <c r="E310" s="32">
        <f>SUM(E304:E309)</f>
        <v>633663782</v>
      </c>
      <c r="F310" s="32">
        <f>SUM(F304:F309)</f>
        <v>138305772</v>
      </c>
      <c r="G310" s="37">
        <f t="shared" si="72"/>
        <v>0.21946558887398365</v>
      </c>
      <c r="H310" s="32">
        <f>SUM(H304:H309)</f>
        <v>173794136</v>
      </c>
      <c r="I310" s="37">
        <f t="shared" si="73"/>
        <v>0.27577903545547761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312099908</v>
      </c>
      <c r="O310" s="37">
        <f t="shared" si="77"/>
        <v>0.49524462432946126</v>
      </c>
      <c r="P310" s="32">
        <f>SUM(P304:P309)</f>
        <v>155383280</v>
      </c>
      <c r="Q310" s="32">
        <f>SUM(Q304:Q309)</f>
        <v>593908741</v>
      </c>
      <c r="R310" s="32">
        <f>SUM(R304:R309)</f>
        <v>611404464</v>
      </c>
      <c r="S310" s="32">
        <f>SUM(S304:S309)</f>
        <v>276699264</v>
      </c>
      <c r="T310" s="37">
        <f t="shared" si="78"/>
        <v>0.46589525443606833</v>
      </c>
      <c r="U310" s="37">
        <f t="shared" si="79"/>
        <v>0.11848672521264847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60764197</v>
      </c>
      <c r="E311" s="31">
        <v>60764197</v>
      </c>
      <c r="F311" s="31">
        <v>17072958</v>
      </c>
      <c r="G311" s="36">
        <f t="shared" si="72"/>
        <v>0.28097068410202147</v>
      </c>
      <c r="H311" s="31">
        <v>12553240</v>
      </c>
      <c r="I311" s="36">
        <f t="shared" si="73"/>
        <v>0.20658941646180234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29626198</v>
      </c>
      <c r="O311" s="36">
        <f t="shared" si="77"/>
        <v>0.48756010056382382</v>
      </c>
      <c r="P311" s="31">
        <v>14134986</v>
      </c>
      <c r="Q311" s="31">
        <v>63462956</v>
      </c>
      <c r="R311" s="31">
        <v>64031145</v>
      </c>
      <c r="S311" s="31">
        <v>28955970</v>
      </c>
      <c r="T311" s="36">
        <f t="shared" si="78"/>
        <v>0.45626569931599154</v>
      </c>
      <c r="U311" s="36">
        <f t="shared" si="79"/>
        <v>-0.11190290531593028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275796409</v>
      </c>
      <c r="E312" s="31">
        <v>275796409</v>
      </c>
      <c r="F312" s="31">
        <v>47761446</v>
      </c>
      <c r="G312" s="36">
        <f t="shared" si="72"/>
        <v>0.17317646075660106</v>
      </c>
      <c r="H312" s="31">
        <v>80144431</v>
      </c>
      <c r="I312" s="36">
        <f t="shared" si="73"/>
        <v>0.2905927284934301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127905877</v>
      </c>
      <c r="O312" s="36">
        <f t="shared" si="77"/>
        <v>0.46376918925003119</v>
      </c>
      <c r="P312" s="31">
        <v>56276339</v>
      </c>
      <c r="Q312" s="31">
        <v>238664860</v>
      </c>
      <c r="R312" s="31">
        <v>243176238</v>
      </c>
      <c r="S312" s="31">
        <v>110630535</v>
      </c>
      <c r="T312" s="36">
        <f t="shared" si="78"/>
        <v>0.46353927008777079</v>
      </c>
      <c r="U312" s="36">
        <f t="shared" si="79"/>
        <v>0.42412304041312998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215224734</v>
      </c>
      <c r="E313" s="31">
        <v>215224734</v>
      </c>
      <c r="F313" s="31">
        <v>50643241</v>
      </c>
      <c r="G313" s="36">
        <f t="shared" si="72"/>
        <v>0.23530400088681258</v>
      </c>
      <c r="H313" s="31">
        <v>57702279</v>
      </c>
      <c r="I313" s="36">
        <f t="shared" si="73"/>
        <v>0.26810245238820923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108345520</v>
      </c>
      <c r="O313" s="36">
        <f t="shared" si="77"/>
        <v>0.50340645327502187</v>
      </c>
      <c r="P313" s="31">
        <v>47197613</v>
      </c>
      <c r="Q313" s="31">
        <v>196564430</v>
      </c>
      <c r="R313" s="31">
        <v>202739954</v>
      </c>
      <c r="S313" s="31">
        <v>85950433</v>
      </c>
      <c r="T313" s="36">
        <f t="shared" si="78"/>
        <v>0.43726341027214333</v>
      </c>
      <c r="U313" s="36">
        <f t="shared" si="79"/>
        <v>0.22256773875407632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143377000</v>
      </c>
      <c r="E314" s="31">
        <v>143377000</v>
      </c>
      <c r="F314" s="31">
        <v>18411742</v>
      </c>
      <c r="G314" s="36">
        <f t="shared" si="72"/>
        <v>0.1284148922072578</v>
      </c>
      <c r="H314" s="31">
        <v>28299699</v>
      </c>
      <c r="I314" s="36">
        <f t="shared" si="73"/>
        <v>0.19737962853177288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46711441</v>
      </c>
      <c r="O314" s="36">
        <f t="shared" si="77"/>
        <v>0.32579452073903065</v>
      </c>
      <c r="P314" s="31">
        <v>26979105</v>
      </c>
      <c r="Q314" s="31">
        <v>134703330</v>
      </c>
      <c r="R314" s="31">
        <v>135082444</v>
      </c>
      <c r="S314" s="31">
        <v>44513038</v>
      </c>
      <c r="T314" s="36">
        <f t="shared" si="78"/>
        <v>0.33045239490367462</v>
      </c>
      <c r="U314" s="36">
        <f t="shared" si="79"/>
        <v>4.8948769797960257E-2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75657320</v>
      </c>
      <c r="E315" s="31">
        <v>75657320</v>
      </c>
      <c r="F315" s="31">
        <v>19492551</v>
      </c>
      <c r="G315" s="36">
        <f t="shared" si="72"/>
        <v>0.25764263127480591</v>
      </c>
      <c r="H315" s="31">
        <v>23329716</v>
      </c>
      <c r="I315" s="36">
        <f t="shared" si="73"/>
        <v>0.30836032785723838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42822267</v>
      </c>
      <c r="O315" s="36">
        <f t="shared" si="77"/>
        <v>0.56600295913204435</v>
      </c>
      <c r="P315" s="31">
        <v>15806831</v>
      </c>
      <c r="Q315" s="31">
        <v>70786757</v>
      </c>
      <c r="R315" s="31">
        <v>62220454</v>
      </c>
      <c r="S315" s="31">
        <v>31671700</v>
      </c>
      <c r="T315" s="36">
        <f t="shared" si="78"/>
        <v>0.44742408527063898</v>
      </c>
      <c r="U315" s="36">
        <f t="shared" si="79"/>
        <v>0.47592619924891966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770819660</v>
      </c>
      <c r="E317" s="32">
        <f>SUM(E311:E316)</f>
        <v>770819660</v>
      </c>
      <c r="F317" s="32">
        <f>SUM(F311:F316)</f>
        <v>153381938</v>
      </c>
      <c r="G317" s="37">
        <f t="shared" si="72"/>
        <v>0.19898550330177101</v>
      </c>
      <c r="H317" s="32">
        <f>SUM(H311:H316)</f>
        <v>202029365</v>
      </c>
      <c r="I317" s="37">
        <f t="shared" si="73"/>
        <v>0.26209679836137029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355411303</v>
      </c>
      <c r="O317" s="37">
        <f t="shared" si="77"/>
        <v>0.46108230166314129</v>
      </c>
      <c r="P317" s="32">
        <f>SUM(P311:P316)</f>
        <v>160394874</v>
      </c>
      <c r="Q317" s="32">
        <f>SUM(Q311:Q316)</f>
        <v>704182333</v>
      </c>
      <c r="R317" s="32">
        <f>SUM(R311:R316)</f>
        <v>707250235</v>
      </c>
      <c r="S317" s="32">
        <f>SUM(S311:S316)</f>
        <v>301721676</v>
      </c>
      <c r="T317" s="37">
        <f t="shared" si="78"/>
        <v>0.428470953985152</v>
      </c>
      <c r="U317" s="37">
        <f t="shared" si="79"/>
        <v>0.25957494751359689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111355413</v>
      </c>
      <c r="E318" s="31">
        <v>119137338</v>
      </c>
      <c r="F318" s="31">
        <v>27473169</v>
      </c>
      <c r="G318" s="36">
        <f t="shared" si="72"/>
        <v>0.24671606219986808</v>
      </c>
      <c r="H318" s="31">
        <v>29242390</v>
      </c>
      <c r="I318" s="36">
        <f t="shared" si="73"/>
        <v>0.26260411786178728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56715559</v>
      </c>
      <c r="O318" s="36">
        <f t="shared" si="77"/>
        <v>0.50932018006165536</v>
      </c>
      <c r="P318" s="31">
        <v>21888298</v>
      </c>
      <c r="Q318" s="31">
        <v>100808302</v>
      </c>
      <c r="R318" s="31">
        <v>108432926</v>
      </c>
      <c r="S318" s="31">
        <v>59290288</v>
      </c>
      <c r="T318" s="36">
        <f t="shared" si="78"/>
        <v>0.58814886099361141</v>
      </c>
      <c r="U318" s="36">
        <f t="shared" si="79"/>
        <v>0.3359828160234295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189693282</v>
      </c>
      <c r="E319" s="31">
        <v>189693282</v>
      </c>
      <c r="F319" s="31">
        <v>49321515</v>
      </c>
      <c r="G319" s="36">
        <f t="shared" si="72"/>
        <v>0.2600066511580521</v>
      </c>
      <c r="H319" s="31">
        <v>52846590</v>
      </c>
      <c r="I319" s="36">
        <f t="shared" si="73"/>
        <v>0.27858967614888963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102168105</v>
      </c>
      <c r="O319" s="36">
        <f t="shared" si="77"/>
        <v>0.53859632730694174</v>
      </c>
      <c r="P319" s="31">
        <v>48872725</v>
      </c>
      <c r="Q319" s="31">
        <v>164563559</v>
      </c>
      <c r="R319" s="31">
        <v>181527860</v>
      </c>
      <c r="S319" s="31">
        <v>95035296</v>
      </c>
      <c r="T319" s="36">
        <f t="shared" si="78"/>
        <v>0.57749903184823559</v>
      </c>
      <c r="U319" s="36">
        <f t="shared" si="79"/>
        <v>8.1310485552012812E-2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48412505</v>
      </c>
      <c r="E320" s="31">
        <v>48412505</v>
      </c>
      <c r="F320" s="31">
        <v>10185664</v>
      </c>
      <c r="G320" s="36">
        <f t="shared" si="72"/>
        <v>0.21039324447268323</v>
      </c>
      <c r="H320" s="31">
        <v>11178296</v>
      </c>
      <c r="I320" s="36">
        <f t="shared" si="73"/>
        <v>0.2308968726158665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21363960</v>
      </c>
      <c r="O320" s="36">
        <f t="shared" si="77"/>
        <v>0.44129011708854976</v>
      </c>
      <c r="P320" s="31">
        <v>11723938</v>
      </c>
      <c r="Q320" s="31">
        <v>42139590</v>
      </c>
      <c r="R320" s="31">
        <v>45578890</v>
      </c>
      <c r="S320" s="31">
        <v>23043182</v>
      </c>
      <c r="T320" s="36">
        <f t="shared" si="78"/>
        <v>0.54682976270058636</v>
      </c>
      <c r="U320" s="36">
        <f t="shared" si="79"/>
        <v>-4.6540846599495866E-2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34356751</v>
      </c>
      <c r="E321" s="31">
        <v>34594061</v>
      </c>
      <c r="F321" s="31">
        <v>7961132</v>
      </c>
      <c r="G321" s="36">
        <f t="shared" si="72"/>
        <v>0.23171958256471922</v>
      </c>
      <c r="H321" s="31">
        <v>6764503</v>
      </c>
      <c r="I321" s="36">
        <f t="shared" si="73"/>
        <v>0.19689006681685356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14725635</v>
      </c>
      <c r="O321" s="36">
        <f t="shared" si="77"/>
        <v>0.42860964938157275</v>
      </c>
      <c r="P321" s="31">
        <v>8927953</v>
      </c>
      <c r="Q321" s="31">
        <v>40809527</v>
      </c>
      <c r="R321" s="31">
        <v>40306011</v>
      </c>
      <c r="S321" s="31">
        <v>18049646</v>
      </c>
      <c r="T321" s="36">
        <f t="shared" si="78"/>
        <v>0.44229000742890257</v>
      </c>
      <c r="U321" s="36">
        <f t="shared" si="79"/>
        <v>-0.24232318427303545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383817951</v>
      </c>
      <c r="E323" s="32">
        <f>SUM(E318:E322)</f>
        <v>391837186</v>
      </c>
      <c r="F323" s="32">
        <f>SUM(F318:F322)</f>
        <v>94941480</v>
      </c>
      <c r="G323" s="37">
        <f t="shared" si="72"/>
        <v>0.24736070773302626</v>
      </c>
      <c r="H323" s="32">
        <f>SUM(H318:H322)</f>
        <v>100031779</v>
      </c>
      <c r="I323" s="37">
        <f t="shared" si="73"/>
        <v>0.26062298217000279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194973259</v>
      </c>
      <c r="O323" s="37">
        <f t="shared" si="77"/>
        <v>0.507983689903029</v>
      </c>
      <c r="P323" s="32">
        <f>SUM(P318:P322)</f>
        <v>91412914</v>
      </c>
      <c r="Q323" s="32">
        <f>SUM(Q318:Q322)</f>
        <v>348320978</v>
      </c>
      <c r="R323" s="32">
        <f>SUM(R318:R322)</f>
        <v>375845687</v>
      </c>
      <c r="S323" s="32">
        <f>SUM(S318:S322)</f>
        <v>195418412</v>
      </c>
      <c r="T323" s="37">
        <f t="shared" si="78"/>
        <v>0.56102969485805709</v>
      </c>
      <c r="U323" s="37">
        <f t="shared" si="79"/>
        <v>9.4284982535399742E-2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35676110</v>
      </c>
      <c r="E324" s="31">
        <v>35676110</v>
      </c>
      <c r="F324" s="31">
        <v>4662726</v>
      </c>
      <c r="G324" s="36">
        <f t="shared" si="72"/>
        <v>0.13069603160210011</v>
      </c>
      <c r="H324" s="31">
        <v>7143684</v>
      </c>
      <c r="I324" s="36">
        <f t="shared" si="73"/>
        <v>0.20023718953663949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11806410</v>
      </c>
      <c r="O324" s="36">
        <f t="shared" si="77"/>
        <v>0.33093322113873963</v>
      </c>
      <c r="P324" s="31">
        <v>6720750</v>
      </c>
      <c r="Q324" s="31">
        <v>32354850</v>
      </c>
      <c r="R324" s="31">
        <v>32354850</v>
      </c>
      <c r="S324" s="31">
        <v>12452235</v>
      </c>
      <c r="T324" s="36">
        <f t="shared" si="78"/>
        <v>0.38486455662752261</v>
      </c>
      <c r="U324" s="36">
        <f t="shared" si="79"/>
        <v>6.2929583751813345E-2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72192346</v>
      </c>
      <c r="E325" s="31">
        <v>72192346</v>
      </c>
      <c r="F325" s="31">
        <v>12694810</v>
      </c>
      <c r="G325" s="36">
        <f t="shared" si="72"/>
        <v>0.17584703508596328</v>
      </c>
      <c r="H325" s="31">
        <v>14549036</v>
      </c>
      <c r="I325" s="36">
        <f t="shared" si="73"/>
        <v>0.20153155848405313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27243846</v>
      </c>
      <c r="O325" s="36">
        <f t="shared" si="77"/>
        <v>0.37737859357001641</v>
      </c>
      <c r="P325" s="31">
        <v>12102111</v>
      </c>
      <c r="Q325" s="31">
        <v>68059897</v>
      </c>
      <c r="R325" s="31">
        <v>68488558</v>
      </c>
      <c r="S325" s="31">
        <v>26559452</v>
      </c>
      <c r="T325" s="36">
        <f t="shared" si="78"/>
        <v>0.3902364412922929</v>
      </c>
      <c r="U325" s="36">
        <f t="shared" si="79"/>
        <v>0.20218993198789859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214185956</v>
      </c>
      <c r="E326" s="31">
        <v>214185956</v>
      </c>
      <c r="F326" s="31">
        <v>60638407</v>
      </c>
      <c r="G326" s="36">
        <f t="shared" si="72"/>
        <v>0.28311103179892899</v>
      </c>
      <c r="H326" s="31">
        <v>42855823</v>
      </c>
      <c r="I326" s="36">
        <f t="shared" si="73"/>
        <v>0.20008698889669499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103494230</v>
      </c>
      <c r="O326" s="36">
        <f t="shared" si="77"/>
        <v>0.48319802069562395</v>
      </c>
      <c r="P326" s="31">
        <v>52904819</v>
      </c>
      <c r="Q326" s="31">
        <v>195578453</v>
      </c>
      <c r="R326" s="31">
        <v>191762704</v>
      </c>
      <c r="S326" s="31">
        <v>72784430</v>
      </c>
      <c r="T326" s="36">
        <f t="shared" si="78"/>
        <v>0.3721495332617239</v>
      </c>
      <c r="U326" s="36">
        <f t="shared" si="79"/>
        <v>-0.18994481391194251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582000814</v>
      </c>
      <c r="E327" s="31">
        <v>582000814</v>
      </c>
      <c r="F327" s="31">
        <v>66934231</v>
      </c>
      <c r="G327" s="36">
        <f t="shared" si="72"/>
        <v>0.11500710890758307</v>
      </c>
      <c r="H327" s="31">
        <v>77104641</v>
      </c>
      <c r="I327" s="36">
        <f t="shared" si="73"/>
        <v>0.13248201573821167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144038872</v>
      </c>
      <c r="O327" s="36">
        <f t="shared" si="77"/>
        <v>0.24748912464579473</v>
      </c>
      <c r="P327" s="31">
        <v>62502920</v>
      </c>
      <c r="Q327" s="31">
        <v>534501648</v>
      </c>
      <c r="R327" s="31">
        <v>556076810</v>
      </c>
      <c r="S327" s="31">
        <v>134329056</v>
      </c>
      <c r="T327" s="36">
        <f t="shared" si="78"/>
        <v>0.25131644870064085</v>
      </c>
      <c r="U327" s="36">
        <f t="shared" si="79"/>
        <v>0.23361662143144679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155424200</v>
      </c>
      <c r="E328" s="31">
        <v>155424200</v>
      </c>
      <c r="F328" s="31">
        <v>17280768</v>
      </c>
      <c r="G328" s="36">
        <f t="shared" si="72"/>
        <v>0.11118453882986047</v>
      </c>
      <c r="H328" s="31">
        <v>18541590</v>
      </c>
      <c r="I328" s="36">
        <f t="shared" si="73"/>
        <v>0.11929667323364058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35822358</v>
      </c>
      <c r="O328" s="36">
        <f t="shared" si="77"/>
        <v>0.23048121206350106</v>
      </c>
      <c r="P328" s="31">
        <v>18982797</v>
      </c>
      <c r="Q328" s="31">
        <v>151179900</v>
      </c>
      <c r="R328" s="31">
        <v>173805100</v>
      </c>
      <c r="S328" s="31">
        <v>36239994</v>
      </c>
      <c r="T328" s="36">
        <f t="shared" si="78"/>
        <v>0.23971436679082339</v>
      </c>
      <c r="U328" s="36">
        <f t="shared" si="79"/>
        <v>-2.3242465270002066E-2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112685381</v>
      </c>
      <c r="E329" s="31">
        <v>112685381</v>
      </c>
      <c r="F329" s="31">
        <v>38015423</v>
      </c>
      <c r="G329" s="36">
        <f t="shared" si="72"/>
        <v>0.33735896052035358</v>
      </c>
      <c r="H329" s="31">
        <v>25402846</v>
      </c>
      <c r="I329" s="36">
        <f t="shared" si="73"/>
        <v>0.22543160234777926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63418269</v>
      </c>
      <c r="O329" s="36">
        <f t="shared" si="77"/>
        <v>0.56279056286813278</v>
      </c>
      <c r="P329" s="31">
        <v>22808106</v>
      </c>
      <c r="Q329" s="31">
        <v>110145177</v>
      </c>
      <c r="R329" s="31">
        <v>104864327</v>
      </c>
      <c r="S329" s="31">
        <v>56045749</v>
      </c>
      <c r="T329" s="36">
        <f t="shared" si="78"/>
        <v>0.50883525294984089</v>
      </c>
      <c r="U329" s="36">
        <f t="shared" si="79"/>
        <v>0.11376393989049327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136449623</v>
      </c>
      <c r="E330" s="31">
        <v>136449623</v>
      </c>
      <c r="F330" s="31">
        <v>53742641</v>
      </c>
      <c r="G330" s="36">
        <f t="shared" si="72"/>
        <v>0.39386434215358734</v>
      </c>
      <c r="H330" s="31">
        <v>27842516</v>
      </c>
      <c r="I330" s="36">
        <f t="shared" si="73"/>
        <v>0.20404978326689843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81585157</v>
      </c>
      <c r="O330" s="36">
        <f t="shared" si="77"/>
        <v>0.59791412542048572</v>
      </c>
      <c r="P330" s="31">
        <v>33775688</v>
      </c>
      <c r="Q330" s="31">
        <v>120228687</v>
      </c>
      <c r="R330" s="31">
        <v>130167447</v>
      </c>
      <c r="S330" s="31">
        <v>76812106</v>
      </c>
      <c r="T330" s="36">
        <f t="shared" si="78"/>
        <v>0.63888334736617391</v>
      </c>
      <c r="U330" s="36">
        <f t="shared" si="79"/>
        <v>-0.17566398647453163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1308614430</v>
      </c>
      <c r="E332" s="32">
        <f>SUM(E324:E331)</f>
        <v>1308614430</v>
      </c>
      <c r="F332" s="32">
        <f>SUM(F324:F331)</f>
        <v>253969006</v>
      </c>
      <c r="G332" s="37">
        <f t="shared" si="72"/>
        <v>0.19407474056357457</v>
      </c>
      <c r="H332" s="32">
        <f>SUM(H324:H331)</f>
        <v>213440136</v>
      </c>
      <c r="I332" s="37">
        <f t="shared" si="73"/>
        <v>0.16310391442038433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467409142</v>
      </c>
      <c r="O332" s="37">
        <f t="shared" si="77"/>
        <v>0.3571786549839589</v>
      </c>
      <c r="P332" s="32">
        <f>SUM(P324:P331)</f>
        <v>209797191</v>
      </c>
      <c r="Q332" s="32">
        <f>SUM(Q324:Q331)</f>
        <v>1212048612</v>
      </c>
      <c r="R332" s="32">
        <f>SUM(R324:R331)</f>
        <v>1257519796</v>
      </c>
      <c r="S332" s="32">
        <f>SUM(S324:S331)</f>
        <v>415223022</v>
      </c>
      <c r="T332" s="37">
        <f t="shared" si="78"/>
        <v>0.34257951198412823</v>
      </c>
      <c r="U332" s="37">
        <f t="shared" si="79"/>
        <v>1.7364126672220426E-2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6072684</v>
      </c>
      <c r="E333" s="31">
        <v>6072684</v>
      </c>
      <c r="F333" s="31">
        <v>1104406</v>
      </c>
      <c r="G333" s="36">
        <f t="shared" si="72"/>
        <v>0.18186455939416574</v>
      </c>
      <c r="H333" s="31">
        <v>1243218</v>
      </c>
      <c r="I333" s="36">
        <f t="shared" si="73"/>
        <v>0.20472298575061704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2347624</v>
      </c>
      <c r="O333" s="36">
        <f t="shared" si="77"/>
        <v>0.38658754514478277</v>
      </c>
      <c r="P333" s="31">
        <v>1067825</v>
      </c>
      <c r="Q333" s="31">
        <v>5666856</v>
      </c>
      <c r="R333" s="31">
        <v>4681176</v>
      </c>
      <c r="S333" s="31">
        <v>2043550</v>
      </c>
      <c r="T333" s="36">
        <f t="shared" si="78"/>
        <v>0.36061442182402376</v>
      </c>
      <c r="U333" s="36">
        <f t="shared" si="79"/>
        <v>0.1642525694753354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6907508</v>
      </c>
      <c r="E334" s="31">
        <v>6907508</v>
      </c>
      <c r="F334" s="31">
        <v>1727730</v>
      </c>
      <c r="G334" s="36">
        <f t="shared" si="72"/>
        <v>0.25012348881825397</v>
      </c>
      <c r="H334" s="31">
        <v>1851754</v>
      </c>
      <c r="I334" s="36">
        <f t="shared" si="73"/>
        <v>0.26807844449836321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3579484</v>
      </c>
      <c r="O334" s="36">
        <f t="shared" si="77"/>
        <v>0.51820193331661724</v>
      </c>
      <c r="P334" s="31">
        <v>1679208</v>
      </c>
      <c r="Q334" s="31">
        <v>7676814</v>
      </c>
      <c r="R334" s="31">
        <v>6037656</v>
      </c>
      <c r="S334" s="31">
        <v>3205654</v>
      </c>
      <c r="T334" s="36">
        <f t="shared" si="78"/>
        <v>0.41757609341583629</v>
      </c>
      <c r="U334" s="36">
        <f t="shared" si="79"/>
        <v>0.10275439373800022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51682259</v>
      </c>
      <c r="E335" s="31">
        <v>51682259</v>
      </c>
      <c r="F335" s="31">
        <v>14338757</v>
      </c>
      <c r="G335" s="36">
        <f t="shared" si="72"/>
        <v>0.2774406010387433</v>
      </c>
      <c r="H335" s="31">
        <v>14337880</v>
      </c>
      <c r="I335" s="36">
        <f t="shared" si="73"/>
        <v>0.27742363196624203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28676637</v>
      </c>
      <c r="O335" s="36">
        <f t="shared" si="77"/>
        <v>0.55486423300498533</v>
      </c>
      <c r="P335" s="31">
        <v>9819193</v>
      </c>
      <c r="Q335" s="31">
        <v>42426756</v>
      </c>
      <c r="R335" s="31">
        <v>40550932</v>
      </c>
      <c r="S335" s="31">
        <v>20962907</v>
      </c>
      <c r="T335" s="36">
        <f t="shared" si="78"/>
        <v>0.49409639049471515</v>
      </c>
      <c r="U335" s="36">
        <f t="shared" si="79"/>
        <v>0.46018924365780367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64662451</v>
      </c>
      <c r="E337" s="32">
        <f>SUM(E333:E336)</f>
        <v>64662451</v>
      </c>
      <c r="F337" s="32">
        <f>SUM(F333:F336)</f>
        <v>17170893</v>
      </c>
      <c r="G337" s="37">
        <f t="shared" si="72"/>
        <v>0.26554658436934286</v>
      </c>
      <c r="H337" s="32">
        <f>SUM(H333:H336)</f>
        <v>17432852</v>
      </c>
      <c r="I337" s="37">
        <f t="shared" si="73"/>
        <v>0.26959776083959452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34603745</v>
      </c>
      <c r="O337" s="37">
        <f t="shared" si="77"/>
        <v>0.53514434520893739</v>
      </c>
      <c r="P337" s="32">
        <f>SUM(P333:P336)</f>
        <v>12566226</v>
      </c>
      <c r="Q337" s="32">
        <f>SUM(Q333:Q336)</f>
        <v>55770426</v>
      </c>
      <c r="R337" s="32">
        <f>SUM(R333:R336)</f>
        <v>51269764</v>
      </c>
      <c r="S337" s="32">
        <f>SUM(S333:S336)</f>
        <v>26212111</v>
      </c>
      <c r="T337" s="37">
        <f t="shared" si="78"/>
        <v>0.47000019329240911</v>
      </c>
      <c r="U337" s="37">
        <f t="shared" si="79"/>
        <v>0.3872782488553046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14247377591</v>
      </c>
      <c r="E338" s="32">
        <f>SUM(E302,E304:E309,E311:E316,E318:E322,E324:E331,E333:E336)</f>
        <v>14258867179</v>
      </c>
      <c r="F338" s="32">
        <f>SUM(F302,F304:F309,F311:F316,F318:F322,F324:F331,F333:F336)</f>
        <v>2881042065</v>
      </c>
      <c r="G338" s="37">
        <f t="shared" si="72"/>
        <v>0.20221560400139466</v>
      </c>
      <c r="H338" s="32">
        <f>SUM(H302,H304:H309,H311:H316,H318:H322,H324:H331,H333:H336)</f>
        <v>3521589793</v>
      </c>
      <c r="I338" s="37">
        <f t="shared" si="73"/>
        <v>0.2471745955006184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6402631858</v>
      </c>
      <c r="O338" s="37">
        <f t="shared" si="77"/>
        <v>0.44939019950201303</v>
      </c>
      <c r="P338" s="32">
        <f>SUM(P302,P304:P309,P311:P316,P318:P322,P324:P331,P333:P336)</f>
        <v>3587043936</v>
      </c>
      <c r="Q338" s="32">
        <f>SUM(Q302,Q304:Q309,Q311:Q316,Q318:Q322,Q324:Q331,Q333:Q336)</f>
        <v>12541691345</v>
      </c>
      <c r="R338" s="32">
        <f>SUM(R302,R304:R309,R311:R316,R318:R322,R324:R331,R333:R336)</f>
        <v>13241154381</v>
      </c>
      <c r="S338" s="32">
        <f>SUM(S302,S304:S309,S311:S316,S318:S322,S324:S331,S333:S336)</f>
        <v>5446471950</v>
      </c>
      <c r="T338" s="37">
        <f t="shared" si="78"/>
        <v>0.43426933418923169</v>
      </c>
      <c r="U338" s="37">
        <f t="shared" si="79"/>
        <v>-1.8247376995607523E-2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90874325570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90895601128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22125511574</v>
      </c>
      <c r="G339" s="39">
        <f t="shared" si="72"/>
        <v>0.2434737362309978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23141852320</v>
      </c>
      <c r="I339" s="39">
        <f t="shared" si="73"/>
        <v>0.25465776141770602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45267363894</v>
      </c>
      <c r="O339" s="39">
        <f t="shared" si="77"/>
        <v>0.49813149764870379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19985252735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83644287310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84340840885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38823610763</v>
      </c>
      <c r="T339" s="39">
        <f t="shared" si="78"/>
        <v>0.46415137257506989</v>
      </c>
      <c r="U339" s="39">
        <f t="shared" si="79"/>
        <v>0.15794644315264894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0" max="16383" man="1"/>
    <brk id="232" max="16383" man="1"/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tabSelected="1" view="pageBreakPreview" topLeftCell="A265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7" bestFit="1" customWidth="1"/>
    <col min="5" max="5" width="11.7109375" hidden="1" customWidth="1"/>
    <col min="6" max="6" width="15.42578125" bestFit="1" customWidth="1"/>
    <col min="7" max="7" width="11.7109375" customWidth="1"/>
    <col min="8" max="8" width="14.85546875" bestFit="1" customWidth="1"/>
    <col min="9" max="9" width="11.7109375" customWidth="1"/>
    <col min="10" max="13" width="11.7109375" hidden="1" customWidth="1"/>
    <col min="14" max="14" width="16.5703125" bestFit="1" customWidth="1"/>
    <col min="15" max="15" width="11.7109375" customWidth="1"/>
    <col min="16" max="16" width="15.42578125" bestFit="1" customWidth="1"/>
    <col min="17" max="19" width="11.7109375" hidden="1" customWidth="1"/>
    <col min="20" max="20" width="19" bestFit="1" customWidth="1"/>
    <col min="21" max="21" width="19.140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57.7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743333027</v>
      </c>
      <c r="E8" s="31">
        <v>733333027</v>
      </c>
      <c r="F8" s="31">
        <v>209692408</v>
      </c>
      <c r="G8" s="36">
        <f>IF(($D8       =0),0,($F8       /$D8       ))</f>
        <v>0.28209752612001188</v>
      </c>
      <c r="H8" s="31">
        <v>203696154</v>
      </c>
      <c r="I8" s="36">
        <f>IF(($D8       =0),0,($H8       /$D8       ))</f>
        <v>0.27403081337861773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413388562</v>
      </c>
      <c r="O8" s="36">
        <f>IF(($D8       =0),0,($N8       /$D8       ))</f>
        <v>0.55612833949862961</v>
      </c>
      <c r="P8" s="31">
        <v>178485524</v>
      </c>
      <c r="Q8" s="31">
        <v>628112438</v>
      </c>
      <c r="R8" s="31">
        <v>708316364</v>
      </c>
      <c r="S8" s="31">
        <v>375505050</v>
      </c>
      <c r="T8" s="36">
        <f>IF(($Q8       =0),0,($S8       /$Q8       ))</f>
        <v>0.59783094121756586</v>
      </c>
      <c r="U8" s="36">
        <f>IF(($P8       =0),0,(($H8       /$P8       )-1))</f>
        <v>0.14124747730241705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1292268720</v>
      </c>
      <c r="E9" s="31">
        <v>1292268720</v>
      </c>
      <c r="F9" s="31">
        <v>298862888</v>
      </c>
      <c r="G9" s="36">
        <f>IF(($D9       =0),0,($F9       /$D9       ))</f>
        <v>0.23126992348774023</v>
      </c>
      <c r="H9" s="31">
        <v>244143517</v>
      </c>
      <c r="I9" s="36">
        <f>IF(($D9       =0),0,($H9       /$D9       ))</f>
        <v>0.18892627610765042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543006405</v>
      </c>
      <c r="O9" s="36">
        <f>IF(($D9       =0),0,($N9       /$D9       ))</f>
        <v>0.42019619959539067</v>
      </c>
      <c r="P9" s="31">
        <v>192376267</v>
      </c>
      <c r="Q9" s="31">
        <v>1058186300</v>
      </c>
      <c r="R9" s="31">
        <v>1197503310</v>
      </c>
      <c r="S9" s="31">
        <v>445471889</v>
      </c>
      <c r="T9" s="36">
        <f>IF(($Q9       =0),0,($S9       /$Q9       ))</f>
        <v>0.42097680625802847</v>
      </c>
      <c r="U9" s="36">
        <f>IF(($P9       =0),0,(($H9       /$P9       )-1))</f>
        <v>0.26909374429227273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2035601747</v>
      </c>
      <c r="E10" s="32">
        <f>SUM(E8:E9)</f>
        <v>2025601747</v>
      </c>
      <c r="F10" s="32">
        <f>SUM(F8:F9)</f>
        <v>508555296</v>
      </c>
      <c r="G10" s="37">
        <f t="shared" ref="G10:G54" si="0">IF(($D10      =0),0,($F10      /$D10      ))</f>
        <v>0.24983044780222424</v>
      </c>
      <c r="H10" s="32">
        <f>SUM(H8:H9)</f>
        <v>447839671</v>
      </c>
      <c r="I10" s="37">
        <f t="shared" ref="I10:I54" si="1">IF(($D10      =0),0,($H10      /$D10      ))</f>
        <v>0.22000357960981845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956394967</v>
      </c>
      <c r="O10" s="37">
        <f t="shared" ref="O10:O54" si="5">IF(($D10      =0),0,($N10      /$D10      ))</f>
        <v>0.46983402741204272</v>
      </c>
      <c r="P10" s="32">
        <f>SUM(P8:P9)</f>
        <v>370861791</v>
      </c>
      <c r="Q10" s="32">
        <f>SUM(Q8:Q9)</f>
        <v>1686298738</v>
      </c>
      <c r="R10" s="32">
        <f>SUM(R8:R9)</f>
        <v>1905819674</v>
      </c>
      <c r="S10" s="32">
        <f>SUM(S8:S9)</f>
        <v>820976939</v>
      </c>
      <c r="T10" s="37">
        <f t="shared" ref="T10:T54" si="6">IF(($Q10      =0),0,($S10      /$Q10      ))</f>
        <v>0.48685142228932865</v>
      </c>
      <c r="U10" s="37">
        <f t="shared" ref="U10:U54" si="7">IF(($P10      =0),0,(($H10      /$P10      )-1))</f>
        <v>0.20756487151840353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83768837</v>
      </c>
      <c r="E11" s="31">
        <v>83768837</v>
      </c>
      <c r="F11" s="31">
        <v>30765278</v>
      </c>
      <c r="G11" s="36">
        <f t="shared" si="0"/>
        <v>0.36726399818586475</v>
      </c>
      <c r="H11" s="31">
        <v>11164404</v>
      </c>
      <c r="I11" s="36">
        <f t="shared" si="1"/>
        <v>0.13327633998308941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41929682</v>
      </c>
      <c r="O11" s="36">
        <f t="shared" si="5"/>
        <v>0.50054033816895416</v>
      </c>
      <c r="P11" s="31">
        <v>11614663</v>
      </c>
      <c r="Q11" s="31">
        <v>70302509</v>
      </c>
      <c r="R11" s="31">
        <v>83768808</v>
      </c>
      <c r="S11" s="31">
        <v>40842481</v>
      </c>
      <c r="T11" s="36">
        <f t="shared" si="6"/>
        <v>0.58095339100913168</v>
      </c>
      <c r="U11" s="36">
        <f t="shared" si="7"/>
        <v>-3.876642826399701E-2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19089652</v>
      </c>
      <c r="E12" s="31">
        <v>19089652</v>
      </c>
      <c r="F12" s="31">
        <v>2175167</v>
      </c>
      <c r="G12" s="36">
        <f t="shared" si="0"/>
        <v>0.11394482204285337</v>
      </c>
      <c r="H12" s="31">
        <v>1881450</v>
      </c>
      <c r="I12" s="36">
        <f t="shared" si="1"/>
        <v>9.8558632708443297E-2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4056617</v>
      </c>
      <c r="O12" s="36">
        <f t="shared" si="5"/>
        <v>0.21250345475129667</v>
      </c>
      <c r="P12" s="31">
        <v>1820147</v>
      </c>
      <c r="Q12" s="31">
        <v>16210614</v>
      </c>
      <c r="R12" s="31">
        <v>19282764</v>
      </c>
      <c r="S12" s="31">
        <v>3890289</v>
      </c>
      <c r="T12" s="36">
        <f t="shared" si="6"/>
        <v>0.23998406229400071</v>
      </c>
      <c r="U12" s="36">
        <f t="shared" si="7"/>
        <v>3.3680246705348527E-2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67903476</v>
      </c>
      <c r="E13" s="31">
        <v>67903476</v>
      </c>
      <c r="F13" s="31">
        <v>25828809</v>
      </c>
      <c r="G13" s="36">
        <f t="shared" si="0"/>
        <v>0.38037535810390621</v>
      </c>
      <c r="H13" s="31">
        <v>17332516</v>
      </c>
      <c r="I13" s="36">
        <f t="shared" si="1"/>
        <v>0.2552522642581655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43161325</v>
      </c>
      <c r="O13" s="36">
        <f t="shared" si="5"/>
        <v>0.63562762236207171</v>
      </c>
      <c r="P13" s="31">
        <v>13075687</v>
      </c>
      <c r="Q13" s="31">
        <v>46081920</v>
      </c>
      <c r="R13" s="31">
        <v>65899888</v>
      </c>
      <c r="S13" s="31">
        <v>34064570</v>
      </c>
      <c r="T13" s="36">
        <f t="shared" si="6"/>
        <v>0.73921768016610423</v>
      </c>
      <c r="U13" s="36">
        <f t="shared" si="7"/>
        <v>0.3255529900646903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38205753</v>
      </c>
      <c r="E14" s="31">
        <v>38205753</v>
      </c>
      <c r="F14" s="31">
        <v>16684665</v>
      </c>
      <c r="G14" s="36">
        <f t="shared" si="0"/>
        <v>0.43670556630568175</v>
      </c>
      <c r="H14" s="31">
        <v>21116908</v>
      </c>
      <c r="I14" s="36">
        <f t="shared" si="1"/>
        <v>0.55271539864690011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37801573</v>
      </c>
      <c r="O14" s="36">
        <f t="shared" si="5"/>
        <v>0.98942096495258192</v>
      </c>
      <c r="P14" s="31">
        <v>11552891</v>
      </c>
      <c r="Q14" s="31">
        <v>37909842</v>
      </c>
      <c r="R14" s="31">
        <v>38781727</v>
      </c>
      <c r="S14" s="31">
        <v>24107384</v>
      </c>
      <c r="T14" s="36">
        <f t="shared" si="6"/>
        <v>0.63591359731860664</v>
      </c>
      <c r="U14" s="36">
        <f t="shared" si="7"/>
        <v>0.82784620749905802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13061282</v>
      </c>
      <c r="E15" s="31">
        <v>13061282</v>
      </c>
      <c r="F15" s="31">
        <v>5199301</v>
      </c>
      <c r="G15" s="36">
        <f t="shared" si="0"/>
        <v>0.39806973006171981</v>
      </c>
      <c r="H15" s="31">
        <v>312748</v>
      </c>
      <c r="I15" s="36">
        <f t="shared" si="1"/>
        <v>2.3944663318654327E-2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5512049</v>
      </c>
      <c r="O15" s="36">
        <f t="shared" si="5"/>
        <v>0.42201439338037416</v>
      </c>
      <c r="P15" s="31">
        <v>1052879</v>
      </c>
      <c r="Q15" s="31">
        <v>13701166</v>
      </c>
      <c r="R15" s="31">
        <v>12548883</v>
      </c>
      <c r="S15" s="31">
        <v>2203315</v>
      </c>
      <c r="T15" s="36">
        <f t="shared" si="6"/>
        <v>0.16081222576239132</v>
      </c>
      <c r="U15" s="36">
        <f t="shared" si="7"/>
        <v>-0.70295921943547168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88331940</v>
      </c>
      <c r="E16" s="31">
        <v>98564584</v>
      </c>
      <c r="F16" s="31">
        <v>14491277</v>
      </c>
      <c r="G16" s="36">
        <f t="shared" si="0"/>
        <v>0.1640547801848346</v>
      </c>
      <c r="H16" s="31">
        <v>2341559</v>
      </c>
      <c r="I16" s="36">
        <f t="shared" si="1"/>
        <v>2.6508633230516616E-2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16832836</v>
      </c>
      <c r="O16" s="36">
        <f t="shared" si="5"/>
        <v>0.19056341341535124</v>
      </c>
      <c r="P16" s="31">
        <v>14514586</v>
      </c>
      <c r="Q16" s="31">
        <v>78212760</v>
      </c>
      <c r="R16" s="31">
        <v>82940773</v>
      </c>
      <c r="S16" s="31">
        <v>31869692</v>
      </c>
      <c r="T16" s="36">
        <f t="shared" si="6"/>
        <v>0.40747433027552027</v>
      </c>
      <c r="U16" s="36">
        <f t="shared" si="7"/>
        <v>-0.83867545378145825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19537676</v>
      </c>
      <c r="E17" s="31">
        <v>19537676</v>
      </c>
      <c r="F17" s="31">
        <v>3378585</v>
      </c>
      <c r="G17" s="36">
        <f t="shared" si="0"/>
        <v>0.17292665719300493</v>
      </c>
      <c r="H17" s="31">
        <v>6830193</v>
      </c>
      <c r="I17" s="36">
        <f t="shared" si="1"/>
        <v>0.34959086229088865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10208778</v>
      </c>
      <c r="O17" s="36">
        <f t="shared" si="5"/>
        <v>0.52251751948389358</v>
      </c>
      <c r="P17" s="31">
        <v>6000321</v>
      </c>
      <c r="Q17" s="31">
        <v>18030680</v>
      </c>
      <c r="R17" s="31">
        <v>25748861</v>
      </c>
      <c r="S17" s="31">
        <v>9289752</v>
      </c>
      <c r="T17" s="36">
        <f t="shared" si="6"/>
        <v>0.51521917087985591</v>
      </c>
      <c r="U17" s="36">
        <f t="shared" si="7"/>
        <v>0.13830460070386241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329898616</v>
      </c>
      <c r="E19" s="32">
        <f>SUM(E11:E18)</f>
        <v>340131260</v>
      </c>
      <c r="F19" s="32">
        <f>SUM(F11:F18)</f>
        <v>98523082</v>
      </c>
      <c r="G19" s="37">
        <f t="shared" si="0"/>
        <v>0.29864654539805646</v>
      </c>
      <c r="H19" s="32">
        <f>SUM(H11:H18)</f>
        <v>60979778</v>
      </c>
      <c r="I19" s="37">
        <f t="shared" si="1"/>
        <v>0.18484399461681889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159502860</v>
      </c>
      <c r="O19" s="37">
        <f t="shared" si="5"/>
        <v>0.48349054001487535</v>
      </c>
      <c r="P19" s="32">
        <f>SUM(P11:P18)</f>
        <v>59631174</v>
      </c>
      <c r="Q19" s="32">
        <f>SUM(Q11:Q18)</f>
        <v>280449491</v>
      </c>
      <c r="R19" s="32">
        <f>SUM(R11:R18)</f>
        <v>328971704</v>
      </c>
      <c r="S19" s="32">
        <f>SUM(S11:S18)</f>
        <v>146267483</v>
      </c>
      <c r="T19" s="37">
        <f t="shared" si="6"/>
        <v>0.52154661603575525</v>
      </c>
      <c r="U19" s="37">
        <f t="shared" si="7"/>
        <v>2.2615754638672714E-2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-1</v>
      </c>
      <c r="E22" s="31">
        <v>-1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67122</v>
      </c>
      <c r="E24" s="31">
        <v>67122</v>
      </c>
      <c r="F24" s="31">
        <v>3973</v>
      </c>
      <c r="G24" s="36">
        <f t="shared" si="0"/>
        <v>5.9190727332320253E-2</v>
      </c>
      <c r="H24" s="31">
        <v>3234</v>
      </c>
      <c r="I24" s="36">
        <f t="shared" si="1"/>
        <v>4.8180924287118974E-2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7207</v>
      </c>
      <c r="O24" s="36">
        <f t="shared" si="5"/>
        <v>0.10737165161943923</v>
      </c>
      <c r="P24" s="31">
        <v>4390</v>
      </c>
      <c r="Q24" s="31">
        <v>63987</v>
      </c>
      <c r="R24" s="31">
        <v>63987</v>
      </c>
      <c r="S24" s="31">
        <v>9490</v>
      </c>
      <c r="T24" s="36">
        <f t="shared" si="6"/>
        <v>0.14831137574819886</v>
      </c>
      <c r="U24" s="36">
        <f t="shared" si="7"/>
        <v>-0.26332574031890665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401440236</v>
      </c>
      <c r="E26" s="31">
        <v>401440236</v>
      </c>
      <c r="F26" s="31">
        <v>51572856</v>
      </c>
      <c r="G26" s="36">
        <f t="shared" si="0"/>
        <v>0.12846957373749651</v>
      </c>
      <c r="H26" s="31">
        <v>51523798</v>
      </c>
      <c r="I26" s="36">
        <f t="shared" si="1"/>
        <v>0.12834736874756122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103096654</v>
      </c>
      <c r="O26" s="36">
        <f t="shared" si="5"/>
        <v>0.25681694248505771</v>
      </c>
      <c r="P26" s="31">
        <v>87697175</v>
      </c>
      <c r="Q26" s="31">
        <v>139505212</v>
      </c>
      <c r="R26" s="31">
        <v>371935872</v>
      </c>
      <c r="S26" s="31">
        <v>135154675</v>
      </c>
      <c r="T26" s="36">
        <f t="shared" si="6"/>
        <v>0.96881451999083734</v>
      </c>
      <c r="U26" s="36">
        <f t="shared" si="7"/>
        <v>-0.41248052745142594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401507357</v>
      </c>
      <c r="E27" s="32">
        <f>SUM(E20:E26)</f>
        <v>401507357</v>
      </c>
      <c r="F27" s="32">
        <f>SUM(F20:F26)</f>
        <v>51576829</v>
      </c>
      <c r="G27" s="37">
        <f t="shared" si="0"/>
        <v>0.12845799236500666</v>
      </c>
      <c r="H27" s="32">
        <f>SUM(H20:H26)</f>
        <v>51527032</v>
      </c>
      <c r="I27" s="37">
        <f t="shared" si="1"/>
        <v>0.1283339672403562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103103861</v>
      </c>
      <c r="O27" s="37">
        <f t="shared" si="5"/>
        <v>0.25679195960536283</v>
      </c>
      <c r="P27" s="32">
        <f>SUM(P20:P26)</f>
        <v>87701565</v>
      </c>
      <c r="Q27" s="32">
        <f>SUM(Q20:Q26)</f>
        <v>139569199</v>
      </c>
      <c r="R27" s="32">
        <f>SUM(R20:R26)</f>
        <v>371999859</v>
      </c>
      <c r="S27" s="32">
        <f>SUM(S20:S26)</f>
        <v>135164165</v>
      </c>
      <c r="T27" s="37">
        <f t="shared" si="6"/>
        <v>0.9684383515018955</v>
      </c>
      <c r="U27" s="37">
        <f t="shared" si="7"/>
        <v>-0.41247306134160777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458</v>
      </c>
      <c r="G31" s="36">
        <f t="shared" si="0"/>
        <v>0</v>
      </c>
      <c r="H31" s="31">
        <v>698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1156</v>
      </c>
      <c r="O31" s="36">
        <f t="shared" si="5"/>
        <v>0</v>
      </c>
      <c r="P31" s="31">
        <v>1035</v>
      </c>
      <c r="Q31" s="31">
        <v>0</v>
      </c>
      <c r="R31" s="31">
        <v>2212</v>
      </c>
      <c r="S31" s="31">
        <v>2212</v>
      </c>
      <c r="T31" s="36">
        <f t="shared" si="6"/>
        <v>0</v>
      </c>
      <c r="U31" s="36">
        <f t="shared" si="7"/>
        <v>-0.32560386473429948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108457456</v>
      </c>
      <c r="E34" s="31">
        <v>108457456</v>
      </c>
      <c r="F34" s="31">
        <v>10115990</v>
      </c>
      <c r="G34" s="36">
        <f t="shared" si="0"/>
        <v>9.3271503620737703E-2</v>
      </c>
      <c r="H34" s="31">
        <v>16910465</v>
      </c>
      <c r="I34" s="36">
        <f t="shared" si="1"/>
        <v>0.15591795736016525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27026455</v>
      </c>
      <c r="O34" s="36">
        <f t="shared" si="5"/>
        <v>0.24918946098090297</v>
      </c>
      <c r="P34" s="31">
        <v>18132377</v>
      </c>
      <c r="Q34" s="31">
        <v>88167412</v>
      </c>
      <c r="R34" s="31">
        <v>88167412</v>
      </c>
      <c r="S34" s="31">
        <v>35818460</v>
      </c>
      <c r="T34" s="36">
        <f t="shared" si="6"/>
        <v>0.40625509116679076</v>
      </c>
      <c r="U34" s="36">
        <f t="shared" si="7"/>
        <v>-6.7388406936387923E-2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108457456</v>
      </c>
      <c r="E35" s="32">
        <f>SUM(E28:E34)</f>
        <v>108457456</v>
      </c>
      <c r="F35" s="32">
        <f>SUM(F28:F34)</f>
        <v>10116448</v>
      </c>
      <c r="G35" s="37">
        <f t="shared" si="0"/>
        <v>9.3275726474720183E-2</v>
      </c>
      <c r="H35" s="32">
        <f>SUM(H28:H34)</f>
        <v>16911163</v>
      </c>
      <c r="I35" s="37">
        <f t="shared" si="1"/>
        <v>0.1559243930633962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27027611</v>
      </c>
      <c r="O35" s="37">
        <f t="shared" si="5"/>
        <v>0.24920011953811641</v>
      </c>
      <c r="P35" s="32">
        <f>SUM(P28:P34)</f>
        <v>18133412</v>
      </c>
      <c r="Q35" s="32">
        <f>SUM(Q28:Q34)</f>
        <v>88167412</v>
      </c>
      <c r="R35" s="32">
        <f>SUM(R28:R34)</f>
        <v>88169624</v>
      </c>
      <c r="S35" s="32">
        <f>SUM(S28:S34)</f>
        <v>35820672</v>
      </c>
      <c r="T35" s="37">
        <f t="shared" si="6"/>
        <v>0.40628017980158021</v>
      </c>
      <c r="U35" s="37">
        <f t="shared" si="7"/>
        <v>-6.7403145089297012E-2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53580927</v>
      </c>
      <c r="E39" s="31">
        <v>53580927</v>
      </c>
      <c r="F39" s="31">
        <v>14096209</v>
      </c>
      <c r="G39" s="36">
        <f t="shared" si="0"/>
        <v>0.26308258907129395</v>
      </c>
      <c r="H39" s="31">
        <v>8885979</v>
      </c>
      <c r="I39" s="36">
        <f t="shared" si="1"/>
        <v>0.16584220351394816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22982188</v>
      </c>
      <c r="O39" s="36">
        <f t="shared" si="5"/>
        <v>0.42892479258524213</v>
      </c>
      <c r="P39" s="31">
        <v>12586450</v>
      </c>
      <c r="Q39" s="31">
        <v>67678001</v>
      </c>
      <c r="R39" s="31">
        <v>43621023</v>
      </c>
      <c r="S39" s="31">
        <v>17495124</v>
      </c>
      <c r="T39" s="36">
        <f t="shared" si="6"/>
        <v>0.25850533026234035</v>
      </c>
      <c r="U39" s="36">
        <f t="shared" si="7"/>
        <v>-0.29400434594345504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53580927</v>
      </c>
      <c r="E40" s="32">
        <f>SUM(E36:E39)</f>
        <v>53580927</v>
      </c>
      <c r="F40" s="32">
        <f>SUM(F36:F39)</f>
        <v>14096209</v>
      </c>
      <c r="G40" s="37">
        <f t="shared" si="0"/>
        <v>0.26308258907129395</v>
      </c>
      <c r="H40" s="32">
        <f>SUM(H36:H39)</f>
        <v>8885979</v>
      </c>
      <c r="I40" s="37">
        <f t="shared" si="1"/>
        <v>0.16584220351394816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22982188</v>
      </c>
      <c r="O40" s="37">
        <f t="shared" si="5"/>
        <v>0.42892479258524213</v>
      </c>
      <c r="P40" s="32">
        <f>SUM(P36:P39)</f>
        <v>12586450</v>
      </c>
      <c r="Q40" s="32">
        <f>SUM(Q36:Q39)</f>
        <v>67678001</v>
      </c>
      <c r="R40" s="32">
        <f>SUM(R36:R39)</f>
        <v>43621023</v>
      </c>
      <c r="S40" s="32">
        <f>SUM(S36:S39)</f>
        <v>17495124</v>
      </c>
      <c r="T40" s="37">
        <f t="shared" si="6"/>
        <v>0.25850533026234035</v>
      </c>
      <c r="U40" s="37">
        <f t="shared" si="7"/>
        <v>-0.29400434594345504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0</v>
      </c>
      <c r="E47" s="32">
        <f>SUM(E41:E46)</f>
        <v>0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0</v>
      </c>
      <c r="R47" s="32">
        <f>SUM(R41:R46)</f>
        <v>0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5295175</v>
      </c>
      <c r="E52" s="31">
        <v>5295175</v>
      </c>
      <c r="F52" s="31">
        <v>1282824</v>
      </c>
      <c r="G52" s="36">
        <f t="shared" si="0"/>
        <v>0.24226281473227987</v>
      </c>
      <c r="H52" s="31">
        <v>1278565</v>
      </c>
      <c r="I52" s="36">
        <f t="shared" si="1"/>
        <v>0.24145849759450821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2561389</v>
      </c>
      <c r="O52" s="36">
        <f t="shared" si="5"/>
        <v>0.48372131232678806</v>
      </c>
      <c r="P52" s="31">
        <v>1163603</v>
      </c>
      <c r="Q52" s="31">
        <v>1164840</v>
      </c>
      <c r="R52" s="31">
        <v>7657553</v>
      </c>
      <c r="S52" s="31">
        <v>2175236</v>
      </c>
      <c r="T52" s="36">
        <f t="shared" si="6"/>
        <v>1.8674118333848426</v>
      </c>
      <c r="U52" s="36">
        <f t="shared" si="7"/>
        <v>9.8798301482550421E-2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5295175</v>
      </c>
      <c r="E53" s="32">
        <f>SUM(E48:E52)</f>
        <v>5295175</v>
      </c>
      <c r="F53" s="32">
        <f>SUM(F48:F52)</f>
        <v>1282824</v>
      </c>
      <c r="G53" s="37">
        <f t="shared" si="0"/>
        <v>0.24226281473227987</v>
      </c>
      <c r="H53" s="32">
        <f>SUM(H48:H52)</f>
        <v>1278565</v>
      </c>
      <c r="I53" s="37">
        <f t="shared" si="1"/>
        <v>0.24145849759450821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2561389</v>
      </c>
      <c r="O53" s="37">
        <f t="shared" si="5"/>
        <v>0.48372131232678806</v>
      </c>
      <c r="P53" s="32">
        <f>SUM(P48:P52)</f>
        <v>1163603</v>
      </c>
      <c r="Q53" s="32">
        <f>SUM(Q48:Q52)</f>
        <v>1164840</v>
      </c>
      <c r="R53" s="32">
        <f>SUM(R48:R52)</f>
        <v>7657553</v>
      </c>
      <c r="S53" s="32">
        <f>SUM(S48:S52)</f>
        <v>2175236</v>
      </c>
      <c r="T53" s="37">
        <f t="shared" si="6"/>
        <v>1.8674118333848426</v>
      </c>
      <c r="U53" s="37">
        <f t="shared" si="7"/>
        <v>9.8798301482550421E-2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2934341278</v>
      </c>
      <c r="E54" s="32">
        <f>SUM(E8:E9,E11:E18,E20:E26,E28:E34,E36:E39,E41:E46,E48:E52)</f>
        <v>2934573922</v>
      </c>
      <c r="F54" s="32">
        <f>SUM(F8:F9,F11:F18,F20:F26,F28:F34,F36:F39,F41:F46,F48:F52)</f>
        <v>684150688</v>
      </c>
      <c r="G54" s="37">
        <f t="shared" si="0"/>
        <v>0.2331530736146363</v>
      </c>
      <c r="H54" s="32">
        <f>SUM(H8:H9,H11:H18,H20:H26,H28:H34,H36:H39,H41:H46,H48:H52)</f>
        <v>587422188</v>
      </c>
      <c r="I54" s="37">
        <f t="shared" si="1"/>
        <v>0.20018877572426666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1271572876</v>
      </c>
      <c r="O54" s="37">
        <f t="shared" si="5"/>
        <v>0.43334184933890296</v>
      </c>
      <c r="P54" s="32">
        <f>SUM(P8:P9,P11:P18,P20:P26,P28:P34,P36:P39,P41:P46,P48:P52)</f>
        <v>550077995</v>
      </c>
      <c r="Q54" s="32">
        <f>SUM(Q8:Q9,Q11:Q18,Q20:Q26,Q28:Q34,Q36:Q39,Q41:Q46,Q48:Q52)</f>
        <v>2263327681</v>
      </c>
      <c r="R54" s="32">
        <f>SUM(R8:R9,R11:R18,R20:R26,R28:R34,R36:R39,R41:R46,R48:R52)</f>
        <v>2746239437</v>
      </c>
      <c r="S54" s="32">
        <f>SUM(S8:S9,S11:S18,S20:S26,S28:S34,S36:S39,S41:S46,S48:S52)</f>
        <v>1157899619</v>
      </c>
      <c r="T54" s="37">
        <f t="shared" si="6"/>
        <v>0.51159168366129304</v>
      </c>
      <c r="U54" s="37">
        <f t="shared" si="7"/>
        <v>6.788890546330606E-2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819242028</v>
      </c>
      <c r="E57" s="31">
        <v>819242028</v>
      </c>
      <c r="F57" s="31">
        <v>195076781</v>
      </c>
      <c r="G57" s="36">
        <f t="shared" ref="G57:G85" si="8">IF(($D57      =0),0,($F57      /$D57      ))</f>
        <v>0.23811861981280091</v>
      </c>
      <c r="H57" s="31">
        <v>241199868</v>
      </c>
      <c r="I57" s="36">
        <f t="shared" ref="I57:I85" si="9">IF(($D57      =0),0,($H57      /$D57      ))</f>
        <v>0.29441832786440003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436276649</v>
      </c>
      <c r="O57" s="36">
        <f t="shared" ref="O57:O85" si="13">IF(($D57      =0),0,($N57      /$D57      ))</f>
        <v>0.53253694767720094</v>
      </c>
      <c r="P57" s="31">
        <v>151636736</v>
      </c>
      <c r="Q57" s="31">
        <v>695724656</v>
      </c>
      <c r="R57" s="31">
        <v>695724656</v>
      </c>
      <c r="S57" s="31">
        <v>360544524</v>
      </c>
      <c r="T57" s="36">
        <f t="shared" ref="T57:T85" si="14">IF(($Q57      =0),0,($S57      /$Q57      ))</f>
        <v>0.51822875744107599</v>
      </c>
      <c r="U57" s="36">
        <f t="shared" ref="U57:U85" si="15">IF(($P57      =0),0,(($H57      /$P57      )-1))</f>
        <v>0.59064270547210929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819242028</v>
      </c>
      <c r="E58" s="32">
        <f>E57</f>
        <v>819242028</v>
      </c>
      <c r="F58" s="32">
        <f>F57</f>
        <v>195076781</v>
      </c>
      <c r="G58" s="37">
        <f t="shared" si="8"/>
        <v>0.23811861981280091</v>
      </c>
      <c r="H58" s="32">
        <f>H57</f>
        <v>241199868</v>
      </c>
      <c r="I58" s="37">
        <f t="shared" si="9"/>
        <v>0.29441832786440003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436276649</v>
      </c>
      <c r="O58" s="37">
        <f t="shared" si="13"/>
        <v>0.53253694767720094</v>
      </c>
      <c r="P58" s="32">
        <f>P57</f>
        <v>151636736</v>
      </c>
      <c r="Q58" s="32">
        <f>Q57</f>
        <v>695724656</v>
      </c>
      <c r="R58" s="32">
        <f>R57</f>
        <v>695724656</v>
      </c>
      <c r="S58" s="32">
        <f>S57</f>
        <v>360544524</v>
      </c>
      <c r="T58" s="37">
        <f t="shared" si="14"/>
        <v>0.51822875744107599</v>
      </c>
      <c r="U58" s="37">
        <f t="shared" si="15"/>
        <v>0.59064270547210929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25514388</v>
      </c>
      <c r="E59" s="31">
        <v>25514388</v>
      </c>
      <c r="F59" s="31">
        <v>11202048</v>
      </c>
      <c r="G59" s="36">
        <f t="shared" si="8"/>
        <v>0.43904827346828779</v>
      </c>
      <c r="H59" s="31">
        <v>2842682</v>
      </c>
      <c r="I59" s="36">
        <f t="shared" si="9"/>
        <v>0.11141486129316525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14044730</v>
      </c>
      <c r="O59" s="36">
        <f t="shared" si="13"/>
        <v>0.55046313476145303</v>
      </c>
      <c r="P59" s="31">
        <v>7215809</v>
      </c>
      <c r="Q59" s="31">
        <v>12360851</v>
      </c>
      <c r="R59" s="31">
        <v>12776133</v>
      </c>
      <c r="S59" s="31">
        <v>8049037</v>
      </c>
      <c r="T59" s="36">
        <f t="shared" si="14"/>
        <v>0.65117175184782994</v>
      </c>
      <c r="U59" s="36">
        <f t="shared" si="15"/>
        <v>-0.60604805365552217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34107708</v>
      </c>
      <c r="E60" s="31">
        <v>34107708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590</v>
      </c>
      <c r="Q60" s="31">
        <v>25525000</v>
      </c>
      <c r="R60" s="31">
        <v>25525000</v>
      </c>
      <c r="S60" s="31">
        <v>590</v>
      </c>
      <c r="T60" s="36">
        <f t="shared" si="14"/>
        <v>2.3114593535749266E-5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20950932</v>
      </c>
      <c r="E61" s="31">
        <v>20950932</v>
      </c>
      <c r="F61" s="31">
        <v>2378745</v>
      </c>
      <c r="G61" s="36">
        <f t="shared" si="8"/>
        <v>0.11353886309210492</v>
      </c>
      <c r="H61" s="31">
        <v>1023610</v>
      </c>
      <c r="I61" s="36">
        <f t="shared" si="9"/>
        <v>4.8857492354039432E-2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3402355</v>
      </c>
      <c r="O61" s="36">
        <f t="shared" si="13"/>
        <v>0.16239635544614436</v>
      </c>
      <c r="P61" s="31">
        <v>3086855</v>
      </c>
      <c r="Q61" s="31">
        <v>18213054</v>
      </c>
      <c r="R61" s="31">
        <v>12596788</v>
      </c>
      <c r="S61" s="31">
        <v>4116215</v>
      </c>
      <c r="T61" s="36">
        <f t="shared" si="14"/>
        <v>0.22600355766803304</v>
      </c>
      <c r="U61" s="36">
        <f t="shared" si="15"/>
        <v>-0.66839712263776563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80573028</v>
      </c>
      <c r="E63" s="32">
        <f>SUM(E59:E62)</f>
        <v>80573028</v>
      </c>
      <c r="F63" s="32">
        <f>SUM(F59:F62)</f>
        <v>13580793</v>
      </c>
      <c r="G63" s="37">
        <f t="shared" si="8"/>
        <v>0.16855259554102894</v>
      </c>
      <c r="H63" s="32">
        <f>SUM(H59:H62)</f>
        <v>3866292</v>
      </c>
      <c r="I63" s="37">
        <f t="shared" si="9"/>
        <v>4.798494106489333E-2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17447085</v>
      </c>
      <c r="O63" s="37">
        <f t="shared" si="13"/>
        <v>0.21653753660592226</v>
      </c>
      <c r="P63" s="32">
        <f>SUM(P59:P62)</f>
        <v>10303254</v>
      </c>
      <c r="Q63" s="32">
        <f>SUM(Q59:Q62)</f>
        <v>56098905</v>
      </c>
      <c r="R63" s="32">
        <f>SUM(R59:R62)</f>
        <v>50897921</v>
      </c>
      <c r="S63" s="32">
        <f>SUM(S59:S62)</f>
        <v>12165842</v>
      </c>
      <c r="T63" s="37">
        <f t="shared" si="14"/>
        <v>0.21686416160885849</v>
      </c>
      <c r="U63" s="37">
        <f t="shared" si="15"/>
        <v>-0.62475039438996649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27215269</v>
      </c>
      <c r="E64" s="31">
        <v>27215269</v>
      </c>
      <c r="F64" s="31">
        <v>2919924</v>
      </c>
      <c r="G64" s="36">
        <f t="shared" si="8"/>
        <v>0.10728991875847342</v>
      </c>
      <c r="H64" s="31">
        <v>8983797</v>
      </c>
      <c r="I64" s="36">
        <f t="shared" si="9"/>
        <v>0.33010134862161383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11903721</v>
      </c>
      <c r="O64" s="36">
        <f t="shared" si="13"/>
        <v>0.43739126738008727</v>
      </c>
      <c r="P64" s="31">
        <v>2258245</v>
      </c>
      <c r="Q64" s="31">
        <v>25704324</v>
      </c>
      <c r="R64" s="31">
        <v>25704324</v>
      </c>
      <c r="S64" s="31">
        <v>9316123</v>
      </c>
      <c r="T64" s="36">
        <f t="shared" si="14"/>
        <v>0.36243407918449827</v>
      </c>
      <c r="U64" s="36">
        <f t="shared" si="15"/>
        <v>2.9782206979313584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47891273</v>
      </c>
      <c r="E65" s="31">
        <v>47891273</v>
      </c>
      <c r="F65" s="31">
        <v>10783088</v>
      </c>
      <c r="G65" s="36">
        <f t="shared" si="8"/>
        <v>0.22515768165110164</v>
      </c>
      <c r="H65" s="31">
        <v>10831916</v>
      </c>
      <c r="I65" s="36">
        <f t="shared" si="9"/>
        <v>0.22617724110194357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21615004</v>
      </c>
      <c r="O65" s="36">
        <f t="shared" si="13"/>
        <v>0.45133492275304521</v>
      </c>
      <c r="P65" s="31">
        <v>13409580</v>
      </c>
      <c r="Q65" s="31">
        <v>35055985</v>
      </c>
      <c r="R65" s="31">
        <v>35055985</v>
      </c>
      <c r="S65" s="31">
        <v>20381138</v>
      </c>
      <c r="T65" s="36">
        <f t="shared" si="14"/>
        <v>0.58138825652738046</v>
      </c>
      <c r="U65" s="36">
        <f t="shared" si="15"/>
        <v>-0.1922255581457436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14411000</v>
      </c>
      <c r="E66" s="31">
        <v>14411000</v>
      </c>
      <c r="F66" s="31">
        <v>2342275</v>
      </c>
      <c r="G66" s="36">
        <f t="shared" si="8"/>
        <v>0.16253382832558463</v>
      </c>
      <c r="H66" s="31">
        <v>2334365</v>
      </c>
      <c r="I66" s="36">
        <f t="shared" si="9"/>
        <v>0.16198494205815003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4676640</v>
      </c>
      <c r="O66" s="36">
        <f t="shared" si="13"/>
        <v>0.32451877038373467</v>
      </c>
      <c r="P66" s="31">
        <v>1809657</v>
      </c>
      <c r="Q66" s="31">
        <v>7010652</v>
      </c>
      <c r="R66" s="31">
        <v>7010652</v>
      </c>
      <c r="S66" s="31">
        <v>3621579</v>
      </c>
      <c r="T66" s="36">
        <f t="shared" si="14"/>
        <v>0.51658233784817731</v>
      </c>
      <c r="U66" s="36">
        <f t="shared" si="15"/>
        <v>0.2899488687635281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284915075</v>
      </c>
      <c r="E67" s="31">
        <v>284915075</v>
      </c>
      <c r="F67" s="31">
        <v>90144727</v>
      </c>
      <c r="G67" s="36">
        <f t="shared" si="8"/>
        <v>0.31639156685549191</v>
      </c>
      <c r="H67" s="31">
        <v>89308616</v>
      </c>
      <c r="I67" s="36">
        <f t="shared" si="9"/>
        <v>0.31345696958997343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179453343</v>
      </c>
      <c r="O67" s="36">
        <f t="shared" si="13"/>
        <v>0.62984853644546535</v>
      </c>
      <c r="P67" s="31">
        <v>82415024</v>
      </c>
      <c r="Q67" s="31">
        <v>244791847</v>
      </c>
      <c r="R67" s="31">
        <v>244791847</v>
      </c>
      <c r="S67" s="31">
        <v>164791214</v>
      </c>
      <c r="T67" s="36">
        <f t="shared" si="14"/>
        <v>0.67318914424466103</v>
      </c>
      <c r="U67" s="36">
        <f t="shared" si="15"/>
        <v>8.3644846114465654E-2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72344496</v>
      </c>
      <c r="E68" s="31">
        <v>72344496</v>
      </c>
      <c r="F68" s="31">
        <v>20227192</v>
      </c>
      <c r="G68" s="36">
        <f t="shared" si="8"/>
        <v>0.2795954511867772</v>
      </c>
      <c r="H68" s="31">
        <v>2664189</v>
      </c>
      <c r="I68" s="36">
        <f t="shared" si="9"/>
        <v>3.6826422842174474E-2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22891381</v>
      </c>
      <c r="O68" s="36">
        <f t="shared" si="13"/>
        <v>0.31642187402895172</v>
      </c>
      <c r="P68" s="31">
        <v>6562681</v>
      </c>
      <c r="Q68" s="31">
        <v>35858233</v>
      </c>
      <c r="R68" s="31">
        <v>36338087</v>
      </c>
      <c r="S68" s="31">
        <v>13170013</v>
      </c>
      <c r="T68" s="36">
        <f t="shared" si="14"/>
        <v>0.36728003301222345</v>
      </c>
      <c r="U68" s="36">
        <f t="shared" si="15"/>
        <v>-0.59403953963326872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446777113</v>
      </c>
      <c r="E70" s="32">
        <f>SUM(E64:E69)</f>
        <v>446777113</v>
      </c>
      <c r="F70" s="32">
        <f>SUM(F64:F69)</f>
        <v>126417206</v>
      </c>
      <c r="G70" s="37">
        <f t="shared" si="8"/>
        <v>0.28295363016950242</v>
      </c>
      <c r="H70" s="32">
        <f>SUM(H64:H69)</f>
        <v>114122883</v>
      </c>
      <c r="I70" s="37">
        <f t="shared" si="9"/>
        <v>0.25543583070693238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240540089</v>
      </c>
      <c r="O70" s="37">
        <f t="shared" si="13"/>
        <v>0.5383894608764348</v>
      </c>
      <c r="P70" s="32">
        <f>SUM(P64:P69)</f>
        <v>106455187</v>
      </c>
      <c r="Q70" s="32">
        <f>SUM(Q64:Q69)</f>
        <v>348421041</v>
      </c>
      <c r="R70" s="32">
        <f>SUM(R64:R69)</f>
        <v>348900895</v>
      </c>
      <c r="S70" s="32">
        <f>SUM(S64:S69)</f>
        <v>211280067</v>
      </c>
      <c r="T70" s="37">
        <f t="shared" si="14"/>
        <v>0.60639296178441759</v>
      </c>
      <c r="U70" s="37">
        <f t="shared" si="15"/>
        <v>7.2027453204323466E-2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104573244</v>
      </c>
      <c r="E71" s="31">
        <v>104573244</v>
      </c>
      <c r="F71" s="31">
        <v>38230506</v>
      </c>
      <c r="G71" s="36">
        <f t="shared" si="8"/>
        <v>0.36558592368043974</v>
      </c>
      <c r="H71" s="31">
        <v>13444588</v>
      </c>
      <c r="I71" s="36">
        <f t="shared" si="9"/>
        <v>0.12856623248677262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51675094</v>
      </c>
      <c r="O71" s="36">
        <f t="shared" si="13"/>
        <v>0.49415215616721231</v>
      </c>
      <c r="P71" s="31">
        <v>23603923</v>
      </c>
      <c r="Q71" s="31">
        <v>98759040</v>
      </c>
      <c r="R71" s="31">
        <v>99593554</v>
      </c>
      <c r="S71" s="31">
        <v>58003007</v>
      </c>
      <c r="T71" s="36">
        <f t="shared" si="14"/>
        <v>0.5873184571255452</v>
      </c>
      <c r="U71" s="36">
        <f t="shared" si="15"/>
        <v>-0.43040875027426584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104123328</v>
      </c>
      <c r="E72" s="31">
        <v>104123328</v>
      </c>
      <c r="F72" s="31">
        <v>30653482</v>
      </c>
      <c r="G72" s="36">
        <f t="shared" si="8"/>
        <v>0.29439591097203499</v>
      </c>
      <c r="H72" s="31">
        <v>14218749</v>
      </c>
      <c r="I72" s="36">
        <f t="shared" si="9"/>
        <v>0.13655680502259782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44872231</v>
      </c>
      <c r="O72" s="36">
        <f t="shared" si="13"/>
        <v>0.43095271599463281</v>
      </c>
      <c r="P72" s="31">
        <v>37581454</v>
      </c>
      <c r="Q72" s="31">
        <v>133083769</v>
      </c>
      <c r="R72" s="31">
        <v>144607319</v>
      </c>
      <c r="S72" s="31">
        <v>80173480</v>
      </c>
      <c r="T72" s="36">
        <f t="shared" si="14"/>
        <v>0.60242868534930061</v>
      </c>
      <c r="U72" s="36">
        <f t="shared" si="15"/>
        <v>-0.62165516533766896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38510416</v>
      </c>
      <c r="E73" s="31">
        <v>38510416</v>
      </c>
      <c r="F73" s="31">
        <v>14009024</v>
      </c>
      <c r="G73" s="36">
        <f t="shared" si="8"/>
        <v>0.36377233629467937</v>
      </c>
      <c r="H73" s="31">
        <v>9141995</v>
      </c>
      <c r="I73" s="36">
        <f t="shared" si="9"/>
        <v>0.23739019074735521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23151019</v>
      </c>
      <c r="O73" s="36">
        <f t="shared" si="13"/>
        <v>0.60116252704203454</v>
      </c>
      <c r="P73" s="31">
        <v>7129291</v>
      </c>
      <c r="Q73" s="31">
        <v>37151490</v>
      </c>
      <c r="R73" s="31">
        <v>37151490</v>
      </c>
      <c r="S73" s="31">
        <v>14645061</v>
      </c>
      <c r="T73" s="36">
        <f t="shared" si="14"/>
        <v>0.39419848302181149</v>
      </c>
      <c r="U73" s="36">
        <f t="shared" si="15"/>
        <v>0.28231474911039545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59461221</v>
      </c>
      <c r="E74" s="31">
        <v>73475886</v>
      </c>
      <c r="F74" s="31">
        <v>17127688</v>
      </c>
      <c r="G74" s="36">
        <f t="shared" si="8"/>
        <v>0.28804803722412631</v>
      </c>
      <c r="H74" s="31">
        <v>16530681</v>
      </c>
      <c r="I74" s="36">
        <f t="shared" si="9"/>
        <v>0.27800776240366809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33658369</v>
      </c>
      <c r="O74" s="36">
        <f t="shared" si="13"/>
        <v>0.5660557996277944</v>
      </c>
      <c r="P74" s="31">
        <v>10754345</v>
      </c>
      <c r="Q74" s="31">
        <v>55938364</v>
      </c>
      <c r="R74" s="31">
        <v>56095492</v>
      </c>
      <c r="S74" s="31">
        <v>22455771</v>
      </c>
      <c r="T74" s="36">
        <f t="shared" si="14"/>
        <v>0.40143775030674833</v>
      </c>
      <c r="U74" s="36">
        <f t="shared" si="15"/>
        <v>0.53711648640619214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6555053</v>
      </c>
      <c r="Q75" s="31">
        <v>22241985</v>
      </c>
      <c r="R75" s="31">
        <v>31030941</v>
      </c>
      <c r="S75" s="31">
        <v>12942409</v>
      </c>
      <c r="T75" s="36">
        <f t="shared" si="14"/>
        <v>0.58189091486214017</v>
      </c>
      <c r="U75" s="36">
        <f t="shared" si="15"/>
        <v>-1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73323012</v>
      </c>
      <c r="E76" s="31">
        <v>73323012</v>
      </c>
      <c r="F76" s="31">
        <v>7226875</v>
      </c>
      <c r="G76" s="36">
        <f t="shared" si="8"/>
        <v>9.8562167631629755E-2</v>
      </c>
      <c r="H76" s="31">
        <v>4733459</v>
      </c>
      <c r="I76" s="36">
        <f t="shared" si="9"/>
        <v>6.4556254181156666E-2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11960334</v>
      </c>
      <c r="O76" s="36">
        <f t="shared" si="13"/>
        <v>0.16311842181278641</v>
      </c>
      <c r="P76" s="31">
        <v>5023186</v>
      </c>
      <c r="Q76" s="31">
        <v>39625480</v>
      </c>
      <c r="R76" s="31">
        <v>37508480</v>
      </c>
      <c r="S76" s="31">
        <v>5026930</v>
      </c>
      <c r="T76" s="36">
        <f t="shared" si="14"/>
        <v>0.12686105001125539</v>
      </c>
      <c r="U76" s="36">
        <f t="shared" si="15"/>
        <v>-5.767793587575698E-2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379991221</v>
      </c>
      <c r="E78" s="32">
        <f>SUM(E71:E77)</f>
        <v>394005886</v>
      </c>
      <c r="F78" s="32">
        <f>SUM(F71:F77)</f>
        <v>107247575</v>
      </c>
      <c r="G78" s="37">
        <f t="shared" si="8"/>
        <v>0.28223698094330446</v>
      </c>
      <c r="H78" s="32">
        <f>SUM(H71:H77)</f>
        <v>58069472</v>
      </c>
      <c r="I78" s="37">
        <f t="shared" si="9"/>
        <v>0.15281793049634693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165317047</v>
      </c>
      <c r="O78" s="37">
        <f t="shared" si="13"/>
        <v>0.43505491143965141</v>
      </c>
      <c r="P78" s="32">
        <f>SUM(P71:P77)</f>
        <v>90647252</v>
      </c>
      <c r="Q78" s="32">
        <f>SUM(Q71:Q77)</f>
        <v>386800128</v>
      </c>
      <c r="R78" s="32">
        <f>SUM(R71:R77)</f>
        <v>405987276</v>
      </c>
      <c r="S78" s="32">
        <f>SUM(S71:S77)</f>
        <v>193246658</v>
      </c>
      <c r="T78" s="37">
        <f t="shared" si="14"/>
        <v>0.49960339723569069</v>
      </c>
      <c r="U78" s="37">
        <f t="shared" si="15"/>
        <v>-0.35939070717775312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103334049</v>
      </c>
      <c r="E79" s="31">
        <v>103334049</v>
      </c>
      <c r="F79" s="31">
        <v>21955716</v>
      </c>
      <c r="G79" s="36">
        <f t="shared" si="8"/>
        <v>0.21247319941948661</v>
      </c>
      <c r="H79" s="31">
        <v>22043237</v>
      </c>
      <c r="I79" s="36">
        <f t="shared" si="9"/>
        <v>0.21332017097288039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43998953</v>
      </c>
      <c r="O79" s="36">
        <f t="shared" si="13"/>
        <v>0.42579337039236698</v>
      </c>
      <c r="P79" s="31">
        <v>0</v>
      </c>
      <c r="Q79" s="31">
        <v>97958074</v>
      </c>
      <c r="R79" s="31">
        <v>128089636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96971187</v>
      </c>
      <c r="E80" s="31">
        <v>96971187</v>
      </c>
      <c r="F80" s="31">
        <v>20092006</v>
      </c>
      <c r="G80" s="36">
        <f t="shared" si="8"/>
        <v>0.20719562811992803</v>
      </c>
      <c r="H80" s="31">
        <v>24150784</v>
      </c>
      <c r="I80" s="36">
        <f t="shared" si="9"/>
        <v>0.24905113309585455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44242790</v>
      </c>
      <c r="O80" s="36">
        <f t="shared" si="13"/>
        <v>0.45624676121578256</v>
      </c>
      <c r="P80" s="31">
        <v>18082547</v>
      </c>
      <c r="Q80" s="31">
        <v>80337582</v>
      </c>
      <c r="R80" s="31">
        <v>80339582</v>
      </c>
      <c r="S80" s="31">
        <v>36005311</v>
      </c>
      <c r="T80" s="36">
        <f t="shared" si="14"/>
        <v>0.4481751890416617</v>
      </c>
      <c r="U80" s="36">
        <f t="shared" si="15"/>
        <v>0.33558530222540006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123098060</v>
      </c>
      <c r="E81" s="31">
        <v>123098060</v>
      </c>
      <c r="F81" s="31">
        <v>20043213</v>
      </c>
      <c r="G81" s="36">
        <f t="shared" si="8"/>
        <v>0.16282314278551588</v>
      </c>
      <c r="H81" s="31">
        <v>21057167</v>
      </c>
      <c r="I81" s="36">
        <f t="shared" si="9"/>
        <v>0.17106010444031369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41100380</v>
      </c>
      <c r="O81" s="36">
        <f t="shared" si="13"/>
        <v>0.33388324722582957</v>
      </c>
      <c r="P81" s="31">
        <v>20647606</v>
      </c>
      <c r="Q81" s="31">
        <v>100213470</v>
      </c>
      <c r="R81" s="31">
        <v>104177930</v>
      </c>
      <c r="S81" s="31">
        <v>39003881</v>
      </c>
      <c r="T81" s="36">
        <f t="shared" si="14"/>
        <v>0.38920796775124145</v>
      </c>
      <c r="U81" s="36">
        <f t="shared" si="15"/>
        <v>1.9835762073336705E-2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25640654</v>
      </c>
      <c r="E82" s="31">
        <v>25640654</v>
      </c>
      <c r="F82" s="31">
        <v>17624865</v>
      </c>
      <c r="G82" s="36">
        <f t="shared" si="8"/>
        <v>0.68737969788134112</v>
      </c>
      <c r="H82" s="31">
        <v>12919775</v>
      </c>
      <c r="I82" s="36">
        <f t="shared" si="9"/>
        <v>0.50387852821538792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30544640</v>
      </c>
      <c r="O82" s="36">
        <f t="shared" si="13"/>
        <v>1.191258226096729</v>
      </c>
      <c r="P82" s="31">
        <v>11319698</v>
      </c>
      <c r="Q82" s="31">
        <v>15088798</v>
      </c>
      <c r="R82" s="31">
        <v>24442949</v>
      </c>
      <c r="S82" s="31">
        <v>22709560</v>
      </c>
      <c r="T82" s="36">
        <f t="shared" si="14"/>
        <v>1.505060906773356</v>
      </c>
      <c r="U82" s="36">
        <f t="shared" si="15"/>
        <v>0.14135332939094303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349043950</v>
      </c>
      <c r="E84" s="32">
        <f>SUM(E79:E83)</f>
        <v>349043950</v>
      </c>
      <c r="F84" s="32">
        <f>SUM(F79:F83)</f>
        <v>79715800</v>
      </c>
      <c r="G84" s="37">
        <f t="shared" si="8"/>
        <v>0.22838327379689577</v>
      </c>
      <c r="H84" s="32">
        <f>SUM(H79:H83)</f>
        <v>80170963</v>
      </c>
      <c r="I84" s="37">
        <f t="shared" si="9"/>
        <v>0.22968730155615075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159886763</v>
      </c>
      <c r="O84" s="37">
        <f t="shared" si="13"/>
        <v>0.45807057535304652</v>
      </c>
      <c r="P84" s="32">
        <f>SUM(P79:P83)</f>
        <v>50049851</v>
      </c>
      <c r="Q84" s="32">
        <f>SUM(Q79:Q83)</f>
        <v>293597924</v>
      </c>
      <c r="R84" s="32">
        <f>SUM(R79:R83)</f>
        <v>337050097</v>
      </c>
      <c r="S84" s="32">
        <f>SUM(S79:S83)</f>
        <v>97718752</v>
      </c>
      <c r="T84" s="37">
        <f t="shared" si="14"/>
        <v>0.33283189018734344</v>
      </c>
      <c r="U84" s="37">
        <f t="shared" si="15"/>
        <v>0.60182221121897039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2075627340</v>
      </c>
      <c r="E85" s="32">
        <f>SUM(E57,E59:E62,E64:E69,E71:E77,E79:E83)</f>
        <v>2089642005</v>
      </c>
      <c r="F85" s="32">
        <f>SUM(F57,F59:F62,F64:F69,F71:F77,F79:F83)</f>
        <v>522038155</v>
      </c>
      <c r="G85" s="37">
        <f t="shared" si="8"/>
        <v>0.25150861377649802</v>
      </c>
      <c r="H85" s="32">
        <f>SUM(H57,H59:H62,H64:H69,H71:H77,H79:H83)</f>
        <v>497429478</v>
      </c>
      <c r="I85" s="37">
        <f t="shared" si="9"/>
        <v>0.23965259486319929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1019467633</v>
      </c>
      <c r="O85" s="37">
        <f t="shared" si="13"/>
        <v>0.49116120863969731</v>
      </c>
      <c r="P85" s="32">
        <f>SUM(P57,P59:P62,P64:P69,P71:P77,P79:P83)</f>
        <v>409092280</v>
      </c>
      <c r="Q85" s="32">
        <f>SUM(Q57,Q59:Q62,Q64:Q69,Q71:Q77,Q79:Q83)</f>
        <v>1780642654</v>
      </c>
      <c r="R85" s="32">
        <f>SUM(R57,R59:R62,R64:R69,R71:R77,R79:R83)</f>
        <v>1838560845</v>
      </c>
      <c r="S85" s="32">
        <f>SUM(S57,S59:S62,S64:S69,S71:S77,S79:S83)</f>
        <v>874955843</v>
      </c>
      <c r="T85" s="37">
        <f t="shared" si="14"/>
        <v>0.49137082111029784</v>
      </c>
      <c r="U85" s="37">
        <f t="shared" si="15"/>
        <v>0.21593464926788641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742551825</v>
      </c>
      <c r="E88" s="31">
        <v>742551825</v>
      </c>
      <c r="F88" s="31">
        <v>290468562</v>
      </c>
      <c r="G88" s="36">
        <f t="shared" ref="G88:G99" si="16">IF(($D88      =0),0,($F88      /$D88      ))</f>
        <v>0.39117614720023075</v>
      </c>
      <c r="H88" s="31">
        <v>265536994</v>
      </c>
      <c r="I88" s="36">
        <f t="shared" ref="I88:I99" si="17">IF(($D88      =0),0,($H88      /$D88      ))</f>
        <v>0.35760062134383686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556005556</v>
      </c>
      <c r="O88" s="36">
        <f t="shared" ref="O88:O99" si="21">IF(($D88      =0),0,($N88      /$D88      ))</f>
        <v>0.74877676854406761</v>
      </c>
      <c r="P88" s="31">
        <v>371317565</v>
      </c>
      <c r="Q88" s="31">
        <v>1401629724</v>
      </c>
      <c r="R88" s="31">
        <v>1475366759</v>
      </c>
      <c r="S88" s="31">
        <v>742334612</v>
      </c>
      <c r="T88" s="36">
        <f t="shared" ref="T88:T99" si="22">IF(($Q88      =0),0,($S88      /$Q88      ))</f>
        <v>0.52962248109401533</v>
      </c>
      <c r="U88" s="36">
        <f t="shared" ref="U88:U99" si="23">IF(($P88      =0),0,(($H88      /$P88      )-1))</f>
        <v>-0.28487898491955266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7245832000</v>
      </c>
      <c r="E89" s="31">
        <v>7245832000</v>
      </c>
      <c r="F89" s="31">
        <v>1830671841</v>
      </c>
      <c r="G89" s="36">
        <f t="shared" si="16"/>
        <v>0.25265170942412135</v>
      </c>
      <c r="H89" s="31">
        <v>1871396069</v>
      </c>
      <c r="I89" s="36">
        <f t="shared" si="17"/>
        <v>0.25827207544972064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3702067910</v>
      </c>
      <c r="O89" s="36">
        <f t="shared" si="21"/>
        <v>0.51092378487384194</v>
      </c>
      <c r="P89" s="31">
        <v>1774203826</v>
      </c>
      <c r="Q89" s="31">
        <v>6893057000</v>
      </c>
      <c r="R89" s="31">
        <v>6893095843</v>
      </c>
      <c r="S89" s="31">
        <v>3510557673</v>
      </c>
      <c r="T89" s="36">
        <f t="shared" si="22"/>
        <v>0.5092889371145487</v>
      </c>
      <c r="U89" s="36">
        <f t="shared" si="23"/>
        <v>5.4780765082173888E-2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2042275994</v>
      </c>
      <c r="E90" s="31">
        <v>2042275994</v>
      </c>
      <c r="F90" s="31">
        <v>473912317</v>
      </c>
      <c r="G90" s="36">
        <f t="shared" si="16"/>
        <v>0.23205106380935112</v>
      </c>
      <c r="H90" s="31">
        <v>477114439</v>
      </c>
      <c r="I90" s="36">
        <f t="shared" si="17"/>
        <v>0.23361898215604252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951026756</v>
      </c>
      <c r="O90" s="36">
        <f t="shared" si="21"/>
        <v>0.46567004596539363</v>
      </c>
      <c r="P90" s="31">
        <v>1802422958</v>
      </c>
      <c r="Q90" s="31">
        <v>1792452861</v>
      </c>
      <c r="R90" s="31">
        <v>1957452861</v>
      </c>
      <c r="S90" s="31">
        <v>2366645395</v>
      </c>
      <c r="T90" s="36">
        <f t="shared" si="22"/>
        <v>1.320338987146173</v>
      </c>
      <c r="U90" s="36">
        <f t="shared" si="23"/>
        <v>-0.73529274198248418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10030659819</v>
      </c>
      <c r="E91" s="32">
        <f>SUM(E88:E90)</f>
        <v>10030659819</v>
      </c>
      <c r="F91" s="32">
        <f>SUM(F88:F90)</f>
        <v>2595052720</v>
      </c>
      <c r="G91" s="37">
        <f t="shared" si="16"/>
        <v>0.25871206548989634</v>
      </c>
      <c r="H91" s="32">
        <f>SUM(H88:H90)</f>
        <v>2614047502</v>
      </c>
      <c r="I91" s="37">
        <f t="shared" si="17"/>
        <v>0.26060573772509871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5209100222</v>
      </c>
      <c r="O91" s="37">
        <f t="shared" si="21"/>
        <v>0.5193178032149951</v>
      </c>
      <c r="P91" s="32">
        <f>SUM(P88:P90)</f>
        <v>3947944349</v>
      </c>
      <c r="Q91" s="32">
        <f>SUM(Q88:Q90)</f>
        <v>10087139585</v>
      </c>
      <c r="R91" s="32">
        <f>SUM(R88:R90)</f>
        <v>10325915463</v>
      </c>
      <c r="S91" s="32">
        <f>SUM(S88:S90)</f>
        <v>6619537680</v>
      </c>
      <c r="T91" s="37">
        <f t="shared" si="22"/>
        <v>0.6562353603040777</v>
      </c>
      <c r="U91" s="37">
        <f t="shared" si="23"/>
        <v>-0.33787123856947765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653147685</v>
      </c>
      <c r="E92" s="31">
        <v>653147685</v>
      </c>
      <c r="F92" s="31">
        <v>98963176</v>
      </c>
      <c r="G92" s="36">
        <f t="shared" si="16"/>
        <v>0.15151730347172554</v>
      </c>
      <c r="H92" s="31">
        <v>98238710</v>
      </c>
      <c r="I92" s="36">
        <f t="shared" si="17"/>
        <v>0.15040811175806279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197201886</v>
      </c>
      <c r="O92" s="36">
        <f t="shared" si="21"/>
        <v>0.30192541522978833</v>
      </c>
      <c r="P92" s="31">
        <v>93739309</v>
      </c>
      <c r="Q92" s="31">
        <v>603768132</v>
      </c>
      <c r="R92" s="31">
        <v>603768132</v>
      </c>
      <c r="S92" s="31">
        <v>180039143</v>
      </c>
      <c r="T92" s="36">
        <f t="shared" si="22"/>
        <v>0.29819252368225357</v>
      </c>
      <c r="U92" s="36">
        <f t="shared" si="23"/>
        <v>4.7999084354248822E-2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89841150</v>
      </c>
      <c r="E93" s="31">
        <v>89841150</v>
      </c>
      <c r="F93" s="31">
        <v>25626779</v>
      </c>
      <c r="G93" s="36">
        <f t="shared" si="16"/>
        <v>0.28524544710302574</v>
      </c>
      <c r="H93" s="31">
        <v>23594673</v>
      </c>
      <c r="I93" s="36">
        <f t="shared" si="17"/>
        <v>0.2626265692280208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49221452</v>
      </c>
      <c r="O93" s="36">
        <f t="shared" si="21"/>
        <v>0.54787201633104654</v>
      </c>
      <c r="P93" s="31">
        <v>23103207</v>
      </c>
      <c r="Q93" s="31">
        <v>77724639</v>
      </c>
      <c r="R93" s="31">
        <v>85605534</v>
      </c>
      <c r="S93" s="31">
        <v>47987465</v>
      </c>
      <c r="T93" s="36">
        <f t="shared" si="22"/>
        <v>0.61740351087381695</v>
      </c>
      <c r="U93" s="36">
        <f t="shared" si="23"/>
        <v>2.1272631111343143E-2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42708441</v>
      </c>
      <c r="E94" s="31">
        <v>42708441</v>
      </c>
      <c r="F94" s="31">
        <v>11917251</v>
      </c>
      <c r="G94" s="36">
        <f t="shared" si="16"/>
        <v>0.27903736874872115</v>
      </c>
      <c r="H94" s="31">
        <v>12000674</v>
      </c>
      <c r="I94" s="36">
        <f t="shared" si="17"/>
        <v>0.28099068284885415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23917925</v>
      </c>
      <c r="O94" s="36">
        <f t="shared" si="21"/>
        <v>0.56002805159757529</v>
      </c>
      <c r="P94" s="31">
        <v>10036233</v>
      </c>
      <c r="Q94" s="31">
        <v>41947371</v>
      </c>
      <c r="R94" s="31">
        <v>40713481</v>
      </c>
      <c r="S94" s="31">
        <v>20135063</v>
      </c>
      <c r="T94" s="36">
        <f t="shared" si="22"/>
        <v>0.48000774589663797</v>
      </c>
      <c r="U94" s="36">
        <f t="shared" si="23"/>
        <v>0.19573489375944142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785697276</v>
      </c>
      <c r="E96" s="32">
        <f>SUM(E92:E95)</f>
        <v>785697276</v>
      </c>
      <c r="F96" s="32">
        <f>SUM(F92:F95)</f>
        <v>136507206</v>
      </c>
      <c r="G96" s="37">
        <f t="shared" si="16"/>
        <v>0.17374020525431985</v>
      </c>
      <c r="H96" s="32">
        <f>SUM(H92:H95)</f>
        <v>133834057</v>
      </c>
      <c r="I96" s="37">
        <f t="shared" si="17"/>
        <v>0.17033794196328614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270341263</v>
      </c>
      <c r="O96" s="37">
        <f t="shared" si="21"/>
        <v>0.34407814721760599</v>
      </c>
      <c r="P96" s="32">
        <f>SUM(P92:P95)</f>
        <v>126878749</v>
      </c>
      <c r="Q96" s="32">
        <f>SUM(Q92:Q95)</f>
        <v>723440142</v>
      </c>
      <c r="R96" s="32">
        <f>SUM(R92:R95)</f>
        <v>730087147</v>
      </c>
      <c r="S96" s="32">
        <f>SUM(S92:S95)</f>
        <v>248161671</v>
      </c>
      <c r="T96" s="37">
        <f t="shared" si="22"/>
        <v>0.34302999874176182</v>
      </c>
      <c r="U96" s="37">
        <f t="shared" si="23"/>
        <v>5.4818541755956351E-2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424251246</v>
      </c>
      <c r="E97" s="31">
        <v>424251246</v>
      </c>
      <c r="F97" s="31">
        <v>54375535</v>
      </c>
      <c r="G97" s="36">
        <f t="shared" si="16"/>
        <v>0.12816823877990449</v>
      </c>
      <c r="H97" s="31">
        <v>111969444</v>
      </c>
      <c r="I97" s="36">
        <f t="shared" si="17"/>
        <v>0.26392248710095717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166344979</v>
      </c>
      <c r="O97" s="36">
        <f t="shared" si="21"/>
        <v>0.39209072588086163</v>
      </c>
      <c r="P97" s="31">
        <v>105901128</v>
      </c>
      <c r="Q97" s="31">
        <v>363010990</v>
      </c>
      <c r="R97" s="31">
        <v>400045633</v>
      </c>
      <c r="S97" s="31">
        <v>225592851</v>
      </c>
      <c r="T97" s="36">
        <f t="shared" si="22"/>
        <v>0.62144909441997886</v>
      </c>
      <c r="U97" s="36">
        <f t="shared" si="23"/>
        <v>5.7301712593656129E-2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83457565</v>
      </c>
      <c r="E98" s="31">
        <v>83457565</v>
      </c>
      <c r="F98" s="31">
        <v>7681243</v>
      </c>
      <c r="G98" s="36">
        <f t="shared" si="16"/>
        <v>9.203770802562955E-2</v>
      </c>
      <c r="H98" s="31">
        <v>6265035</v>
      </c>
      <c r="I98" s="36">
        <f t="shared" si="17"/>
        <v>7.5068509367604966E-2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13946278</v>
      </c>
      <c r="O98" s="36">
        <f t="shared" si="21"/>
        <v>0.1671062173932345</v>
      </c>
      <c r="P98" s="31">
        <v>12910330</v>
      </c>
      <c r="Q98" s="31">
        <v>100263273</v>
      </c>
      <c r="R98" s="31">
        <v>76033331</v>
      </c>
      <c r="S98" s="31">
        <v>31748757</v>
      </c>
      <c r="T98" s="36">
        <f t="shared" si="22"/>
        <v>0.31665390576268143</v>
      </c>
      <c r="U98" s="36">
        <f t="shared" si="23"/>
        <v>-0.51472696670030893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174672495</v>
      </c>
      <c r="E99" s="31">
        <v>174672495</v>
      </c>
      <c r="F99" s="31">
        <v>43853839</v>
      </c>
      <c r="G99" s="36">
        <f t="shared" si="16"/>
        <v>0.25106321977023344</v>
      </c>
      <c r="H99" s="31">
        <v>46193289</v>
      </c>
      <c r="I99" s="36">
        <f t="shared" si="17"/>
        <v>0.26445657056653366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90047128</v>
      </c>
      <c r="O99" s="36">
        <f t="shared" si="21"/>
        <v>0.51551979033676709</v>
      </c>
      <c r="P99" s="31">
        <v>20933770</v>
      </c>
      <c r="Q99" s="31">
        <v>142144844</v>
      </c>
      <c r="R99" s="31">
        <v>187637043</v>
      </c>
      <c r="S99" s="31">
        <v>62417987</v>
      </c>
      <c r="T99" s="36">
        <f t="shared" si="22"/>
        <v>0.43911537867669687</v>
      </c>
      <c r="U99" s="36">
        <f t="shared" si="23"/>
        <v>1.2066397500306922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682381306</v>
      </c>
      <c r="E101" s="32">
        <f>SUM(E97:E100)</f>
        <v>682381306</v>
      </c>
      <c r="F101" s="32">
        <f>SUM(F97:F100)</f>
        <v>105910617</v>
      </c>
      <c r="G101" s="37">
        <f>IF(($D101     =0),0,($F101     /$D101     ))</f>
        <v>0.15520738342149132</v>
      </c>
      <c r="H101" s="32">
        <f>SUM(H97:H100)</f>
        <v>164427768</v>
      </c>
      <c r="I101" s="37">
        <f>IF(($D101     =0),0,($H101     /$D101     ))</f>
        <v>0.24096171239485861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270338385</v>
      </c>
      <c r="O101" s="37">
        <f>IF(($D101     =0),0,($N101     /$D101     ))</f>
        <v>0.3961690958163499</v>
      </c>
      <c r="P101" s="32">
        <f>SUM(P97:P100)</f>
        <v>139745228</v>
      </c>
      <c r="Q101" s="32">
        <f>SUM(Q97:Q100)</f>
        <v>605419107</v>
      </c>
      <c r="R101" s="32">
        <f>SUM(R97:R100)</f>
        <v>663716007</v>
      </c>
      <c r="S101" s="32">
        <f>SUM(S97:S100)</f>
        <v>319759595</v>
      </c>
      <c r="T101" s="37">
        <f>IF(($Q101     =0),0,($S101     /$Q101     ))</f>
        <v>0.52816237760398266</v>
      </c>
      <c r="U101" s="37">
        <f>IF(($P101     =0),0,(($H101     /$P101     )-1))</f>
        <v>0.17662527982708642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11498738401</v>
      </c>
      <c r="E102" s="32">
        <f>SUM(E88:E90,E92:E95,E97:E100)</f>
        <v>11498738401</v>
      </c>
      <c r="F102" s="32">
        <f>SUM(F88:F90,F92:F95,F97:F100)</f>
        <v>2837470543</v>
      </c>
      <c r="G102" s="37">
        <f>IF(($D102     =0),0,($F102     /$D102     ))</f>
        <v>0.24676363997925516</v>
      </c>
      <c r="H102" s="32">
        <f>SUM(H88:H90,H92:H95,H97:H100)</f>
        <v>2912309327</v>
      </c>
      <c r="I102" s="37">
        <f>IF(($D102     =0),0,($H102     /$D102     ))</f>
        <v>0.2532720743300611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5749779870</v>
      </c>
      <c r="O102" s="37">
        <f>IF(($D102     =0),0,($N102     /$D102     ))</f>
        <v>0.50003571430931626</v>
      </c>
      <c r="P102" s="32">
        <f>SUM(P88:P90,P92:P95,P97:P100)</f>
        <v>4214568326</v>
      </c>
      <c r="Q102" s="32">
        <f>SUM(Q88:Q90,Q92:Q95,Q97:Q100)</f>
        <v>11415998834</v>
      </c>
      <c r="R102" s="32">
        <f>SUM(R88:R90,R92:R95,R97:R100)</f>
        <v>11719718617</v>
      </c>
      <c r="S102" s="32">
        <f>SUM(S88:S90,S92:S95,S97:S100)</f>
        <v>7187458946</v>
      </c>
      <c r="T102" s="37">
        <f>IF(($Q102     =0),0,($S102     /$Q102     ))</f>
        <v>0.62959527681395344</v>
      </c>
      <c r="U102" s="37">
        <f>IF(($P102     =0),0,(($H102     /$P102     )-1))</f>
        <v>-0.30898988894455992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2779393860</v>
      </c>
      <c r="E105" s="31">
        <v>2779393860</v>
      </c>
      <c r="F105" s="31">
        <v>684256861</v>
      </c>
      <c r="G105" s="36">
        <f t="shared" ref="G105:G136" si="24">IF(($D105     =0),0,($F105     /$D105     ))</f>
        <v>0.24618923962075673</v>
      </c>
      <c r="H105" s="31">
        <v>373091040</v>
      </c>
      <c r="I105" s="36">
        <f t="shared" ref="I105:I136" si="25">IF(($D105     =0),0,($H105     /$D105     ))</f>
        <v>0.13423467806034514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1057347901</v>
      </c>
      <c r="O105" s="36">
        <f t="shared" ref="O105:O136" si="29">IF(($D105     =0),0,($N105     /$D105     ))</f>
        <v>0.3804239176811019</v>
      </c>
      <c r="P105" s="31">
        <v>469876453</v>
      </c>
      <c r="Q105" s="31">
        <v>2459086960</v>
      </c>
      <c r="R105" s="31">
        <v>2455691548</v>
      </c>
      <c r="S105" s="31">
        <v>1070373109</v>
      </c>
      <c r="T105" s="36">
        <f t="shared" ref="T105:T136" si="30">IF(($Q105     =0),0,($S105     /$Q105     ))</f>
        <v>0.43527257328061308</v>
      </c>
      <c r="U105" s="36">
        <f t="shared" ref="U105:U136" si="31">IF(($P105     =0),0,(($H105     /$P105     )-1))</f>
        <v>-0.20598055591434372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2779393860</v>
      </c>
      <c r="E106" s="32">
        <f>E105</f>
        <v>2779393860</v>
      </c>
      <c r="F106" s="32">
        <f>F105</f>
        <v>684256861</v>
      </c>
      <c r="G106" s="37">
        <f t="shared" si="24"/>
        <v>0.24618923962075673</v>
      </c>
      <c r="H106" s="32">
        <f>H105</f>
        <v>373091040</v>
      </c>
      <c r="I106" s="37">
        <f t="shared" si="25"/>
        <v>0.13423467806034514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1057347901</v>
      </c>
      <c r="O106" s="37">
        <f t="shared" si="29"/>
        <v>0.3804239176811019</v>
      </c>
      <c r="P106" s="32">
        <f>P105</f>
        <v>469876453</v>
      </c>
      <c r="Q106" s="32">
        <f>Q105</f>
        <v>2459086960</v>
      </c>
      <c r="R106" s="32">
        <f>R105</f>
        <v>2455691548</v>
      </c>
      <c r="S106" s="32">
        <f>S105</f>
        <v>1070373109</v>
      </c>
      <c r="T106" s="37">
        <f t="shared" si="30"/>
        <v>0.43527257328061308</v>
      </c>
      <c r="U106" s="37">
        <f t="shared" si="31"/>
        <v>-0.20598055591434372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142543859</v>
      </c>
      <c r="E111" s="31">
        <v>142543859</v>
      </c>
      <c r="F111" s="31">
        <v>32334592</v>
      </c>
      <c r="G111" s="36">
        <f t="shared" si="24"/>
        <v>0.2268396002945311</v>
      </c>
      <c r="H111" s="31">
        <v>35261852</v>
      </c>
      <c r="I111" s="36">
        <f t="shared" si="25"/>
        <v>0.24737545515727899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67596444</v>
      </c>
      <c r="O111" s="36">
        <f t="shared" si="29"/>
        <v>0.47421505545181009</v>
      </c>
      <c r="P111" s="31">
        <v>29940026</v>
      </c>
      <c r="Q111" s="31">
        <v>112682893</v>
      </c>
      <c r="R111" s="31">
        <v>123951182</v>
      </c>
      <c r="S111" s="31">
        <v>58363097</v>
      </c>
      <c r="T111" s="36">
        <f t="shared" si="30"/>
        <v>0.51794105960698045</v>
      </c>
      <c r="U111" s="36">
        <f t="shared" si="31"/>
        <v>0.17774954504047535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142543859</v>
      </c>
      <c r="E112" s="32">
        <f>SUM(E107:E111)</f>
        <v>142543859</v>
      </c>
      <c r="F112" s="32">
        <f>SUM(F107:F111)</f>
        <v>32334592</v>
      </c>
      <c r="G112" s="37">
        <f t="shared" si="24"/>
        <v>0.2268396002945311</v>
      </c>
      <c r="H112" s="32">
        <f>SUM(H107:H111)</f>
        <v>35261852</v>
      </c>
      <c r="I112" s="37">
        <f t="shared" si="25"/>
        <v>0.24737545515727899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67596444</v>
      </c>
      <c r="O112" s="37">
        <f t="shared" si="29"/>
        <v>0.47421505545181009</v>
      </c>
      <c r="P112" s="32">
        <f>SUM(P107:P111)</f>
        <v>29940026</v>
      </c>
      <c r="Q112" s="32">
        <f>SUM(Q107:Q111)</f>
        <v>112682893</v>
      </c>
      <c r="R112" s="32">
        <f>SUM(R107:R111)</f>
        <v>123951182</v>
      </c>
      <c r="S112" s="32">
        <f>SUM(S107:S111)</f>
        <v>58363097</v>
      </c>
      <c r="T112" s="37">
        <f t="shared" si="30"/>
        <v>0.51794105960698045</v>
      </c>
      <c r="U112" s="37">
        <f t="shared" si="31"/>
        <v>0.17774954504047535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59111</v>
      </c>
      <c r="E114" s="31">
        <v>59111</v>
      </c>
      <c r="F114" s="31">
        <v>14743</v>
      </c>
      <c r="G114" s="36">
        <f t="shared" si="24"/>
        <v>0.24941212295511833</v>
      </c>
      <c r="H114" s="31">
        <v>19250</v>
      </c>
      <c r="I114" s="36">
        <f t="shared" si="25"/>
        <v>0.32565850687689263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33993</v>
      </c>
      <c r="O114" s="36">
        <f t="shared" si="29"/>
        <v>0.57507062983201096</v>
      </c>
      <c r="P114" s="31">
        <v>13073</v>
      </c>
      <c r="Q114" s="31">
        <v>56350</v>
      </c>
      <c r="R114" s="31">
        <v>56350</v>
      </c>
      <c r="S114" s="31">
        <v>20272</v>
      </c>
      <c r="T114" s="36">
        <f t="shared" si="30"/>
        <v>0.35975155279503107</v>
      </c>
      <c r="U114" s="36">
        <f t="shared" si="31"/>
        <v>0.47250057370152221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248813258</v>
      </c>
      <c r="E117" s="31">
        <v>248813258</v>
      </c>
      <c r="F117" s="31">
        <v>95122069</v>
      </c>
      <c r="G117" s="36">
        <f t="shared" si="24"/>
        <v>0.38230305637491391</v>
      </c>
      <c r="H117" s="31">
        <v>75077492</v>
      </c>
      <c r="I117" s="36">
        <f t="shared" si="25"/>
        <v>0.30174232918086702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170199561</v>
      </c>
      <c r="O117" s="36">
        <f t="shared" si="29"/>
        <v>0.68404538555578098</v>
      </c>
      <c r="P117" s="31">
        <v>60270625</v>
      </c>
      <c r="Q117" s="31">
        <v>243167718</v>
      </c>
      <c r="R117" s="31">
        <v>226406866</v>
      </c>
      <c r="S117" s="31">
        <v>132318377</v>
      </c>
      <c r="T117" s="36">
        <f t="shared" si="30"/>
        <v>0.54414450276660487</v>
      </c>
      <c r="U117" s="36">
        <f t="shared" si="31"/>
        <v>0.24567302894237453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73633767</v>
      </c>
      <c r="E120" s="31">
        <v>73662323</v>
      </c>
      <c r="F120" s="31">
        <v>16813097</v>
      </c>
      <c r="G120" s="36">
        <f t="shared" si="24"/>
        <v>0.22833406037748957</v>
      </c>
      <c r="H120" s="31">
        <v>17853966</v>
      </c>
      <c r="I120" s="36">
        <f t="shared" si="25"/>
        <v>0.24246981687083863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34667063</v>
      </c>
      <c r="O120" s="36">
        <f t="shared" si="29"/>
        <v>0.47080387724832823</v>
      </c>
      <c r="P120" s="31">
        <v>18777722</v>
      </c>
      <c r="Q120" s="31">
        <v>90008315</v>
      </c>
      <c r="R120" s="31">
        <v>62619785</v>
      </c>
      <c r="S120" s="31">
        <v>33448034</v>
      </c>
      <c r="T120" s="36">
        <f t="shared" si="30"/>
        <v>0.37161048954199399</v>
      </c>
      <c r="U120" s="36">
        <f t="shared" si="31"/>
        <v>-4.9194252636182378E-2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322506136</v>
      </c>
      <c r="E121" s="32">
        <f>SUM(E113:E120)</f>
        <v>322534692</v>
      </c>
      <c r="F121" s="32">
        <f>SUM(F113:F120)</f>
        <v>111949909</v>
      </c>
      <c r="G121" s="37">
        <f t="shared" si="24"/>
        <v>0.34712489625313669</v>
      </c>
      <c r="H121" s="32">
        <f>SUM(H113:H120)</f>
        <v>92950708</v>
      </c>
      <c r="I121" s="37">
        <f t="shared" si="25"/>
        <v>0.28821376595451814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204900617</v>
      </c>
      <c r="O121" s="37">
        <f t="shared" si="29"/>
        <v>0.63533866220765489</v>
      </c>
      <c r="P121" s="32">
        <f>SUM(P113:P120)</f>
        <v>79061420</v>
      </c>
      <c r="Q121" s="32">
        <f>SUM(Q113:Q120)</f>
        <v>333232383</v>
      </c>
      <c r="R121" s="32">
        <f>SUM(R113:R120)</f>
        <v>289083001</v>
      </c>
      <c r="S121" s="32">
        <f>SUM(S113:S120)</f>
        <v>165786683</v>
      </c>
      <c r="T121" s="37">
        <f t="shared" si="30"/>
        <v>0.49751072061925028</v>
      </c>
      <c r="U121" s="37">
        <f t="shared" si="31"/>
        <v>0.17567718869709137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19298127</v>
      </c>
      <c r="E131" s="31">
        <v>14688000</v>
      </c>
      <c r="F131" s="31">
        <v>3672037</v>
      </c>
      <c r="G131" s="36">
        <f t="shared" si="24"/>
        <v>0.19027945043578581</v>
      </c>
      <c r="H131" s="31">
        <v>2596700</v>
      </c>
      <c r="I131" s="36">
        <f t="shared" si="25"/>
        <v>0.13455709976413774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6268737</v>
      </c>
      <c r="O131" s="36">
        <f t="shared" si="29"/>
        <v>0.32483655019992352</v>
      </c>
      <c r="P131" s="31">
        <v>3470047</v>
      </c>
      <c r="Q131" s="31">
        <v>29121827</v>
      </c>
      <c r="R131" s="31">
        <v>29121827</v>
      </c>
      <c r="S131" s="31">
        <v>6944585</v>
      </c>
      <c r="T131" s="36">
        <f t="shared" si="30"/>
        <v>0.23846666625689383</v>
      </c>
      <c r="U131" s="36">
        <f t="shared" si="31"/>
        <v>-0.25168160546528617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19298127</v>
      </c>
      <c r="E132" s="32">
        <f>SUM(E127:E131)</f>
        <v>14688000</v>
      </c>
      <c r="F132" s="32">
        <f>SUM(F127:F131)</f>
        <v>3672037</v>
      </c>
      <c r="G132" s="37">
        <f t="shared" si="24"/>
        <v>0.19027945043578581</v>
      </c>
      <c r="H132" s="32">
        <f>SUM(H127:H131)</f>
        <v>2596700</v>
      </c>
      <c r="I132" s="37">
        <f t="shared" si="25"/>
        <v>0.13455709976413774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6268737</v>
      </c>
      <c r="O132" s="37">
        <f t="shared" si="29"/>
        <v>0.32483655019992352</v>
      </c>
      <c r="P132" s="32">
        <f>SUM(P127:P131)</f>
        <v>3470047</v>
      </c>
      <c r="Q132" s="32">
        <f>SUM(Q127:Q131)</f>
        <v>29121827</v>
      </c>
      <c r="R132" s="32">
        <f>SUM(R127:R131)</f>
        <v>29121827</v>
      </c>
      <c r="S132" s="32">
        <f>SUM(S127:S131)</f>
        <v>6944585</v>
      </c>
      <c r="T132" s="37">
        <f t="shared" si="30"/>
        <v>0.23846666625689383</v>
      </c>
      <c r="U132" s="37">
        <f t="shared" si="31"/>
        <v>-0.25168160546528617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348793625</v>
      </c>
      <c r="E133" s="31">
        <v>348793625</v>
      </c>
      <c r="F133" s="31">
        <v>114180530</v>
      </c>
      <c r="G133" s="36">
        <f t="shared" si="24"/>
        <v>0.32735842003993049</v>
      </c>
      <c r="H133" s="31">
        <v>125222052</v>
      </c>
      <c r="I133" s="36">
        <f t="shared" si="25"/>
        <v>0.35901473829976105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239402582</v>
      </c>
      <c r="O133" s="36">
        <f t="shared" si="29"/>
        <v>0.68637315833969159</v>
      </c>
      <c r="P133" s="31">
        <v>76958456</v>
      </c>
      <c r="Q133" s="31">
        <v>263057690</v>
      </c>
      <c r="R133" s="31">
        <v>283767690</v>
      </c>
      <c r="S133" s="31">
        <v>164835434</v>
      </c>
      <c r="T133" s="36">
        <f t="shared" si="30"/>
        <v>0.62661324974000954</v>
      </c>
      <c r="U133" s="36">
        <f t="shared" si="31"/>
        <v>0.62713830953157368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12057477</v>
      </c>
      <c r="E136" s="31">
        <v>12057477</v>
      </c>
      <c r="F136" s="31">
        <v>158679</v>
      </c>
      <c r="G136" s="36">
        <f t="shared" si="24"/>
        <v>1.3160215856103229E-2</v>
      </c>
      <c r="H136" s="31">
        <v>1929466</v>
      </c>
      <c r="I136" s="36">
        <f t="shared" si="25"/>
        <v>0.16002236620480387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2088145</v>
      </c>
      <c r="O136" s="36">
        <f t="shared" si="29"/>
        <v>0.17318258206090711</v>
      </c>
      <c r="P136" s="31">
        <v>1047115</v>
      </c>
      <c r="Q136" s="31">
        <v>10912618</v>
      </c>
      <c r="R136" s="31">
        <v>9394258</v>
      </c>
      <c r="S136" s="31">
        <v>3279154</v>
      </c>
      <c r="T136" s="36">
        <f t="shared" si="30"/>
        <v>0.30049196260695649</v>
      </c>
      <c r="U136" s="36">
        <f t="shared" si="31"/>
        <v>0.84264956571150251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360851102</v>
      </c>
      <c r="E137" s="32">
        <f>SUM(E133:E136)</f>
        <v>360851102</v>
      </c>
      <c r="F137" s="32">
        <f>SUM(F133:F136)</f>
        <v>114339209</v>
      </c>
      <c r="G137" s="37">
        <f t="shared" ref="G137:G170" si="32">IF(($D137     =0),0,($F137     /$D137     ))</f>
        <v>0.31685980274490061</v>
      </c>
      <c r="H137" s="32">
        <f>SUM(H133:H136)</f>
        <v>127151518</v>
      </c>
      <c r="I137" s="37">
        <f t="shared" ref="I137:I170" si="33">IF(($D137     =0),0,($H137     /$D137     ))</f>
        <v>0.35236560812830775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241490727</v>
      </c>
      <c r="O137" s="37">
        <f t="shared" ref="O137:O170" si="37">IF(($D137     =0),0,($N137     /$D137     ))</f>
        <v>0.6692254108732083</v>
      </c>
      <c r="P137" s="32">
        <f>SUM(P133:P136)</f>
        <v>78005571</v>
      </c>
      <c r="Q137" s="32">
        <f>SUM(Q133:Q136)</f>
        <v>273970308</v>
      </c>
      <c r="R137" s="32">
        <f>SUM(R133:R136)</f>
        <v>293161948</v>
      </c>
      <c r="S137" s="32">
        <f>SUM(S133:S136)</f>
        <v>168114588</v>
      </c>
      <c r="T137" s="37">
        <f t="shared" ref="T137:T170" si="38">IF(($Q137     =0),0,($S137     /$Q137     ))</f>
        <v>0.61362338578675468</v>
      </c>
      <c r="U137" s="37">
        <f t="shared" ref="U137:U170" si="39">IF(($P137     =0),0,(($H137     /$P137     )-1))</f>
        <v>0.63003124481968098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29199060</v>
      </c>
      <c r="E140" s="31">
        <v>29199060</v>
      </c>
      <c r="F140" s="31">
        <v>8526425</v>
      </c>
      <c r="G140" s="36">
        <f t="shared" si="32"/>
        <v>0.29201025649455836</v>
      </c>
      <c r="H140" s="31">
        <v>8528707</v>
      </c>
      <c r="I140" s="36">
        <f t="shared" si="33"/>
        <v>0.29208840969538058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17055132</v>
      </c>
      <c r="O140" s="36">
        <f t="shared" si="37"/>
        <v>0.584098666189939</v>
      </c>
      <c r="P140" s="31">
        <v>9714624</v>
      </c>
      <c r="Q140" s="31">
        <v>36733750</v>
      </c>
      <c r="R140" s="31">
        <v>36733750</v>
      </c>
      <c r="S140" s="31">
        <v>19370543</v>
      </c>
      <c r="T140" s="36">
        <f t="shared" si="38"/>
        <v>0.52732277537686734</v>
      </c>
      <c r="U140" s="36">
        <f t="shared" si="39"/>
        <v>-0.12207544007879256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18106402</v>
      </c>
      <c r="E143" s="31">
        <v>18106402</v>
      </c>
      <c r="F143" s="31">
        <v>4736298</v>
      </c>
      <c r="G143" s="36">
        <f t="shared" si="32"/>
        <v>0.2615814008768832</v>
      </c>
      <c r="H143" s="31">
        <v>4575209</v>
      </c>
      <c r="I143" s="36">
        <f t="shared" si="33"/>
        <v>0.25268460293767919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9311507</v>
      </c>
      <c r="O143" s="36">
        <f t="shared" si="37"/>
        <v>0.51426600381456233</v>
      </c>
      <c r="P143" s="31">
        <v>2685204</v>
      </c>
      <c r="Q143" s="31">
        <v>16436000</v>
      </c>
      <c r="R143" s="31">
        <v>15902234</v>
      </c>
      <c r="S143" s="31">
        <v>6686654</v>
      </c>
      <c r="T143" s="36">
        <f t="shared" si="38"/>
        <v>0.40682976393283038</v>
      </c>
      <c r="U143" s="36">
        <f t="shared" si="39"/>
        <v>0.70385899916728856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47305462</v>
      </c>
      <c r="E144" s="32">
        <f>SUM(E138:E143)</f>
        <v>47305462</v>
      </c>
      <c r="F144" s="32">
        <f>SUM(F138:F143)</f>
        <v>13262723</v>
      </c>
      <c r="G144" s="37">
        <f t="shared" si="32"/>
        <v>0.28036345993196304</v>
      </c>
      <c r="H144" s="32">
        <f>SUM(H138:H143)</f>
        <v>13103916</v>
      </c>
      <c r="I144" s="37">
        <f t="shared" si="33"/>
        <v>0.27700640572963858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26366639</v>
      </c>
      <c r="O144" s="37">
        <f t="shared" si="37"/>
        <v>0.55736986566160163</v>
      </c>
      <c r="P144" s="32">
        <f>SUM(P138:P143)</f>
        <v>12399828</v>
      </c>
      <c r="Q144" s="32">
        <f>SUM(Q138:Q143)</f>
        <v>53169750</v>
      </c>
      <c r="R144" s="32">
        <f>SUM(R138:R143)</f>
        <v>52635984</v>
      </c>
      <c r="S144" s="32">
        <f>SUM(S138:S143)</f>
        <v>26057197</v>
      </c>
      <c r="T144" s="37">
        <f t="shared" si="38"/>
        <v>0.49007559749669688</v>
      </c>
      <c r="U144" s="37">
        <f t="shared" si="39"/>
        <v>5.6782077944952158E-2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481677</v>
      </c>
      <c r="E149" s="31">
        <v>481677</v>
      </c>
      <c r="F149" s="31">
        <v>141299</v>
      </c>
      <c r="G149" s="36">
        <f t="shared" si="32"/>
        <v>0.29334803197993675</v>
      </c>
      <c r="H149" s="31">
        <v>136195</v>
      </c>
      <c r="I149" s="36">
        <f t="shared" si="33"/>
        <v>0.28275171951328382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277494</v>
      </c>
      <c r="O149" s="36">
        <f t="shared" si="37"/>
        <v>0.57609975149322057</v>
      </c>
      <c r="P149" s="31">
        <v>94570</v>
      </c>
      <c r="Q149" s="31">
        <v>455149</v>
      </c>
      <c r="R149" s="31">
        <v>474710</v>
      </c>
      <c r="S149" s="31">
        <v>214310</v>
      </c>
      <c r="T149" s="36">
        <f t="shared" si="38"/>
        <v>0.47085679634581201</v>
      </c>
      <c r="U149" s="36">
        <f t="shared" si="39"/>
        <v>0.44015015332557894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481677</v>
      </c>
      <c r="E150" s="32">
        <f>SUM(E145:E149)</f>
        <v>481677</v>
      </c>
      <c r="F150" s="32">
        <f>SUM(F145:F149)</f>
        <v>141299</v>
      </c>
      <c r="G150" s="37">
        <f t="shared" si="32"/>
        <v>0.29334803197993675</v>
      </c>
      <c r="H150" s="32">
        <f>SUM(H145:H149)</f>
        <v>136195</v>
      </c>
      <c r="I150" s="37">
        <f t="shared" si="33"/>
        <v>0.28275171951328382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277494</v>
      </c>
      <c r="O150" s="37">
        <f t="shared" si="37"/>
        <v>0.57609975149322057</v>
      </c>
      <c r="P150" s="32">
        <f>SUM(P145:P149)</f>
        <v>94570</v>
      </c>
      <c r="Q150" s="32">
        <f>SUM(Q145:Q149)</f>
        <v>455149</v>
      </c>
      <c r="R150" s="32">
        <f>SUM(R145:R149)</f>
        <v>474710</v>
      </c>
      <c r="S150" s="32">
        <f>SUM(S145:S149)</f>
        <v>214310</v>
      </c>
      <c r="T150" s="37">
        <f t="shared" si="38"/>
        <v>0.47085679634581201</v>
      </c>
      <c r="U150" s="37">
        <f t="shared" si="39"/>
        <v>0.44015015332557894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254798100</v>
      </c>
      <c r="E152" s="31">
        <v>256423300</v>
      </c>
      <c r="F152" s="31">
        <v>83568654</v>
      </c>
      <c r="G152" s="36">
        <f t="shared" si="32"/>
        <v>0.32797989466954425</v>
      </c>
      <c r="H152" s="31">
        <v>74145845</v>
      </c>
      <c r="I152" s="36">
        <f t="shared" si="33"/>
        <v>0.29099842188776132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157714499</v>
      </c>
      <c r="O152" s="36">
        <f t="shared" si="37"/>
        <v>0.61897831655730562</v>
      </c>
      <c r="P152" s="31">
        <v>68549643</v>
      </c>
      <c r="Q152" s="31">
        <v>232580000</v>
      </c>
      <c r="R152" s="31">
        <v>234660300</v>
      </c>
      <c r="S152" s="31">
        <v>145373976</v>
      </c>
      <c r="T152" s="36">
        <f t="shared" si="38"/>
        <v>0.62504934216183683</v>
      </c>
      <c r="U152" s="36">
        <f t="shared" si="39"/>
        <v>8.1637215820365316E-2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20606915</v>
      </c>
      <c r="E156" s="31">
        <v>20606915</v>
      </c>
      <c r="F156" s="31">
        <v>2445551</v>
      </c>
      <c r="G156" s="36">
        <f t="shared" si="32"/>
        <v>0.118676230770108</v>
      </c>
      <c r="H156" s="31">
        <v>12506844</v>
      </c>
      <c r="I156" s="36">
        <f t="shared" si="33"/>
        <v>0.60692461729472846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14952395</v>
      </c>
      <c r="O156" s="36">
        <f t="shared" si="37"/>
        <v>0.72560084806483649</v>
      </c>
      <c r="P156" s="31">
        <v>11948883</v>
      </c>
      <c r="Q156" s="31">
        <v>25006523</v>
      </c>
      <c r="R156" s="31">
        <v>27014249</v>
      </c>
      <c r="S156" s="31">
        <v>20131726</v>
      </c>
      <c r="T156" s="36">
        <f t="shared" si="38"/>
        <v>0.80505898400989218</v>
      </c>
      <c r="U156" s="36">
        <f t="shared" si="39"/>
        <v>4.6695661845546521E-2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275405015</v>
      </c>
      <c r="E157" s="32">
        <f>SUM(E151:E156)</f>
        <v>277030215</v>
      </c>
      <c r="F157" s="32">
        <f>SUM(F151:F156)</f>
        <v>86014205</v>
      </c>
      <c r="G157" s="37">
        <f t="shared" si="32"/>
        <v>0.31231894960227941</v>
      </c>
      <c r="H157" s="32">
        <f>SUM(H151:H156)</f>
        <v>86652689</v>
      </c>
      <c r="I157" s="37">
        <f t="shared" si="33"/>
        <v>0.31463729518505684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172666894</v>
      </c>
      <c r="O157" s="37">
        <f t="shared" si="37"/>
        <v>0.62695624478733625</v>
      </c>
      <c r="P157" s="32">
        <f>SUM(P151:P156)</f>
        <v>80498526</v>
      </c>
      <c r="Q157" s="32">
        <f>SUM(Q151:Q156)</f>
        <v>257586523</v>
      </c>
      <c r="R157" s="32">
        <f>SUM(R151:R156)</f>
        <v>261674549</v>
      </c>
      <c r="S157" s="32">
        <f>SUM(S151:S156)</f>
        <v>165505702</v>
      </c>
      <c r="T157" s="37">
        <f t="shared" si="38"/>
        <v>0.64252469450818284</v>
      </c>
      <c r="U157" s="37">
        <f t="shared" si="39"/>
        <v>7.6450629667430103E-2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370065116</v>
      </c>
      <c r="E162" s="31">
        <v>384465114</v>
      </c>
      <c r="F162" s="31">
        <v>139665756</v>
      </c>
      <c r="G162" s="36">
        <f t="shared" si="32"/>
        <v>0.37740859638334567</v>
      </c>
      <c r="H162" s="31">
        <v>129784295</v>
      </c>
      <c r="I162" s="36">
        <f t="shared" si="33"/>
        <v>0.35070664428689358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269450051</v>
      </c>
      <c r="O162" s="36">
        <f t="shared" si="37"/>
        <v>0.72811524067023925</v>
      </c>
      <c r="P162" s="31">
        <v>40842284</v>
      </c>
      <c r="Q162" s="31">
        <v>250217462</v>
      </c>
      <c r="R162" s="31">
        <v>286118459</v>
      </c>
      <c r="S162" s="31">
        <v>122177759</v>
      </c>
      <c r="T162" s="36">
        <f t="shared" si="38"/>
        <v>0.48828630113752813</v>
      </c>
      <c r="U162" s="36">
        <f t="shared" si="39"/>
        <v>2.1776943473582429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370065116</v>
      </c>
      <c r="E163" s="32">
        <f>SUM(E158:E162)</f>
        <v>384465114</v>
      </c>
      <c r="F163" s="32">
        <f>SUM(F158:F162)</f>
        <v>139665756</v>
      </c>
      <c r="G163" s="37">
        <f t="shared" si="32"/>
        <v>0.37740859638334567</v>
      </c>
      <c r="H163" s="32">
        <f>SUM(H158:H162)</f>
        <v>129784295</v>
      </c>
      <c r="I163" s="37">
        <f t="shared" si="33"/>
        <v>0.35070664428689358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269450051</v>
      </c>
      <c r="O163" s="37">
        <f t="shared" si="37"/>
        <v>0.72811524067023925</v>
      </c>
      <c r="P163" s="32">
        <f>SUM(P158:P162)</f>
        <v>40842284</v>
      </c>
      <c r="Q163" s="32">
        <f>SUM(Q158:Q162)</f>
        <v>250217462</v>
      </c>
      <c r="R163" s="32">
        <f>SUM(R158:R162)</f>
        <v>286118459</v>
      </c>
      <c r="S163" s="32">
        <f>SUM(S158:S162)</f>
        <v>122177759</v>
      </c>
      <c r="T163" s="37">
        <f t="shared" si="38"/>
        <v>0.48828630113752813</v>
      </c>
      <c r="U163" s="37">
        <f t="shared" si="39"/>
        <v>2.1776943473582429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15382121</v>
      </c>
      <c r="E168" s="31">
        <v>15382121</v>
      </c>
      <c r="F168" s="31">
        <v>3468482</v>
      </c>
      <c r="G168" s="36">
        <f t="shared" si="32"/>
        <v>0.22548788947896067</v>
      </c>
      <c r="H168" s="31">
        <v>3371914</v>
      </c>
      <c r="I168" s="36">
        <f t="shared" si="33"/>
        <v>0.21920995160550355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6840396</v>
      </c>
      <c r="O168" s="36">
        <f t="shared" si="37"/>
        <v>0.44469784108446425</v>
      </c>
      <c r="P168" s="31">
        <v>3560626</v>
      </c>
      <c r="Q168" s="31">
        <v>14651479</v>
      </c>
      <c r="R168" s="31">
        <v>14511444</v>
      </c>
      <c r="S168" s="31">
        <v>7023959</v>
      </c>
      <c r="T168" s="36">
        <f t="shared" si="38"/>
        <v>0.47940272787477634</v>
      </c>
      <c r="U168" s="36">
        <f t="shared" si="39"/>
        <v>-5.2999669159299545E-2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15382121</v>
      </c>
      <c r="E169" s="32">
        <f>SUM(E164:E168)</f>
        <v>15382121</v>
      </c>
      <c r="F169" s="32">
        <f>SUM(F164:F168)</f>
        <v>3468482</v>
      </c>
      <c r="G169" s="37">
        <f t="shared" si="32"/>
        <v>0.22548788947896067</v>
      </c>
      <c r="H169" s="32">
        <f>SUM(H164:H168)</f>
        <v>3371914</v>
      </c>
      <c r="I169" s="37">
        <f t="shared" si="33"/>
        <v>0.21920995160550355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6840396</v>
      </c>
      <c r="O169" s="37">
        <f t="shared" si="37"/>
        <v>0.44469784108446425</v>
      </c>
      <c r="P169" s="32">
        <f>SUM(P164:P168)</f>
        <v>3560626</v>
      </c>
      <c r="Q169" s="32">
        <f>SUM(Q164:Q168)</f>
        <v>14651479</v>
      </c>
      <c r="R169" s="32">
        <f>SUM(R164:R168)</f>
        <v>14511444</v>
      </c>
      <c r="S169" s="32">
        <f>SUM(S164:S168)</f>
        <v>7023959</v>
      </c>
      <c r="T169" s="37">
        <f t="shared" si="38"/>
        <v>0.47940272787477634</v>
      </c>
      <c r="U169" s="37">
        <f t="shared" si="39"/>
        <v>-5.2999669159299545E-2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4333232475</v>
      </c>
      <c r="E170" s="32">
        <f>SUM(E105,E107:E111,E113:E120,E122:E125,E127:E131,E133:E136,E138:E143,E145:E149,E151:E156,E158:E162,E164:E168)</f>
        <v>4344676102</v>
      </c>
      <c r="F170" s="32">
        <f>SUM(F105,F107:F111,F113:F120,F122:F125,F127:F131,F133:F136,F138:F143,F145:F149,F151:F156,F158:F162,F164:F168)</f>
        <v>1189105073</v>
      </c>
      <c r="G170" s="37">
        <f t="shared" si="32"/>
        <v>0.2744152500149441</v>
      </c>
      <c r="H170" s="32">
        <f>SUM(H105,H107:H111,H113:H120,H122:H125,H127:H131,H133:H136,H138:H143,H145:H149,H151:H156,H158:H162,H164:H168)</f>
        <v>864100827</v>
      </c>
      <c r="I170" s="37">
        <f t="shared" si="33"/>
        <v>0.19941252448035343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2053205900</v>
      </c>
      <c r="O170" s="37">
        <f t="shared" si="37"/>
        <v>0.4738277744952975</v>
      </c>
      <c r="P170" s="32">
        <f>SUM(P105,P107:P111,P113:P120,P122:P125,P127:P131,P133:P136,P138:P143,P145:P149,P151:P156,P158:P162,P164:P168)</f>
        <v>797749351</v>
      </c>
      <c r="Q170" s="32">
        <f>SUM(Q105,Q107:Q111,Q113:Q120,Q122:Q125,Q127:Q131,Q133:Q136,Q138:Q143,Q145:Q149,Q151:Q156,Q158:Q162,Q164:Q168)</f>
        <v>3784174734</v>
      </c>
      <c r="R170" s="32">
        <f>SUM(R105,R107:R111,R113:R120,R122:R125,R127:R131,R133:R136,R138:R143,R145:R149,R151:R156,R158:R162,R164:R168)</f>
        <v>3806424652</v>
      </c>
      <c r="S170" s="32">
        <f>SUM(S105,S107:S111,S113:S120,S122:S125,S127:S131,S133:S136,S138:S143,S145:S149,S151:S156,S158:S162,S164:S168)</f>
        <v>1790560989</v>
      </c>
      <c r="T170" s="37">
        <f t="shared" si="38"/>
        <v>0.47317080073290296</v>
      </c>
      <c r="U170" s="37">
        <f t="shared" si="39"/>
        <v>8.3173337486049492E-2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553497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553497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14359615</v>
      </c>
      <c r="G175" s="36">
        <f t="shared" si="40"/>
        <v>0</v>
      </c>
      <c r="H175" s="31">
        <v>6231162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20590777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240057</v>
      </c>
      <c r="G177" s="36">
        <f t="shared" si="40"/>
        <v>0</v>
      </c>
      <c r="H177" s="31">
        <v>242578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482635</v>
      </c>
      <c r="O177" s="36">
        <f t="shared" si="45"/>
        <v>0</v>
      </c>
      <c r="P177" s="31">
        <v>141375</v>
      </c>
      <c r="Q177" s="31">
        <v>0</v>
      </c>
      <c r="R177" s="31">
        <v>0</v>
      </c>
      <c r="S177" s="31">
        <v>265840</v>
      </c>
      <c r="T177" s="36">
        <f t="shared" si="46"/>
        <v>0</v>
      </c>
      <c r="U177" s="36">
        <f t="shared" si="47"/>
        <v>0.71584792219274984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4854768</v>
      </c>
      <c r="E178" s="31">
        <v>4854768</v>
      </c>
      <c r="F178" s="31">
        <v>6404251</v>
      </c>
      <c r="G178" s="36">
        <f t="shared" si="40"/>
        <v>1.3191672598978983</v>
      </c>
      <c r="H178" s="31">
        <v>13761068</v>
      </c>
      <c r="I178" s="36">
        <f t="shared" si="41"/>
        <v>2.8345469855614112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20165319</v>
      </c>
      <c r="O178" s="36">
        <f t="shared" si="45"/>
        <v>4.1537142454593097</v>
      </c>
      <c r="P178" s="31">
        <v>8611222</v>
      </c>
      <c r="Q178" s="31">
        <v>53730671</v>
      </c>
      <c r="R178" s="31">
        <v>53730671</v>
      </c>
      <c r="S178" s="31">
        <v>15187344</v>
      </c>
      <c r="T178" s="36">
        <f t="shared" si="46"/>
        <v>0.28265688325388677</v>
      </c>
      <c r="U178" s="36">
        <f t="shared" si="47"/>
        <v>0.59803893105995876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4854768</v>
      </c>
      <c r="E179" s="32">
        <f>SUM(E173:E178)</f>
        <v>4854768</v>
      </c>
      <c r="F179" s="32">
        <f>SUM(F173:F178)</f>
        <v>21003923</v>
      </c>
      <c r="G179" s="37">
        <f t="shared" si="40"/>
        <v>4.3264524689954289</v>
      </c>
      <c r="H179" s="32">
        <f>SUM(H173:H178)</f>
        <v>20788305</v>
      </c>
      <c r="I179" s="37">
        <f t="shared" si="41"/>
        <v>4.2820388121533304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41792228</v>
      </c>
      <c r="O179" s="37">
        <f t="shared" si="45"/>
        <v>8.6084912811487602</v>
      </c>
      <c r="P179" s="32">
        <f>SUM(P173:P178)</f>
        <v>8752597</v>
      </c>
      <c r="Q179" s="32">
        <f>SUM(Q173:Q178)</f>
        <v>53730671</v>
      </c>
      <c r="R179" s="32">
        <f>SUM(R173:R178)</f>
        <v>53730671</v>
      </c>
      <c r="S179" s="32">
        <f>SUM(S173:S178)</f>
        <v>15453184</v>
      </c>
      <c r="T179" s="37">
        <f t="shared" si="46"/>
        <v>0.28760452293625738</v>
      </c>
      <c r="U179" s="37">
        <f t="shared" si="47"/>
        <v>1.375101355631934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499890</v>
      </c>
      <c r="G180" s="36">
        <f t="shared" si="40"/>
        <v>0</v>
      </c>
      <c r="H180" s="31">
        <v>512899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1012789</v>
      </c>
      <c r="O180" s="36">
        <f t="shared" si="45"/>
        <v>0</v>
      </c>
      <c r="P180" s="31">
        <v>786716</v>
      </c>
      <c r="Q180" s="31">
        <v>0</v>
      </c>
      <c r="R180" s="31">
        <v>0</v>
      </c>
      <c r="S180" s="31">
        <v>1570592</v>
      </c>
      <c r="T180" s="36">
        <f t="shared" si="46"/>
        <v>0</v>
      </c>
      <c r="U180" s="36">
        <f t="shared" si="47"/>
        <v>-0.34805063072315801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90011998</v>
      </c>
      <c r="E184" s="31">
        <v>90011998</v>
      </c>
      <c r="F184" s="31">
        <v>37499984</v>
      </c>
      <c r="G184" s="36">
        <f t="shared" si="40"/>
        <v>0.41661095002024062</v>
      </c>
      <c r="H184" s="31">
        <v>29640396</v>
      </c>
      <c r="I184" s="36">
        <f t="shared" si="41"/>
        <v>0.32929383480633329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67140380</v>
      </c>
      <c r="O184" s="36">
        <f t="shared" si="45"/>
        <v>0.74590478482657385</v>
      </c>
      <c r="P184" s="31">
        <v>0</v>
      </c>
      <c r="Q184" s="31">
        <v>27739813</v>
      </c>
      <c r="R184" s="31">
        <v>-2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90011998</v>
      </c>
      <c r="E185" s="32">
        <f>SUM(E180:E184)</f>
        <v>90011998</v>
      </c>
      <c r="F185" s="32">
        <f>SUM(F180:F184)</f>
        <v>37999874</v>
      </c>
      <c r="G185" s="37">
        <f t="shared" si="40"/>
        <v>0.42216454299792344</v>
      </c>
      <c r="H185" s="32">
        <f>SUM(H180:H184)</f>
        <v>30153295</v>
      </c>
      <c r="I185" s="37">
        <f t="shared" si="41"/>
        <v>0.33499195296164852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68153169</v>
      </c>
      <c r="O185" s="37">
        <f t="shared" si="45"/>
        <v>0.75715649595957202</v>
      </c>
      <c r="P185" s="32">
        <f>SUM(P180:P184)</f>
        <v>786716</v>
      </c>
      <c r="Q185" s="32">
        <f>SUM(Q180:Q184)</f>
        <v>27739813</v>
      </c>
      <c r="R185" s="32">
        <f>SUM(R180:R184)</f>
        <v>-2</v>
      </c>
      <c r="S185" s="32">
        <f>SUM(S180:S184)</f>
        <v>1570592</v>
      </c>
      <c r="T185" s="37">
        <f t="shared" si="46"/>
        <v>5.6618694581683011E-2</v>
      </c>
      <c r="U185" s="37">
        <f t="shared" si="47"/>
        <v>37.328056121904218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43198</v>
      </c>
      <c r="G186" s="36">
        <f t="shared" si="40"/>
        <v>0</v>
      </c>
      <c r="H186" s="31">
        <v>63820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107018</v>
      </c>
      <c r="O186" s="36">
        <f t="shared" si="45"/>
        <v>0</v>
      </c>
      <c r="P186" s="31">
        <v>299537</v>
      </c>
      <c r="Q186" s="31">
        <v>0</v>
      </c>
      <c r="R186" s="31">
        <v>0</v>
      </c>
      <c r="S186" s="31">
        <v>782704</v>
      </c>
      <c r="T186" s="36">
        <f t="shared" si="46"/>
        <v>0</v>
      </c>
      <c r="U186" s="36">
        <f t="shared" si="47"/>
        <v>-0.78693784073419981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2884853</v>
      </c>
      <c r="E187" s="31">
        <v>2884853</v>
      </c>
      <c r="F187" s="31">
        <v>90465</v>
      </c>
      <c r="G187" s="36">
        <f t="shared" si="40"/>
        <v>3.1358616886198364E-2</v>
      </c>
      <c r="H187" s="31">
        <v>89543</v>
      </c>
      <c r="I187" s="36">
        <f t="shared" si="41"/>
        <v>3.1039016546077044E-2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180008</v>
      </c>
      <c r="O187" s="36">
        <f t="shared" si="45"/>
        <v>6.2397633432275404E-2</v>
      </c>
      <c r="P187" s="31">
        <v>314809</v>
      </c>
      <c r="Q187" s="31">
        <v>1612360</v>
      </c>
      <c r="R187" s="31">
        <v>1612360</v>
      </c>
      <c r="S187" s="31">
        <v>624148</v>
      </c>
      <c r="T187" s="36">
        <f t="shared" si="46"/>
        <v>0.38710213599940457</v>
      </c>
      <c r="U187" s="36">
        <f t="shared" si="47"/>
        <v>-0.71556404041815824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165534272</v>
      </c>
      <c r="E188" s="31">
        <v>165534270</v>
      </c>
      <c r="F188" s="31">
        <v>52690802</v>
      </c>
      <c r="G188" s="36">
        <f t="shared" si="40"/>
        <v>0.3183075103625671</v>
      </c>
      <c r="H188" s="31">
        <v>56707785</v>
      </c>
      <c r="I188" s="36">
        <f t="shared" si="41"/>
        <v>0.34257428576482335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109398587</v>
      </c>
      <c r="O188" s="36">
        <f t="shared" si="45"/>
        <v>0.66088179612739051</v>
      </c>
      <c r="P188" s="31">
        <v>39829941</v>
      </c>
      <c r="Q188" s="31">
        <v>156248663</v>
      </c>
      <c r="R188" s="31">
        <v>156248657</v>
      </c>
      <c r="S188" s="31">
        <v>84418702</v>
      </c>
      <c r="T188" s="36">
        <f t="shared" si="46"/>
        <v>0.54028431590483439</v>
      </c>
      <c r="U188" s="36">
        <f t="shared" si="47"/>
        <v>0.42374765255112989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10100000</v>
      </c>
      <c r="E190" s="31">
        <v>10100000</v>
      </c>
      <c r="F190" s="31">
        <v>4208340</v>
      </c>
      <c r="G190" s="36">
        <f t="shared" si="40"/>
        <v>0.41666732673267326</v>
      </c>
      <c r="H190" s="31">
        <v>3366667</v>
      </c>
      <c r="I190" s="36">
        <f t="shared" si="41"/>
        <v>0.33333336633663369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7575007</v>
      </c>
      <c r="O190" s="36">
        <f t="shared" si="45"/>
        <v>0.75000069306930695</v>
      </c>
      <c r="P190" s="31">
        <v>5869667</v>
      </c>
      <c r="Q190" s="31">
        <v>17609000</v>
      </c>
      <c r="R190" s="31">
        <v>24198000</v>
      </c>
      <c r="S190" s="31">
        <v>13206750</v>
      </c>
      <c r="T190" s="36">
        <f t="shared" si="46"/>
        <v>0.75</v>
      </c>
      <c r="U190" s="36">
        <f t="shared" si="47"/>
        <v>-0.42642964243116344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178519125</v>
      </c>
      <c r="E191" s="32">
        <f>SUM(E186:E190)</f>
        <v>178519123</v>
      </c>
      <c r="F191" s="32">
        <f>SUM(F186:F190)</f>
        <v>57032805</v>
      </c>
      <c r="G191" s="37">
        <f t="shared" si="40"/>
        <v>0.31947728289616029</v>
      </c>
      <c r="H191" s="32">
        <f>SUM(H186:H190)</f>
        <v>60227815</v>
      </c>
      <c r="I191" s="37">
        <f t="shared" si="41"/>
        <v>0.33737458101477924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117260620</v>
      </c>
      <c r="O191" s="37">
        <f t="shared" si="45"/>
        <v>0.65685186391093953</v>
      </c>
      <c r="P191" s="32">
        <f>SUM(P186:P190)</f>
        <v>46313954</v>
      </c>
      <c r="Q191" s="32">
        <f>SUM(Q186:Q190)</f>
        <v>175470023</v>
      </c>
      <c r="R191" s="32">
        <f>SUM(R186:R190)</f>
        <v>182059017</v>
      </c>
      <c r="S191" s="32">
        <f>SUM(S186:S190)</f>
        <v>99032304</v>
      </c>
      <c r="T191" s="37">
        <f t="shared" si="46"/>
        <v>0.56438303424625413</v>
      </c>
      <c r="U191" s="37">
        <f t="shared" si="47"/>
        <v>0.30042481365335383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33193560</v>
      </c>
      <c r="E192" s="31">
        <v>33193560</v>
      </c>
      <c r="F192" s="31">
        <v>9233303</v>
      </c>
      <c r="G192" s="36">
        <f t="shared" si="40"/>
        <v>0.27816549354754355</v>
      </c>
      <c r="H192" s="31">
        <v>6957411</v>
      </c>
      <c r="I192" s="36">
        <f t="shared" si="41"/>
        <v>0.20960122987712074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16190714</v>
      </c>
      <c r="O192" s="36">
        <f t="shared" si="45"/>
        <v>0.48776672342466432</v>
      </c>
      <c r="P192" s="31">
        <v>7235071</v>
      </c>
      <c r="Q192" s="31">
        <v>31314671</v>
      </c>
      <c r="R192" s="31">
        <v>31314670</v>
      </c>
      <c r="S192" s="31">
        <v>11767923</v>
      </c>
      <c r="T192" s="36">
        <f t="shared" si="46"/>
        <v>0.37579583703753427</v>
      </c>
      <c r="U192" s="36">
        <f t="shared" si="47"/>
        <v>-3.837695580319811E-2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34898848</v>
      </c>
      <c r="E193" s="31">
        <v>34898848</v>
      </c>
      <c r="F193" s="31">
        <v>10032129</v>
      </c>
      <c r="G193" s="36">
        <f t="shared" si="40"/>
        <v>0.28746304176000309</v>
      </c>
      <c r="H193" s="31">
        <v>9931706</v>
      </c>
      <c r="I193" s="36">
        <f t="shared" si="41"/>
        <v>0.28458549691955448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19963835</v>
      </c>
      <c r="O193" s="36">
        <f t="shared" si="45"/>
        <v>0.57204853867955752</v>
      </c>
      <c r="P193" s="31">
        <v>8780008</v>
      </c>
      <c r="Q193" s="31">
        <v>33759701</v>
      </c>
      <c r="R193" s="31">
        <v>33759701</v>
      </c>
      <c r="S193" s="31">
        <v>17142725</v>
      </c>
      <c r="T193" s="36">
        <f t="shared" si="46"/>
        <v>0.50778663590652062</v>
      </c>
      <c r="U193" s="36">
        <f t="shared" si="47"/>
        <v>0.13117277341888522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26739620</v>
      </c>
      <c r="E194" s="31">
        <v>26739620</v>
      </c>
      <c r="F194" s="31">
        <v>7542346</v>
      </c>
      <c r="G194" s="36">
        <f t="shared" si="40"/>
        <v>0.28206631208670879</v>
      </c>
      <c r="H194" s="31">
        <v>6926361</v>
      </c>
      <c r="I194" s="36">
        <f t="shared" si="41"/>
        <v>0.25902989646075747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14468707</v>
      </c>
      <c r="O194" s="36">
        <f t="shared" si="45"/>
        <v>0.54109620854746632</v>
      </c>
      <c r="P194" s="31">
        <v>5879160</v>
      </c>
      <c r="Q194" s="31">
        <v>23580312</v>
      </c>
      <c r="R194" s="31">
        <v>25562943</v>
      </c>
      <c r="S194" s="31">
        <v>13631002</v>
      </c>
      <c r="T194" s="36">
        <f t="shared" si="46"/>
        <v>0.57806707561799864</v>
      </c>
      <c r="U194" s="36">
        <f t="shared" si="47"/>
        <v>0.17812085399955091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32020112</v>
      </c>
      <c r="E195" s="31">
        <v>32020112</v>
      </c>
      <c r="F195" s="31">
        <v>7139985</v>
      </c>
      <c r="G195" s="36">
        <f t="shared" si="40"/>
        <v>0.22298438556367323</v>
      </c>
      <c r="H195" s="31">
        <v>5225340</v>
      </c>
      <c r="I195" s="36">
        <f t="shared" si="41"/>
        <v>0.16318931051833924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12365325</v>
      </c>
      <c r="O195" s="36">
        <f t="shared" si="45"/>
        <v>0.38617369608201246</v>
      </c>
      <c r="P195" s="31">
        <v>6923045</v>
      </c>
      <c r="Q195" s="31">
        <v>34471758</v>
      </c>
      <c r="R195" s="31">
        <v>30519275</v>
      </c>
      <c r="S195" s="31">
        <v>13828515</v>
      </c>
      <c r="T195" s="36">
        <f t="shared" si="46"/>
        <v>0.4011549106372817</v>
      </c>
      <c r="U195" s="36">
        <f t="shared" si="47"/>
        <v>-0.24522518631613688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54531712</v>
      </c>
      <c r="E196" s="31">
        <v>54531712</v>
      </c>
      <c r="F196" s="31">
        <v>13144056</v>
      </c>
      <c r="G196" s="36">
        <f t="shared" si="40"/>
        <v>0.24103508798696802</v>
      </c>
      <c r="H196" s="31">
        <v>12833155</v>
      </c>
      <c r="I196" s="36">
        <f t="shared" si="41"/>
        <v>0.23533379989977207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25977211</v>
      </c>
      <c r="O196" s="36">
        <f t="shared" si="45"/>
        <v>0.47636888788674009</v>
      </c>
      <c r="P196" s="31">
        <v>12639602</v>
      </c>
      <c r="Q196" s="31">
        <v>51984471</v>
      </c>
      <c r="R196" s="31">
        <v>51984471</v>
      </c>
      <c r="S196" s="31">
        <v>24871846</v>
      </c>
      <c r="T196" s="36">
        <f t="shared" si="46"/>
        <v>0.47844761178775869</v>
      </c>
      <c r="U196" s="36">
        <f t="shared" si="47"/>
        <v>1.5313219514348608E-2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181383852</v>
      </c>
      <c r="E198" s="32">
        <f>SUM(E192:E197)</f>
        <v>181383852</v>
      </c>
      <c r="F198" s="32">
        <f>SUM(F192:F197)</f>
        <v>47091819</v>
      </c>
      <c r="G198" s="37">
        <f t="shared" si="40"/>
        <v>0.25962520081445839</v>
      </c>
      <c r="H198" s="32">
        <f>SUM(H192:H197)</f>
        <v>41873973</v>
      </c>
      <c r="I198" s="37">
        <f t="shared" si="41"/>
        <v>0.23085832910859122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88965792</v>
      </c>
      <c r="O198" s="37">
        <f t="shared" si="45"/>
        <v>0.49048352992304961</v>
      </c>
      <c r="P198" s="32">
        <f>SUM(P192:P197)</f>
        <v>41456886</v>
      </c>
      <c r="Q198" s="32">
        <f>SUM(Q192:Q197)</f>
        <v>175110913</v>
      </c>
      <c r="R198" s="32">
        <f>SUM(R192:R197)</f>
        <v>173141060</v>
      </c>
      <c r="S198" s="32">
        <f>SUM(S192:S197)</f>
        <v>81242011</v>
      </c>
      <c r="T198" s="37">
        <f t="shared" si="46"/>
        <v>0.46394601917243161</v>
      </c>
      <c r="U198" s="37">
        <f t="shared" si="47"/>
        <v>1.0060741175784482E-2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230569</v>
      </c>
      <c r="G203" s="36">
        <f t="shared" si="40"/>
        <v>0</v>
      </c>
      <c r="H203" s="31">
        <v>231498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462067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230569</v>
      </c>
      <c r="G204" s="37">
        <f t="shared" si="40"/>
        <v>0</v>
      </c>
      <c r="H204" s="32">
        <f>SUM(H199:H203)</f>
        <v>231498</v>
      </c>
      <c r="I204" s="37">
        <f t="shared" si="41"/>
        <v>0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462067</v>
      </c>
      <c r="O204" s="37">
        <f t="shared" si="45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6"/>
        <v>0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454769743</v>
      </c>
      <c r="E205" s="32">
        <f>SUM(E173:E178,E180:E184,E186:E190,E192:E197,E199:E203)</f>
        <v>454769741</v>
      </c>
      <c r="F205" s="32">
        <f>SUM(F173:F178,F180:F184,F186:F190,F192:F197,F199:F203)</f>
        <v>163358990</v>
      </c>
      <c r="G205" s="37">
        <f t="shared" si="40"/>
        <v>0.3592125301088907</v>
      </c>
      <c r="H205" s="32">
        <f>SUM(H173:H178,H180:H184,H186:H190,H192:H197,H199:H203)</f>
        <v>153274886</v>
      </c>
      <c r="I205" s="37">
        <f t="shared" si="41"/>
        <v>0.33703844277080675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316633876</v>
      </c>
      <c r="O205" s="37">
        <f t="shared" si="45"/>
        <v>0.69625097287969751</v>
      </c>
      <c r="P205" s="32">
        <f>SUM(P173:P178,P180:P184,P186:P190,P192:P197,P199:P203)</f>
        <v>97310153</v>
      </c>
      <c r="Q205" s="32">
        <f>SUM(Q173:Q178,Q180:Q184,Q186:Q190,Q192:Q197,Q199:Q203)</f>
        <v>432051420</v>
      </c>
      <c r="R205" s="32">
        <f>SUM(R173:R178,R180:R184,R186:R190,R192:R197,R199:R203)</f>
        <v>408930746</v>
      </c>
      <c r="S205" s="32">
        <f>SUM(S173:S178,S180:S184,S186:S190,S192:S197,S199:S203)</f>
        <v>197298091</v>
      </c>
      <c r="T205" s="37">
        <f t="shared" si="46"/>
        <v>0.45665418944809855</v>
      </c>
      <c r="U205" s="37">
        <f t="shared" si="47"/>
        <v>0.57511710006251859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12393141</v>
      </c>
      <c r="E208" s="31">
        <v>12393141</v>
      </c>
      <c r="F208" s="31">
        <v>2927203</v>
      </c>
      <c r="G208" s="36">
        <f t="shared" ref="G208:G231" si="48">IF(($D208     =0),0,($F208     /$D208     ))</f>
        <v>0.23619540841179812</v>
      </c>
      <c r="H208" s="31">
        <v>4634567</v>
      </c>
      <c r="I208" s="36">
        <f t="shared" ref="I208:I231" si="49">IF(($D208     =0),0,($H208     /$D208     ))</f>
        <v>0.37396225863967819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7561770</v>
      </c>
      <c r="O208" s="36">
        <f t="shared" ref="O208:O231" si="53">IF(($D208     =0),0,($N208     /$D208     ))</f>
        <v>0.61015766705147634</v>
      </c>
      <c r="P208" s="31">
        <v>2524912</v>
      </c>
      <c r="Q208" s="31">
        <v>15037936</v>
      </c>
      <c r="R208" s="31">
        <v>12037936</v>
      </c>
      <c r="S208" s="31">
        <v>3472838</v>
      </c>
      <c r="T208" s="36">
        <f t="shared" ref="T208:T231" si="54">IF(($Q208     =0),0,($S208     /$Q208     ))</f>
        <v>0.23093847453533517</v>
      </c>
      <c r="U208" s="36">
        <f t="shared" ref="U208:U231" si="55">IF(($P208     =0),0,(($H208     /$P208     )-1))</f>
        <v>0.83553605036531975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73058309</v>
      </c>
      <c r="E209" s="31">
        <v>73058309</v>
      </c>
      <c r="F209" s="31">
        <v>17224931</v>
      </c>
      <c r="G209" s="36">
        <f t="shared" si="48"/>
        <v>0.23576963709904647</v>
      </c>
      <c r="H209" s="31">
        <v>17040723</v>
      </c>
      <c r="I209" s="36">
        <f t="shared" si="49"/>
        <v>0.23324825380231562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34265654</v>
      </c>
      <c r="O209" s="36">
        <f t="shared" si="53"/>
        <v>0.46901789090136209</v>
      </c>
      <c r="P209" s="31">
        <v>17171260</v>
      </c>
      <c r="Q209" s="31">
        <v>76305207</v>
      </c>
      <c r="R209" s="31">
        <v>78148509</v>
      </c>
      <c r="S209" s="31">
        <v>34392276</v>
      </c>
      <c r="T209" s="36">
        <f t="shared" si="54"/>
        <v>0.4507199095862488</v>
      </c>
      <c r="U209" s="36">
        <f t="shared" si="55"/>
        <v>-7.6020629819827379E-3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21487707</v>
      </c>
      <c r="E210" s="31">
        <v>21487707</v>
      </c>
      <c r="F210" s="31">
        <v>4409070</v>
      </c>
      <c r="G210" s="36">
        <f t="shared" si="48"/>
        <v>0.20519034441413408</v>
      </c>
      <c r="H210" s="31">
        <v>4567274</v>
      </c>
      <c r="I210" s="36">
        <f t="shared" si="49"/>
        <v>0.21255287965346883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8976344</v>
      </c>
      <c r="O210" s="36">
        <f t="shared" si="53"/>
        <v>0.41774322406760295</v>
      </c>
      <c r="P210" s="31">
        <v>4542354</v>
      </c>
      <c r="Q210" s="31">
        <v>17230175</v>
      </c>
      <c r="R210" s="31">
        <v>20324635</v>
      </c>
      <c r="S210" s="31">
        <v>7584514</v>
      </c>
      <c r="T210" s="36">
        <f t="shared" si="54"/>
        <v>0.44018786808607574</v>
      </c>
      <c r="U210" s="36">
        <f t="shared" si="55"/>
        <v>5.4861422073224642E-3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25665541</v>
      </c>
      <c r="E211" s="31">
        <v>25665541</v>
      </c>
      <c r="F211" s="31">
        <v>11357036</v>
      </c>
      <c r="G211" s="36">
        <f t="shared" si="48"/>
        <v>0.44250132892191907</v>
      </c>
      <c r="H211" s="31">
        <v>10219275</v>
      </c>
      <c r="I211" s="36">
        <f t="shared" si="49"/>
        <v>0.39817103407249432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21576311</v>
      </c>
      <c r="O211" s="36">
        <f t="shared" si="53"/>
        <v>0.84067236299441339</v>
      </c>
      <c r="P211" s="31">
        <v>3517673</v>
      </c>
      <c r="Q211" s="31">
        <v>24408035</v>
      </c>
      <c r="R211" s="31">
        <v>24408035</v>
      </c>
      <c r="S211" s="31">
        <v>8778684</v>
      </c>
      <c r="T211" s="36">
        <f t="shared" si="54"/>
        <v>0.35966369271430493</v>
      </c>
      <c r="U211" s="36">
        <f t="shared" si="55"/>
        <v>1.9051236428172831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87361591</v>
      </c>
      <c r="E212" s="31">
        <v>87361591</v>
      </c>
      <c r="F212" s="31">
        <v>20798955</v>
      </c>
      <c r="G212" s="36">
        <f t="shared" si="48"/>
        <v>0.23807894020611414</v>
      </c>
      <c r="H212" s="31">
        <v>20429184</v>
      </c>
      <c r="I212" s="36">
        <f t="shared" si="49"/>
        <v>0.23384629064276086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41228139</v>
      </c>
      <c r="O212" s="36">
        <f t="shared" si="53"/>
        <v>0.471925230848875</v>
      </c>
      <c r="P212" s="31">
        <v>5705228</v>
      </c>
      <c r="Q212" s="31">
        <v>57983338</v>
      </c>
      <c r="R212" s="31">
        <v>57983338</v>
      </c>
      <c r="S212" s="31">
        <v>21096170</v>
      </c>
      <c r="T212" s="36">
        <f t="shared" si="54"/>
        <v>0.36383158899889484</v>
      </c>
      <c r="U212" s="36">
        <f t="shared" si="55"/>
        <v>2.5807830992906857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26508326</v>
      </c>
      <c r="E213" s="31">
        <v>26508326</v>
      </c>
      <c r="F213" s="31">
        <v>7334051</v>
      </c>
      <c r="G213" s="36">
        <f t="shared" si="48"/>
        <v>0.27666971501708559</v>
      </c>
      <c r="H213" s="31">
        <v>2341764</v>
      </c>
      <c r="I213" s="36">
        <f t="shared" si="49"/>
        <v>8.8340697183217076E-2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9675815</v>
      </c>
      <c r="O213" s="36">
        <f t="shared" si="53"/>
        <v>0.36501041220030267</v>
      </c>
      <c r="P213" s="31">
        <v>6648484</v>
      </c>
      <c r="Q213" s="31">
        <v>25270000</v>
      </c>
      <c r="R213" s="31">
        <v>25270000</v>
      </c>
      <c r="S213" s="31">
        <v>13445884</v>
      </c>
      <c r="T213" s="36">
        <f t="shared" si="54"/>
        <v>0.53208880094974276</v>
      </c>
      <c r="U213" s="36">
        <f t="shared" si="55"/>
        <v>-0.64777474082813469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211454051</v>
      </c>
      <c r="E214" s="31">
        <v>211454051</v>
      </c>
      <c r="F214" s="31">
        <v>40720229</v>
      </c>
      <c r="G214" s="36">
        <f t="shared" si="48"/>
        <v>0.1925724705080254</v>
      </c>
      <c r="H214" s="31">
        <v>40725506</v>
      </c>
      <c r="I214" s="36">
        <f t="shared" si="49"/>
        <v>0.19259742628435148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81445735</v>
      </c>
      <c r="O214" s="36">
        <f t="shared" si="53"/>
        <v>0.3851698967923769</v>
      </c>
      <c r="P214" s="31">
        <v>39962426</v>
      </c>
      <c r="Q214" s="31">
        <v>199932105</v>
      </c>
      <c r="R214" s="31">
        <v>199932105</v>
      </c>
      <c r="S214" s="31">
        <v>76345863</v>
      </c>
      <c r="T214" s="36">
        <f t="shared" si="54"/>
        <v>0.38185894656588543</v>
      </c>
      <c r="U214" s="36">
        <f t="shared" si="55"/>
        <v>1.909493682891017E-2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457928666</v>
      </c>
      <c r="E216" s="32">
        <f>SUM(E208:E215)</f>
        <v>457928666</v>
      </c>
      <c r="F216" s="32">
        <f>SUM(F208:F215)</f>
        <v>104771475</v>
      </c>
      <c r="G216" s="37">
        <f t="shared" si="48"/>
        <v>0.2287943140034828</v>
      </c>
      <c r="H216" s="32">
        <f>SUM(H208:H215)</f>
        <v>99958293</v>
      </c>
      <c r="I216" s="37">
        <f t="shared" si="49"/>
        <v>0.21828354593551477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204729768</v>
      </c>
      <c r="O216" s="37">
        <f t="shared" si="53"/>
        <v>0.44707785993899757</v>
      </c>
      <c r="P216" s="32">
        <f>SUM(P208:P215)</f>
        <v>80072337</v>
      </c>
      <c r="Q216" s="32">
        <f>SUM(Q208:Q215)</f>
        <v>416166796</v>
      </c>
      <c r="R216" s="32">
        <f>SUM(R208:R215)</f>
        <v>418104558</v>
      </c>
      <c r="S216" s="32">
        <f>SUM(S208:S215)</f>
        <v>165116229</v>
      </c>
      <c r="T216" s="37">
        <f t="shared" si="54"/>
        <v>0.39675493236610831</v>
      </c>
      <c r="U216" s="37">
        <f t="shared" si="55"/>
        <v>0.24834988892605936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51354162</v>
      </c>
      <c r="E217" s="31">
        <v>51354162</v>
      </c>
      <c r="F217" s="31">
        <v>2396643</v>
      </c>
      <c r="G217" s="36">
        <f t="shared" si="48"/>
        <v>4.6668914585735036E-2</v>
      </c>
      <c r="H217" s="31">
        <v>3256481</v>
      </c>
      <c r="I217" s="36">
        <f t="shared" si="49"/>
        <v>6.3412211847600583E-2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5653124</v>
      </c>
      <c r="O217" s="36">
        <f t="shared" si="53"/>
        <v>0.11008112643333563</v>
      </c>
      <c r="P217" s="31">
        <v>1915041</v>
      </c>
      <c r="Q217" s="31">
        <v>21880216</v>
      </c>
      <c r="R217" s="31">
        <v>21880216</v>
      </c>
      <c r="S217" s="31">
        <v>4824574</v>
      </c>
      <c r="T217" s="36">
        <f t="shared" si="54"/>
        <v>0.22049937715422918</v>
      </c>
      <c r="U217" s="36">
        <f t="shared" si="55"/>
        <v>0.70047586448540788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245795985</v>
      </c>
      <c r="E218" s="31">
        <v>245795985</v>
      </c>
      <c r="F218" s="31">
        <v>50826000</v>
      </c>
      <c r="G218" s="36">
        <f t="shared" si="48"/>
        <v>0.20678124583686752</v>
      </c>
      <c r="H218" s="31">
        <v>51588505</v>
      </c>
      <c r="I218" s="36">
        <f t="shared" si="49"/>
        <v>0.20988343239211169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102414505</v>
      </c>
      <c r="O218" s="36">
        <f t="shared" si="53"/>
        <v>0.41666467822897924</v>
      </c>
      <c r="P218" s="31">
        <v>45563503</v>
      </c>
      <c r="Q218" s="31">
        <v>232690808</v>
      </c>
      <c r="R218" s="31">
        <v>228077830</v>
      </c>
      <c r="S218" s="31">
        <v>94798756</v>
      </c>
      <c r="T218" s="36">
        <f t="shared" si="54"/>
        <v>0.40740223825257421</v>
      </c>
      <c r="U218" s="36">
        <f t="shared" si="55"/>
        <v>0.13223307259760086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142540092</v>
      </c>
      <c r="E219" s="31">
        <v>142540092</v>
      </c>
      <c r="F219" s="31">
        <v>44191858</v>
      </c>
      <c r="G219" s="36">
        <f t="shared" si="48"/>
        <v>0.31003107532721391</v>
      </c>
      <c r="H219" s="31">
        <v>39953456</v>
      </c>
      <c r="I219" s="36">
        <f t="shared" si="49"/>
        <v>0.28029626920684181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84145314</v>
      </c>
      <c r="O219" s="36">
        <f t="shared" si="53"/>
        <v>0.59032734453405578</v>
      </c>
      <c r="P219" s="31">
        <v>37692001</v>
      </c>
      <c r="Q219" s="31">
        <v>127770979</v>
      </c>
      <c r="R219" s="31">
        <v>135819914</v>
      </c>
      <c r="S219" s="31">
        <v>78907116</v>
      </c>
      <c r="T219" s="36">
        <f t="shared" si="54"/>
        <v>0.61756681069180819</v>
      </c>
      <c r="U219" s="36">
        <f t="shared" si="55"/>
        <v>5.9998273904322552E-2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14098836</v>
      </c>
      <c r="E220" s="31">
        <v>14098836</v>
      </c>
      <c r="F220" s="31">
        <v>2916350</v>
      </c>
      <c r="G220" s="36">
        <f t="shared" si="48"/>
        <v>0.20685040949479802</v>
      </c>
      <c r="H220" s="31">
        <v>4247467</v>
      </c>
      <c r="I220" s="36">
        <f t="shared" si="49"/>
        <v>0.30126366460323389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7163817</v>
      </c>
      <c r="O220" s="36">
        <f t="shared" si="53"/>
        <v>0.50811407409803189</v>
      </c>
      <c r="P220" s="31">
        <v>2502721</v>
      </c>
      <c r="Q220" s="31">
        <v>14933587</v>
      </c>
      <c r="R220" s="31">
        <v>13440461</v>
      </c>
      <c r="S220" s="31">
        <v>6151215</v>
      </c>
      <c r="T220" s="36">
        <f t="shared" si="54"/>
        <v>0.41190472188630906</v>
      </c>
      <c r="U220" s="36">
        <f t="shared" si="55"/>
        <v>0.69713963322319983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4221681</v>
      </c>
      <c r="E221" s="31">
        <v>4221681</v>
      </c>
      <c r="F221" s="31">
        <v>1178841</v>
      </c>
      <c r="G221" s="36">
        <f t="shared" si="48"/>
        <v>0.27923497772569744</v>
      </c>
      <c r="H221" s="31">
        <v>1050434</v>
      </c>
      <c r="I221" s="36">
        <f t="shared" si="49"/>
        <v>0.24881889465357521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2229275</v>
      </c>
      <c r="O221" s="36">
        <f t="shared" si="53"/>
        <v>0.52805387237927259</v>
      </c>
      <c r="P221" s="31">
        <v>1058919</v>
      </c>
      <c r="Q221" s="31">
        <v>3886893</v>
      </c>
      <c r="R221" s="31">
        <v>3993050</v>
      </c>
      <c r="S221" s="31">
        <v>1923990</v>
      </c>
      <c r="T221" s="36">
        <f t="shared" si="54"/>
        <v>0.49499433094762318</v>
      </c>
      <c r="U221" s="36">
        <f t="shared" si="55"/>
        <v>-8.0128886156543011E-3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13507575</v>
      </c>
      <c r="E222" s="31">
        <v>13507575</v>
      </c>
      <c r="F222" s="31">
        <v>2747212</v>
      </c>
      <c r="G222" s="36">
        <f t="shared" si="48"/>
        <v>0.20338306468777703</v>
      </c>
      <c r="H222" s="31">
        <v>2717094</v>
      </c>
      <c r="I222" s="36">
        <f t="shared" si="49"/>
        <v>0.20115335284090594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5464306</v>
      </c>
      <c r="O222" s="36">
        <f t="shared" si="53"/>
        <v>0.40453641752868297</v>
      </c>
      <c r="P222" s="31">
        <v>2605259</v>
      </c>
      <c r="Q222" s="31">
        <v>8336620</v>
      </c>
      <c r="R222" s="31">
        <v>12876620</v>
      </c>
      <c r="S222" s="31">
        <v>5365683</v>
      </c>
      <c r="T222" s="36">
        <f t="shared" si="54"/>
        <v>0.64362811307220436</v>
      </c>
      <c r="U222" s="36">
        <f t="shared" si="55"/>
        <v>4.2926634165739275E-2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471518331</v>
      </c>
      <c r="E224" s="32">
        <f>SUM(E217:E223)</f>
        <v>471518331</v>
      </c>
      <c r="F224" s="32">
        <f>SUM(F217:F223)</f>
        <v>104256904</v>
      </c>
      <c r="G224" s="37">
        <f t="shared" si="48"/>
        <v>0.22110890954947837</v>
      </c>
      <c r="H224" s="32">
        <f>SUM(H217:H223)</f>
        <v>102813437</v>
      </c>
      <c r="I224" s="37">
        <f t="shared" si="49"/>
        <v>0.21804759272444912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207070341</v>
      </c>
      <c r="O224" s="37">
        <f t="shared" si="53"/>
        <v>0.4391565022739275</v>
      </c>
      <c r="P224" s="32">
        <f>SUM(P217:P223)</f>
        <v>91337444</v>
      </c>
      <c r="Q224" s="32">
        <f>SUM(Q217:Q223)</f>
        <v>409499103</v>
      </c>
      <c r="R224" s="32">
        <f>SUM(R217:R223)</f>
        <v>416088091</v>
      </c>
      <c r="S224" s="32">
        <f>SUM(S217:S223)</f>
        <v>191971334</v>
      </c>
      <c r="T224" s="37">
        <f t="shared" si="54"/>
        <v>0.46879549330783271</v>
      </c>
      <c r="U224" s="37">
        <f t="shared" si="55"/>
        <v>0.12564390350139432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28701636</v>
      </c>
      <c r="E225" s="31">
        <v>28701636</v>
      </c>
      <c r="F225" s="31">
        <v>7480393</v>
      </c>
      <c r="G225" s="36">
        <f t="shared" si="48"/>
        <v>0.26062601448920891</v>
      </c>
      <c r="H225" s="31">
        <v>7509830</v>
      </c>
      <c r="I225" s="36">
        <f t="shared" si="49"/>
        <v>0.26165163546774822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14990223</v>
      </c>
      <c r="O225" s="36">
        <f t="shared" si="53"/>
        <v>0.52227764995695714</v>
      </c>
      <c r="P225" s="31">
        <v>7550804</v>
      </c>
      <c r="Q225" s="31">
        <v>26029254</v>
      </c>
      <c r="R225" s="31">
        <v>26029254</v>
      </c>
      <c r="S225" s="31">
        <v>12794900</v>
      </c>
      <c r="T225" s="36">
        <f t="shared" si="54"/>
        <v>0.49155845957014366</v>
      </c>
      <c r="U225" s="36">
        <f t="shared" si="55"/>
        <v>-5.4264420053811158E-3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154410743</v>
      </c>
      <c r="E226" s="31">
        <v>154410743</v>
      </c>
      <c r="F226" s="31">
        <v>58215527</v>
      </c>
      <c r="G226" s="36">
        <f t="shared" si="48"/>
        <v>0.37701733615775684</v>
      </c>
      <c r="H226" s="31">
        <v>58000695</v>
      </c>
      <c r="I226" s="36">
        <f t="shared" si="49"/>
        <v>0.37562603399946076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116216222</v>
      </c>
      <c r="O226" s="36">
        <f t="shared" si="53"/>
        <v>0.75264337015721761</v>
      </c>
      <c r="P226" s="31">
        <v>57263950</v>
      </c>
      <c r="Q226" s="31">
        <v>151492044</v>
      </c>
      <c r="R226" s="31">
        <v>153927156</v>
      </c>
      <c r="S226" s="31">
        <v>116256258</v>
      </c>
      <c r="T226" s="36">
        <f t="shared" si="54"/>
        <v>0.76740833993896074</v>
      </c>
      <c r="U226" s="36">
        <f t="shared" si="55"/>
        <v>1.2865773318117224E-2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5100263</v>
      </c>
      <c r="E227" s="31">
        <v>5100263</v>
      </c>
      <c r="F227" s="31">
        <v>1063173</v>
      </c>
      <c r="G227" s="36">
        <f t="shared" si="48"/>
        <v>0.20845454440290628</v>
      </c>
      <c r="H227" s="31">
        <v>1064265</v>
      </c>
      <c r="I227" s="36">
        <f t="shared" si="49"/>
        <v>0.20866865100878132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2127438</v>
      </c>
      <c r="O227" s="36">
        <f t="shared" si="53"/>
        <v>0.41712319541168758</v>
      </c>
      <c r="P227" s="31">
        <v>1012924</v>
      </c>
      <c r="Q227" s="31">
        <v>4867802</v>
      </c>
      <c r="R227" s="31">
        <v>4867802</v>
      </c>
      <c r="S227" s="31">
        <v>2035665</v>
      </c>
      <c r="T227" s="36">
        <f t="shared" si="54"/>
        <v>0.41818977024948839</v>
      </c>
      <c r="U227" s="36">
        <f t="shared" si="55"/>
        <v>5.0685934976365532E-2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244038185</v>
      </c>
      <c r="E228" s="31">
        <v>244038185</v>
      </c>
      <c r="F228" s="31">
        <v>5883332</v>
      </c>
      <c r="G228" s="36">
        <f t="shared" si="48"/>
        <v>2.4108243552130992E-2</v>
      </c>
      <c r="H228" s="31">
        <v>179369124</v>
      </c>
      <c r="I228" s="36">
        <f t="shared" si="49"/>
        <v>0.73500433548954647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185252456</v>
      </c>
      <c r="O228" s="36">
        <f t="shared" si="53"/>
        <v>0.75911257904167739</v>
      </c>
      <c r="P228" s="31">
        <v>223575646</v>
      </c>
      <c r="Q228" s="31">
        <v>234134961</v>
      </c>
      <c r="R228" s="31">
        <v>233684244</v>
      </c>
      <c r="S228" s="31">
        <v>229123669</v>
      </c>
      <c r="T228" s="36">
        <f t="shared" si="54"/>
        <v>0.97859656678952789</v>
      </c>
      <c r="U228" s="36">
        <f t="shared" si="55"/>
        <v>-0.19772512252966945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432250827</v>
      </c>
      <c r="E230" s="32">
        <f>SUM(E225:E229)</f>
        <v>432250827</v>
      </c>
      <c r="F230" s="32">
        <f>SUM(F225:F229)</f>
        <v>72642425</v>
      </c>
      <c r="G230" s="37">
        <f t="shared" si="48"/>
        <v>0.1680561851186464</v>
      </c>
      <c r="H230" s="32">
        <f>SUM(H225:H229)</f>
        <v>245943914</v>
      </c>
      <c r="I230" s="37">
        <f t="shared" si="49"/>
        <v>0.56898425321000023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318586339</v>
      </c>
      <c r="O230" s="37">
        <f t="shared" si="53"/>
        <v>0.73704043832864663</v>
      </c>
      <c r="P230" s="32">
        <f>SUM(P225:P229)</f>
        <v>289403324</v>
      </c>
      <c r="Q230" s="32">
        <f>SUM(Q225:Q229)</f>
        <v>416524061</v>
      </c>
      <c r="R230" s="32">
        <f>SUM(R225:R229)</f>
        <v>418508456</v>
      </c>
      <c r="S230" s="32">
        <f>SUM(S225:S229)</f>
        <v>360210492</v>
      </c>
      <c r="T230" s="37">
        <f t="shared" si="54"/>
        <v>0.86480116211101665</v>
      </c>
      <c r="U230" s="37">
        <f t="shared" si="55"/>
        <v>-0.15016900773399544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1361697824</v>
      </c>
      <c r="E231" s="32">
        <f>SUM(E208:E215,E217:E223,E225:E229)</f>
        <v>1361697824</v>
      </c>
      <c r="F231" s="32">
        <f>SUM(F208:F215,F217:F223,F225:F229)</f>
        <v>281670804</v>
      </c>
      <c r="G231" s="37">
        <f t="shared" si="48"/>
        <v>0.20685265044530174</v>
      </c>
      <c r="H231" s="32">
        <f>SUM(H208:H215,H217:H223,H225:H229)</f>
        <v>448715644</v>
      </c>
      <c r="I231" s="37">
        <f t="shared" si="49"/>
        <v>0.32952659253129568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730386448</v>
      </c>
      <c r="O231" s="37">
        <f t="shared" si="53"/>
        <v>0.53637924297659745</v>
      </c>
      <c r="P231" s="32">
        <f>SUM(P208:P215,P217:P223,P225:P229)</f>
        <v>460813105</v>
      </c>
      <c r="Q231" s="32">
        <f>SUM(Q208:Q215,Q217:Q223,Q225:Q229)</f>
        <v>1242189960</v>
      </c>
      <c r="R231" s="32">
        <f>SUM(R208:R215,R217:R223,R225:R229)</f>
        <v>1252701105</v>
      </c>
      <c r="S231" s="32">
        <f>SUM(S208:S215,S217:S223,S225:S229)</f>
        <v>717298055</v>
      </c>
      <c r="T231" s="37">
        <f t="shared" si="54"/>
        <v>0.57744634725593824</v>
      </c>
      <c r="U231" s="37">
        <f t="shared" si="55"/>
        <v>-2.6252423962638827E-2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62094975</v>
      </c>
      <c r="E235" s="31">
        <v>62094975</v>
      </c>
      <c r="F235" s="31">
        <v>18198339</v>
      </c>
      <c r="G235" s="36">
        <f t="shared" si="56"/>
        <v>0.29307265201411226</v>
      </c>
      <c r="H235" s="31">
        <v>24727782</v>
      </c>
      <c r="I235" s="36">
        <f t="shared" si="57"/>
        <v>0.39822517039422273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42926121</v>
      </c>
      <c r="O235" s="36">
        <f t="shared" si="61"/>
        <v>0.69129782240833493</v>
      </c>
      <c r="P235" s="31">
        <v>12999457</v>
      </c>
      <c r="Q235" s="31">
        <v>61289357</v>
      </c>
      <c r="R235" s="31">
        <v>61489357</v>
      </c>
      <c r="S235" s="31">
        <v>12469157</v>
      </c>
      <c r="T235" s="36">
        <f t="shared" si="62"/>
        <v>0.20344734567863063</v>
      </c>
      <c r="U235" s="36">
        <f t="shared" si="63"/>
        <v>0.90221653104433508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809866313</v>
      </c>
      <c r="E236" s="31">
        <v>809866313</v>
      </c>
      <c r="F236" s="31">
        <v>156836319</v>
      </c>
      <c r="G236" s="36">
        <f t="shared" si="56"/>
        <v>0.19365704744407611</v>
      </c>
      <c r="H236" s="31">
        <v>75398118</v>
      </c>
      <c r="I236" s="36">
        <f t="shared" si="57"/>
        <v>9.3099461960211197E-2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232234437</v>
      </c>
      <c r="O236" s="36">
        <f t="shared" si="61"/>
        <v>0.28675650940428732</v>
      </c>
      <c r="P236" s="31">
        <v>153095456</v>
      </c>
      <c r="Q236" s="31">
        <v>548357419</v>
      </c>
      <c r="R236" s="31">
        <v>548357419</v>
      </c>
      <c r="S236" s="31">
        <v>186829616</v>
      </c>
      <c r="T236" s="36">
        <f t="shared" si="62"/>
        <v>0.34070773828629464</v>
      </c>
      <c r="U236" s="36">
        <f t="shared" si="63"/>
        <v>-0.50750910595282461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4603330</v>
      </c>
      <c r="E237" s="31">
        <v>4603330</v>
      </c>
      <c r="F237" s="31">
        <v>1541658</v>
      </c>
      <c r="G237" s="36">
        <f t="shared" si="56"/>
        <v>0.33490060456234944</v>
      </c>
      <c r="H237" s="31">
        <v>1619084</v>
      </c>
      <c r="I237" s="36">
        <f t="shared" si="57"/>
        <v>0.35172016779157694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3160742</v>
      </c>
      <c r="O237" s="36">
        <f t="shared" si="61"/>
        <v>0.68662077235392638</v>
      </c>
      <c r="P237" s="31">
        <v>1101985</v>
      </c>
      <c r="Q237" s="31">
        <v>5565620</v>
      </c>
      <c r="R237" s="31">
        <v>3170070</v>
      </c>
      <c r="S237" s="31">
        <v>2317738</v>
      </c>
      <c r="T237" s="36">
        <f t="shared" si="62"/>
        <v>0.41643842015804167</v>
      </c>
      <c r="U237" s="36">
        <f t="shared" si="63"/>
        <v>0.46924322926355622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30716254</v>
      </c>
      <c r="E238" s="31">
        <v>30716254</v>
      </c>
      <c r="F238" s="31">
        <v>1091539</v>
      </c>
      <c r="G238" s="36">
        <f t="shared" si="56"/>
        <v>3.5536201777729801E-2</v>
      </c>
      <c r="H238" s="31">
        <v>1194851</v>
      </c>
      <c r="I238" s="36">
        <f t="shared" si="57"/>
        <v>3.8899632748186024E-2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2286390</v>
      </c>
      <c r="O238" s="36">
        <f t="shared" si="61"/>
        <v>7.4435834525915817E-2</v>
      </c>
      <c r="P238" s="31">
        <v>1093443</v>
      </c>
      <c r="Q238" s="31">
        <v>30198904</v>
      </c>
      <c r="R238" s="31">
        <v>30198904</v>
      </c>
      <c r="S238" s="31">
        <v>2327386</v>
      </c>
      <c r="T238" s="36">
        <f t="shared" si="62"/>
        <v>7.7068558514573907E-2</v>
      </c>
      <c r="U238" s="36">
        <f t="shared" si="63"/>
        <v>9.2741917045515931E-2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907280872</v>
      </c>
      <c r="E240" s="32">
        <f>SUM(E234:E239)</f>
        <v>907280872</v>
      </c>
      <c r="F240" s="32">
        <f>SUM(F234:F239)</f>
        <v>177667855</v>
      </c>
      <c r="G240" s="37">
        <f t="shared" si="56"/>
        <v>0.195824535139103</v>
      </c>
      <c r="H240" s="32">
        <f>SUM(H234:H239)</f>
        <v>102939835</v>
      </c>
      <c r="I240" s="37">
        <f t="shared" si="57"/>
        <v>0.11345972143453278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280607690</v>
      </c>
      <c r="O240" s="37">
        <f t="shared" si="61"/>
        <v>0.30928425657363579</v>
      </c>
      <c r="P240" s="32">
        <f>SUM(P234:P239)</f>
        <v>168290341</v>
      </c>
      <c r="Q240" s="32">
        <f>SUM(Q234:Q239)</f>
        <v>645411300</v>
      </c>
      <c r="R240" s="32">
        <f>SUM(R234:R239)</f>
        <v>643215750</v>
      </c>
      <c r="S240" s="32">
        <f>SUM(S234:S239)</f>
        <v>203943897</v>
      </c>
      <c r="T240" s="37">
        <f t="shared" si="62"/>
        <v>0.31599058925680412</v>
      </c>
      <c r="U240" s="37">
        <f t="shared" si="63"/>
        <v>-0.38832000465196037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14157575</v>
      </c>
      <c r="E242" s="31">
        <v>14157575</v>
      </c>
      <c r="F242" s="31">
        <v>5111055</v>
      </c>
      <c r="G242" s="36">
        <f t="shared" si="56"/>
        <v>0.36101203772538731</v>
      </c>
      <c r="H242" s="31">
        <v>8233298</v>
      </c>
      <c r="I242" s="36">
        <f t="shared" si="57"/>
        <v>0.58154719293381807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13344353</v>
      </c>
      <c r="O242" s="36">
        <f t="shared" si="61"/>
        <v>0.94255923065920544</v>
      </c>
      <c r="P242" s="31">
        <v>3215517</v>
      </c>
      <c r="Q242" s="31">
        <v>323069121</v>
      </c>
      <c r="R242" s="31">
        <v>12924000</v>
      </c>
      <c r="S242" s="31">
        <v>6461879</v>
      </c>
      <c r="T242" s="36">
        <f t="shared" si="62"/>
        <v>2.0001537070452487E-2</v>
      </c>
      <c r="U242" s="36">
        <f t="shared" si="63"/>
        <v>1.5604896506533787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73535664</v>
      </c>
      <c r="E243" s="31">
        <v>73535664</v>
      </c>
      <c r="F243" s="31">
        <v>13773783</v>
      </c>
      <c r="G243" s="36">
        <f t="shared" si="56"/>
        <v>0.18730752196648418</v>
      </c>
      <c r="H243" s="31">
        <v>13279351</v>
      </c>
      <c r="I243" s="36">
        <f t="shared" si="57"/>
        <v>0.18058381848568064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27053134</v>
      </c>
      <c r="O243" s="36">
        <f t="shared" si="61"/>
        <v>0.36789134045216482</v>
      </c>
      <c r="P243" s="31">
        <v>13658030</v>
      </c>
      <c r="Q243" s="31">
        <v>56504151</v>
      </c>
      <c r="R243" s="31">
        <v>56504151</v>
      </c>
      <c r="S243" s="31">
        <v>26977514</v>
      </c>
      <c r="T243" s="36">
        <f t="shared" si="62"/>
        <v>0.47744304661793785</v>
      </c>
      <c r="U243" s="36">
        <f t="shared" si="63"/>
        <v>-2.7725740827923229E-2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30896934</v>
      </c>
      <c r="E244" s="31">
        <v>30896934</v>
      </c>
      <c r="F244" s="31">
        <v>3860284</v>
      </c>
      <c r="G244" s="36">
        <f t="shared" si="56"/>
        <v>0.12494068181651941</v>
      </c>
      <c r="H244" s="31">
        <v>5705264</v>
      </c>
      <c r="I244" s="36">
        <f t="shared" si="57"/>
        <v>0.18465469745315183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9565548</v>
      </c>
      <c r="O244" s="36">
        <f t="shared" si="61"/>
        <v>0.30959537926967123</v>
      </c>
      <c r="P244" s="31">
        <v>3415000</v>
      </c>
      <c r="Q244" s="31">
        <v>46575000</v>
      </c>
      <c r="R244" s="31">
        <v>46575000</v>
      </c>
      <c r="S244" s="31">
        <v>3415000</v>
      </c>
      <c r="T244" s="36">
        <f t="shared" si="62"/>
        <v>7.3322597960279123E-2</v>
      </c>
      <c r="U244" s="36">
        <f t="shared" si="63"/>
        <v>0.67064831625183019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24196216</v>
      </c>
      <c r="E245" s="31">
        <v>24196216</v>
      </c>
      <c r="F245" s="31">
        <v>705728</v>
      </c>
      <c r="G245" s="36">
        <f t="shared" si="56"/>
        <v>2.9166874688174381E-2</v>
      </c>
      <c r="H245" s="31">
        <v>7333267</v>
      </c>
      <c r="I245" s="36">
        <f t="shared" si="57"/>
        <v>0.30307495188503858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8038995</v>
      </c>
      <c r="O245" s="36">
        <f t="shared" si="61"/>
        <v>0.33224182657321294</v>
      </c>
      <c r="P245" s="31">
        <v>5705150</v>
      </c>
      <c r="Q245" s="31">
        <v>17867832</v>
      </c>
      <c r="R245" s="31">
        <v>17837748</v>
      </c>
      <c r="S245" s="31">
        <v>12800296</v>
      </c>
      <c r="T245" s="36">
        <f t="shared" si="62"/>
        <v>0.71638775202274119</v>
      </c>
      <c r="U245" s="36">
        <f t="shared" si="63"/>
        <v>0.28537672103275113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142786389</v>
      </c>
      <c r="E247" s="32">
        <f>SUM(E241:E246)</f>
        <v>142786389</v>
      </c>
      <c r="F247" s="32">
        <f>SUM(F241:F246)</f>
        <v>23450850</v>
      </c>
      <c r="G247" s="37">
        <f t="shared" si="56"/>
        <v>0.16423729295374226</v>
      </c>
      <c r="H247" s="32">
        <f>SUM(H241:H246)</f>
        <v>34551180</v>
      </c>
      <c r="I247" s="37">
        <f t="shared" si="57"/>
        <v>0.24197810619049973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58002030</v>
      </c>
      <c r="O247" s="37">
        <f t="shared" si="61"/>
        <v>0.40621539914424198</v>
      </c>
      <c r="P247" s="32">
        <f>SUM(P241:P246)</f>
        <v>25993697</v>
      </c>
      <c r="Q247" s="32">
        <f>SUM(Q241:Q246)</f>
        <v>444016104</v>
      </c>
      <c r="R247" s="32">
        <f>SUM(R241:R246)</f>
        <v>133840899</v>
      </c>
      <c r="S247" s="32">
        <f>SUM(S241:S246)</f>
        <v>49654689</v>
      </c>
      <c r="T247" s="37">
        <f t="shared" si="62"/>
        <v>0.11183082900074273</v>
      </c>
      <c r="U247" s="37">
        <f t="shared" si="63"/>
        <v>0.32921377055368461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23280542</v>
      </c>
      <c r="E248" s="31">
        <v>23280542</v>
      </c>
      <c r="F248" s="31">
        <v>8953758</v>
      </c>
      <c r="G248" s="36">
        <f t="shared" si="56"/>
        <v>0.38460264370133651</v>
      </c>
      <c r="H248" s="31">
        <v>8709825</v>
      </c>
      <c r="I248" s="36">
        <f t="shared" si="57"/>
        <v>0.37412466599789646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17663583</v>
      </c>
      <c r="O248" s="36">
        <f t="shared" si="61"/>
        <v>0.75872730969923297</v>
      </c>
      <c r="P248" s="31">
        <v>15980684</v>
      </c>
      <c r="Q248" s="31">
        <v>26517069</v>
      </c>
      <c r="R248" s="31">
        <v>26517069</v>
      </c>
      <c r="S248" s="31">
        <v>16762247</v>
      </c>
      <c r="T248" s="36">
        <f t="shared" si="62"/>
        <v>0.6321304590639335</v>
      </c>
      <c r="U248" s="36">
        <f t="shared" si="63"/>
        <v>-0.45497795964177756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17581873</v>
      </c>
      <c r="E249" s="31">
        <v>17581873</v>
      </c>
      <c r="F249" s="31">
        <v>1766538</v>
      </c>
      <c r="G249" s="36">
        <f t="shared" si="56"/>
        <v>0.1004749607735194</v>
      </c>
      <c r="H249" s="31">
        <v>5061474</v>
      </c>
      <c r="I249" s="36">
        <f t="shared" si="57"/>
        <v>0.28788025030097758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6828012</v>
      </c>
      <c r="O249" s="36">
        <f t="shared" si="61"/>
        <v>0.388355211074497</v>
      </c>
      <c r="P249" s="31">
        <v>1409300</v>
      </c>
      <c r="Q249" s="31">
        <v>13548180</v>
      </c>
      <c r="R249" s="31">
        <v>13550295</v>
      </c>
      <c r="S249" s="31">
        <v>5419953</v>
      </c>
      <c r="T249" s="36">
        <f t="shared" si="62"/>
        <v>0.40005026505405156</v>
      </c>
      <c r="U249" s="36">
        <f t="shared" si="63"/>
        <v>2.5914808770311502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5533441</v>
      </c>
      <c r="E250" s="31">
        <v>5533441</v>
      </c>
      <c r="F250" s="31">
        <v>1039781</v>
      </c>
      <c r="G250" s="36">
        <f t="shared" si="56"/>
        <v>0.187908572622352</v>
      </c>
      <c r="H250" s="31">
        <v>1029209</v>
      </c>
      <c r="I250" s="36">
        <f t="shared" si="57"/>
        <v>0.18599800738816949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2068990</v>
      </c>
      <c r="O250" s="36">
        <f t="shared" si="61"/>
        <v>0.37390658001052146</v>
      </c>
      <c r="P250" s="31">
        <v>1016661</v>
      </c>
      <c r="Q250" s="31">
        <v>4029947</v>
      </c>
      <c r="R250" s="31">
        <v>4029947</v>
      </c>
      <c r="S250" s="31">
        <v>1703308</v>
      </c>
      <c r="T250" s="36">
        <f t="shared" si="62"/>
        <v>0.42266263055072434</v>
      </c>
      <c r="U250" s="36">
        <f t="shared" si="63"/>
        <v>1.2342363875470719E-2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28073033</v>
      </c>
      <c r="E251" s="31">
        <v>28073033</v>
      </c>
      <c r="F251" s="31">
        <v>4551704</v>
      </c>
      <c r="G251" s="36">
        <f t="shared" si="56"/>
        <v>0.16213794925542957</v>
      </c>
      <c r="H251" s="31">
        <v>4550717</v>
      </c>
      <c r="I251" s="36">
        <f t="shared" si="57"/>
        <v>0.16210279095956606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9102421</v>
      </c>
      <c r="O251" s="36">
        <f t="shared" si="61"/>
        <v>0.32424074021499566</v>
      </c>
      <c r="P251" s="31">
        <v>4354974</v>
      </c>
      <c r="Q251" s="31">
        <v>26210500</v>
      </c>
      <c r="R251" s="31">
        <v>26761709</v>
      </c>
      <c r="S251" s="31">
        <v>8741527</v>
      </c>
      <c r="T251" s="36">
        <f t="shared" si="62"/>
        <v>0.33351240914900515</v>
      </c>
      <c r="U251" s="36">
        <f t="shared" si="63"/>
        <v>4.4946996239242809E-2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74468889</v>
      </c>
      <c r="E254" s="32">
        <f>SUM(E248:E253)</f>
        <v>74468889</v>
      </c>
      <c r="F254" s="32">
        <f>SUM(F248:F253)</f>
        <v>16311781</v>
      </c>
      <c r="G254" s="37">
        <f t="shared" si="56"/>
        <v>0.21904155170087203</v>
      </c>
      <c r="H254" s="32">
        <f>SUM(H248:H253)</f>
        <v>19351225</v>
      </c>
      <c r="I254" s="37">
        <f t="shared" si="57"/>
        <v>0.2598565019547962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35663006</v>
      </c>
      <c r="O254" s="37">
        <f t="shared" si="61"/>
        <v>0.47889805365566823</v>
      </c>
      <c r="P254" s="32">
        <f>SUM(P248:P253)</f>
        <v>22761619</v>
      </c>
      <c r="Q254" s="32">
        <f>SUM(Q248:Q253)</f>
        <v>70305696</v>
      </c>
      <c r="R254" s="32">
        <f>SUM(R248:R253)</f>
        <v>70859020</v>
      </c>
      <c r="S254" s="32">
        <f>SUM(S248:S253)</f>
        <v>32627035</v>
      </c>
      <c r="T254" s="37">
        <f t="shared" si="62"/>
        <v>0.46407384972051197</v>
      </c>
      <c r="U254" s="37">
        <f t="shared" si="63"/>
        <v>-0.14983090614072747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179882748</v>
      </c>
      <c r="E255" s="31">
        <v>179882748</v>
      </c>
      <c r="F255" s="31">
        <v>38288975</v>
      </c>
      <c r="G255" s="36">
        <f t="shared" si="56"/>
        <v>0.21285518164310011</v>
      </c>
      <c r="H255" s="31">
        <v>35293209</v>
      </c>
      <c r="I255" s="36">
        <f t="shared" si="57"/>
        <v>0.19620118878770965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73582184</v>
      </c>
      <c r="O255" s="36">
        <f t="shared" si="61"/>
        <v>0.40905637043080972</v>
      </c>
      <c r="P255" s="31">
        <v>37190713</v>
      </c>
      <c r="Q255" s="31">
        <v>165748406</v>
      </c>
      <c r="R255" s="31">
        <v>144702422</v>
      </c>
      <c r="S255" s="31">
        <v>74834464</v>
      </c>
      <c r="T255" s="36">
        <f t="shared" si="62"/>
        <v>0.45149432085639485</v>
      </c>
      <c r="U255" s="36">
        <f t="shared" si="63"/>
        <v>-5.1020909440483209E-2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42003215</v>
      </c>
      <c r="E256" s="31">
        <v>42003215</v>
      </c>
      <c r="F256" s="31">
        <v>20007835</v>
      </c>
      <c r="G256" s="36">
        <f t="shared" si="56"/>
        <v>0.47634056107371781</v>
      </c>
      <c r="H256" s="31">
        <v>19049299</v>
      </c>
      <c r="I256" s="36">
        <f t="shared" si="57"/>
        <v>0.45352002221734694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39057134</v>
      </c>
      <c r="O256" s="36">
        <f t="shared" si="61"/>
        <v>0.92986058329106469</v>
      </c>
      <c r="P256" s="31">
        <v>18784780</v>
      </c>
      <c r="Q256" s="31">
        <v>40041196</v>
      </c>
      <c r="R256" s="31">
        <v>40041196</v>
      </c>
      <c r="S256" s="31">
        <v>37710765</v>
      </c>
      <c r="T256" s="36">
        <f t="shared" si="62"/>
        <v>0.94179916603889657</v>
      </c>
      <c r="U256" s="36">
        <f t="shared" si="63"/>
        <v>1.4081559645628072E-2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111244964</v>
      </c>
      <c r="E257" s="31">
        <v>111244964</v>
      </c>
      <c r="F257" s="31">
        <v>32101977</v>
      </c>
      <c r="G257" s="36">
        <f t="shared" si="56"/>
        <v>0.28857015945458886</v>
      </c>
      <c r="H257" s="31">
        <v>32216858</v>
      </c>
      <c r="I257" s="36">
        <f t="shared" si="57"/>
        <v>0.28960284440381501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64318835</v>
      </c>
      <c r="O257" s="36">
        <f t="shared" si="61"/>
        <v>0.57817300385840387</v>
      </c>
      <c r="P257" s="31">
        <v>22434756</v>
      </c>
      <c r="Q257" s="31">
        <v>78717231</v>
      </c>
      <c r="R257" s="31">
        <v>100948579</v>
      </c>
      <c r="S257" s="31">
        <v>57334305</v>
      </c>
      <c r="T257" s="36">
        <f t="shared" si="62"/>
        <v>0.72835774673019171</v>
      </c>
      <c r="U257" s="36">
        <f t="shared" si="63"/>
        <v>0.43602444350185943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333130927</v>
      </c>
      <c r="E259" s="32">
        <f>SUM(E255:E258)</f>
        <v>333130927</v>
      </c>
      <c r="F259" s="32">
        <f>SUM(F255:F258)</f>
        <v>90398787</v>
      </c>
      <c r="G259" s="37">
        <f t="shared" si="56"/>
        <v>0.27136113663802819</v>
      </c>
      <c r="H259" s="32">
        <f>SUM(H255:H258)</f>
        <v>86559366</v>
      </c>
      <c r="I259" s="37">
        <f t="shared" si="57"/>
        <v>0.25983587528035185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176958153</v>
      </c>
      <c r="O259" s="37">
        <f t="shared" si="61"/>
        <v>0.53119701191838009</v>
      </c>
      <c r="P259" s="32">
        <f>SUM(P255:P258)</f>
        <v>78410249</v>
      </c>
      <c r="Q259" s="32">
        <f>SUM(Q255:Q258)</f>
        <v>284506833</v>
      </c>
      <c r="R259" s="32">
        <f>SUM(R255:R258)</f>
        <v>285692197</v>
      </c>
      <c r="S259" s="32">
        <f>SUM(S255:S258)</f>
        <v>169879534</v>
      </c>
      <c r="T259" s="37">
        <f t="shared" si="62"/>
        <v>0.59710177154163468</v>
      </c>
      <c r="U259" s="37">
        <f t="shared" si="63"/>
        <v>0.10392923251652975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1457667077</v>
      </c>
      <c r="E260" s="32">
        <f>SUM(E234:E239,E241:E246,E248:E253,E255:E258)</f>
        <v>1457667077</v>
      </c>
      <c r="F260" s="32">
        <f>SUM(F234:F239,F241:F246,F248:F253,F255:F258)</f>
        <v>307829273</v>
      </c>
      <c r="G260" s="37">
        <f t="shared" si="56"/>
        <v>0.21117940979605454</v>
      </c>
      <c r="H260" s="32">
        <f>SUM(H234:H239,H241:H246,H248:H253,H255:H258)</f>
        <v>243401606</v>
      </c>
      <c r="I260" s="37">
        <f t="shared" si="57"/>
        <v>0.16698024524292662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551230879</v>
      </c>
      <c r="O260" s="37">
        <f t="shared" si="61"/>
        <v>0.37815965503898119</v>
      </c>
      <c r="P260" s="32">
        <f>SUM(P234:P239,P241:P246,P248:P253,P255:P258)</f>
        <v>295455906</v>
      </c>
      <c r="Q260" s="32">
        <f>SUM(Q234:Q239,Q241:Q246,Q248:Q253,Q255:Q258)</f>
        <v>1444239933</v>
      </c>
      <c r="R260" s="32">
        <f>SUM(R234:R239,R241:R246,R248:R253,R255:R258)</f>
        <v>1133607866</v>
      </c>
      <c r="S260" s="32">
        <f>SUM(S234:S239,S241:S246,S248:S253,S255:S258)</f>
        <v>456105155</v>
      </c>
      <c r="T260" s="37">
        <f t="shared" si="62"/>
        <v>0.31580982119263973</v>
      </c>
      <c r="U260" s="37">
        <f t="shared" si="63"/>
        <v>-0.17618297330634503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3141450</v>
      </c>
      <c r="E263" s="31">
        <v>3141450</v>
      </c>
      <c r="F263" s="31">
        <v>747413</v>
      </c>
      <c r="G263" s="36">
        <f t="shared" ref="G263:G299" si="64">IF(($D263     =0),0,($F263     /$D263     ))</f>
        <v>0.23791975043371691</v>
      </c>
      <c r="H263" s="31">
        <v>691444</v>
      </c>
      <c r="I263" s="36">
        <f t="shared" ref="I263:I299" si="65">IF(($D263     =0),0,($H263     /$D263     ))</f>
        <v>0.22010345541071799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1438857</v>
      </c>
      <c r="O263" s="36">
        <f t="shared" ref="O263:O299" si="69">IF(($D263     =0),0,($N263     /$D263     ))</f>
        <v>0.4580232058444349</v>
      </c>
      <c r="P263" s="31">
        <v>821304</v>
      </c>
      <c r="Q263" s="31">
        <v>2579175</v>
      </c>
      <c r="R263" s="31">
        <v>2502894</v>
      </c>
      <c r="S263" s="31">
        <v>1519618</v>
      </c>
      <c r="T263" s="36">
        <f t="shared" ref="T263:T299" si="70">IF(($Q263     =0),0,($S263     /$Q263     ))</f>
        <v>0.58918762782672751</v>
      </c>
      <c r="U263" s="36">
        <f t="shared" ref="U263:U299" si="71">IF(($P263     =0),0,(($H263     /$P263     )-1))</f>
        <v>-0.15811441317709396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54681375</v>
      </c>
      <c r="E264" s="31">
        <v>54681375</v>
      </c>
      <c r="F264" s="31">
        <v>18853253</v>
      </c>
      <c r="G264" s="36">
        <f t="shared" si="64"/>
        <v>0.34478381350139786</v>
      </c>
      <c r="H264" s="31">
        <v>16942969</v>
      </c>
      <c r="I264" s="36">
        <f t="shared" si="65"/>
        <v>0.30984899337297206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35796222</v>
      </c>
      <c r="O264" s="36">
        <f t="shared" si="69"/>
        <v>0.65463280687436998</v>
      </c>
      <c r="P264" s="31">
        <v>13574028</v>
      </c>
      <c r="Q264" s="31">
        <v>48606434</v>
      </c>
      <c r="R264" s="31">
        <v>66902691</v>
      </c>
      <c r="S264" s="31">
        <v>30736516</v>
      </c>
      <c r="T264" s="36">
        <f t="shared" si="70"/>
        <v>0.63235488536353024</v>
      </c>
      <c r="U264" s="36">
        <f t="shared" si="71"/>
        <v>0.24819022032369453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58723842</v>
      </c>
      <c r="E265" s="31">
        <v>58723842</v>
      </c>
      <c r="F265" s="31">
        <v>13560748</v>
      </c>
      <c r="G265" s="36">
        <f t="shared" si="64"/>
        <v>0.23092405977115735</v>
      </c>
      <c r="H265" s="31">
        <v>13733184</v>
      </c>
      <c r="I265" s="36">
        <f t="shared" si="65"/>
        <v>0.23386044802722547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27293932</v>
      </c>
      <c r="O265" s="36">
        <f t="shared" si="69"/>
        <v>0.46478450779838282</v>
      </c>
      <c r="P265" s="31">
        <v>11401744</v>
      </c>
      <c r="Q265" s="31">
        <v>55823427</v>
      </c>
      <c r="R265" s="31">
        <v>55823427</v>
      </c>
      <c r="S265" s="31">
        <v>22940817</v>
      </c>
      <c r="T265" s="36">
        <f t="shared" si="70"/>
        <v>0.4109532186191292</v>
      </c>
      <c r="U265" s="36">
        <f t="shared" si="71"/>
        <v>0.20448099869633984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116546667</v>
      </c>
      <c r="E267" s="32">
        <f>SUM(E263:E266)</f>
        <v>116546667</v>
      </c>
      <c r="F267" s="32">
        <f>SUM(F263:F266)</f>
        <v>33161414</v>
      </c>
      <c r="G267" s="37">
        <f t="shared" si="64"/>
        <v>0.28453335349349801</v>
      </c>
      <c r="H267" s="32">
        <f>SUM(H263:H266)</f>
        <v>31367597</v>
      </c>
      <c r="I267" s="37">
        <f t="shared" si="65"/>
        <v>0.26914194809191755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64529011</v>
      </c>
      <c r="O267" s="37">
        <f t="shared" si="69"/>
        <v>0.55367530158541556</v>
      </c>
      <c r="P267" s="32">
        <f>SUM(P263:P266)</f>
        <v>25797076</v>
      </c>
      <c r="Q267" s="32">
        <f>SUM(Q263:Q266)</f>
        <v>107009036</v>
      </c>
      <c r="R267" s="32">
        <f>SUM(R263:R266)</f>
        <v>125229012</v>
      </c>
      <c r="S267" s="32">
        <f>SUM(S263:S266)</f>
        <v>55196951</v>
      </c>
      <c r="T267" s="37">
        <f t="shared" si="70"/>
        <v>0.51581579521938692</v>
      </c>
      <c r="U267" s="37">
        <f t="shared" si="71"/>
        <v>0.21593613942913525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5139227</v>
      </c>
      <c r="E268" s="31">
        <v>5139227</v>
      </c>
      <c r="F268" s="31">
        <v>1214439</v>
      </c>
      <c r="G268" s="36">
        <f t="shared" si="64"/>
        <v>0.23630771709441906</v>
      </c>
      <c r="H268" s="31">
        <v>1163513</v>
      </c>
      <c r="I268" s="36">
        <f t="shared" si="65"/>
        <v>0.22639844474665158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2377952</v>
      </c>
      <c r="O268" s="36">
        <f t="shared" si="69"/>
        <v>0.46270616184107066</v>
      </c>
      <c r="P268" s="31">
        <v>1314734</v>
      </c>
      <c r="Q268" s="31">
        <v>6149792</v>
      </c>
      <c r="R268" s="31">
        <v>7530716</v>
      </c>
      <c r="S268" s="31">
        <v>1312959</v>
      </c>
      <c r="T268" s="36">
        <f t="shared" si="70"/>
        <v>0.21349648898694459</v>
      </c>
      <c r="U268" s="36">
        <f t="shared" si="71"/>
        <v>-0.1150202246233839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38292961</v>
      </c>
      <c r="E269" s="31">
        <v>38292961</v>
      </c>
      <c r="F269" s="31">
        <v>3863465</v>
      </c>
      <c r="G269" s="36">
        <f t="shared" si="64"/>
        <v>0.10089230237379658</v>
      </c>
      <c r="H269" s="31">
        <v>4268358</v>
      </c>
      <c r="I269" s="36">
        <f t="shared" si="65"/>
        <v>0.11146586444438182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8131823</v>
      </c>
      <c r="O269" s="36">
        <f t="shared" si="69"/>
        <v>0.2123581668181784</v>
      </c>
      <c r="P269" s="31">
        <v>3667959</v>
      </c>
      <c r="Q269" s="31">
        <v>22427989</v>
      </c>
      <c r="R269" s="31">
        <v>37098094</v>
      </c>
      <c r="S269" s="31">
        <v>7508902</v>
      </c>
      <c r="T269" s="36">
        <f t="shared" si="70"/>
        <v>0.33480050306784082</v>
      </c>
      <c r="U269" s="36">
        <f t="shared" si="71"/>
        <v>0.16368748941850231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1935127</v>
      </c>
      <c r="E270" s="31">
        <v>1935127</v>
      </c>
      <c r="F270" s="31">
        <v>696645</v>
      </c>
      <c r="G270" s="36">
        <f t="shared" si="64"/>
        <v>0.35999962793139673</v>
      </c>
      <c r="H270" s="31">
        <v>625660</v>
      </c>
      <c r="I270" s="36">
        <f t="shared" si="65"/>
        <v>0.32331728098465889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1322305</v>
      </c>
      <c r="O270" s="36">
        <f t="shared" si="69"/>
        <v>0.68331690891605568</v>
      </c>
      <c r="P270" s="31">
        <v>390065</v>
      </c>
      <c r="Q270" s="31">
        <v>2460894</v>
      </c>
      <c r="R270" s="31">
        <v>2460894</v>
      </c>
      <c r="S270" s="31">
        <v>946720</v>
      </c>
      <c r="T270" s="36">
        <f t="shared" si="70"/>
        <v>0.38470572076651821</v>
      </c>
      <c r="U270" s="36">
        <f t="shared" si="71"/>
        <v>0.60398907874328644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13635137</v>
      </c>
      <c r="E271" s="31">
        <v>13635137</v>
      </c>
      <c r="F271" s="31">
        <v>1814370</v>
      </c>
      <c r="G271" s="36">
        <f t="shared" si="64"/>
        <v>0.13306576970953793</v>
      </c>
      <c r="H271" s="31">
        <v>1663470</v>
      </c>
      <c r="I271" s="36">
        <f t="shared" si="65"/>
        <v>0.12199877419640155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3477840</v>
      </c>
      <c r="O271" s="36">
        <f t="shared" si="69"/>
        <v>0.25506454390593947</v>
      </c>
      <c r="P271" s="31">
        <v>1572947</v>
      </c>
      <c r="Q271" s="31">
        <v>12922908</v>
      </c>
      <c r="R271" s="31">
        <v>12922908</v>
      </c>
      <c r="S271" s="31">
        <v>3329710</v>
      </c>
      <c r="T271" s="36">
        <f t="shared" si="70"/>
        <v>0.25765949893011697</v>
      </c>
      <c r="U271" s="36">
        <f t="shared" si="71"/>
        <v>5.7549936520429501E-2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10960700</v>
      </c>
      <c r="E272" s="31">
        <v>10960700</v>
      </c>
      <c r="F272" s="31">
        <v>1139172</v>
      </c>
      <c r="G272" s="36">
        <f t="shared" si="64"/>
        <v>0.10393241307580721</v>
      </c>
      <c r="H272" s="31">
        <v>1080411</v>
      </c>
      <c r="I272" s="36">
        <f t="shared" si="65"/>
        <v>9.8571350369958122E-2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2219583</v>
      </c>
      <c r="O272" s="36">
        <f t="shared" si="69"/>
        <v>0.20250376344576532</v>
      </c>
      <c r="P272" s="31">
        <v>4847300</v>
      </c>
      <c r="Q272" s="31">
        <v>11061936</v>
      </c>
      <c r="R272" s="31">
        <v>10487600</v>
      </c>
      <c r="S272" s="31">
        <v>5593222</v>
      </c>
      <c r="T272" s="36">
        <f t="shared" si="70"/>
        <v>0.5056277671467273</v>
      </c>
      <c r="U272" s="36">
        <f t="shared" si="71"/>
        <v>-0.77711076269263302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6201999</v>
      </c>
      <c r="E273" s="31">
        <v>6201999</v>
      </c>
      <c r="F273" s="31">
        <v>639757</v>
      </c>
      <c r="G273" s="36">
        <f t="shared" si="64"/>
        <v>0.10315335426529414</v>
      </c>
      <c r="H273" s="31">
        <v>1263671</v>
      </c>
      <c r="I273" s="36">
        <f t="shared" si="65"/>
        <v>0.20375220956984999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1903428</v>
      </c>
      <c r="O273" s="36">
        <f t="shared" si="69"/>
        <v>0.30690556383514411</v>
      </c>
      <c r="P273" s="31">
        <v>805914</v>
      </c>
      <c r="Q273" s="31">
        <v>5367499</v>
      </c>
      <c r="R273" s="31">
        <v>5367499</v>
      </c>
      <c r="S273" s="31">
        <v>1338299</v>
      </c>
      <c r="T273" s="36">
        <f t="shared" si="70"/>
        <v>0.24933381450094355</v>
      </c>
      <c r="U273" s="36">
        <f t="shared" si="71"/>
        <v>0.56799732973989792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76165151</v>
      </c>
      <c r="E275" s="32">
        <f>SUM(E268:E274)</f>
        <v>76165151</v>
      </c>
      <c r="F275" s="32">
        <f>SUM(F268:F274)</f>
        <v>9367848</v>
      </c>
      <c r="G275" s="37">
        <f t="shared" si="64"/>
        <v>0.12299388732256304</v>
      </c>
      <c r="H275" s="32">
        <f>SUM(H268:H274)</f>
        <v>10065083</v>
      </c>
      <c r="I275" s="37">
        <f t="shared" si="65"/>
        <v>0.13214813950805401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19432931</v>
      </c>
      <c r="O275" s="37">
        <f t="shared" si="69"/>
        <v>0.25514202683061704</v>
      </c>
      <c r="P275" s="32">
        <f>SUM(P268:P274)</f>
        <v>12598919</v>
      </c>
      <c r="Q275" s="32">
        <f>SUM(Q268:Q274)</f>
        <v>60391018</v>
      </c>
      <c r="R275" s="32">
        <f>SUM(R268:R274)</f>
        <v>75867711</v>
      </c>
      <c r="S275" s="32">
        <f>SUM(S268:S274)</f>
        <v>20029812</v>
      </c>
      <c r="T275" s="37">
        <f t="shared" si="70"/>
        <v>0.33166872596848757</v>
      </c>
      <c r="U275" s="37">
        <f t="shared" si="71"/>
        <v>-0.20111534965817301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1005570</v>
      </c>
      <c r="Q276" s="31">
        <v>4447306</v>
      </c>
      <c r="R276" s="31">
        <v>4447306</v>
      </c>
      <c r="S276" s="31">
        <v>1669892</v>
      </c>
      <c r="T276" s="36">
        <f t="shared" si="70"/>
        <v>0.37548394466222923</v>
      </c>
      <c r="U276" s="36">
        <f t="shared" si="71"/>
        <v>-1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19915028</v>
      </c>
      <c r="E277" s="31">
        <v>19915028</v>
      </c>
      <c r="F277" s="31">
        <v>5276116</v>
      </c>
      <c r="G277" s="36">
        <f t="shared" si="64"/>
        <v>0.26493138749290235</v>
      </c>
      <c r="H277" s="31">
        <v>5192939</v>
      </c>
      <c r="I277" s="36">
        <f t="shared" si="65"/>
        <v>0.26075479281274422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10469055</v>
      </c>
      <c r="O277" s="36">
        <f t="shared" si="69"/>
        <v>0.52568618030564662</v>
      </c>
      <c r="P277" s="31">
        <v>4941465</v>
      </c>
      <c r="Q277" s="31">
        <v>15884300</v>
      </c>
      <c r="R277" s="31">
        <v>17517000</v>
      </c>
      <c r="S277" s="31">
        <v>9884073</v>
      </c>
      <c r="T277" s="36">
        <f t="shared" si="70"/>
        <v>0.62225423846187744</v>
      </c>
      <c r="U277" s="36">
        <f t="shared" si="71"/>
        <v>5.089057597291502E-2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79028909</v>
      </c>
      <c r="F278" s="31">
        <v>475</v>
      </c>
      <c r="G278" s="36">
        <f t="shared" si="64"/>
        <v>0</v>
      </c>
      <c r="H278" s="31">
        <v>1755394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1755869</v>
      </c>
      <c r="O278" s="36">
        <f t="shared" si="69"/>
        <v>0</v>
      </c>
      <c r="P278" s="31">
        <v>4895449</v>
      </c>
      <c r="Q278" s="31">
        <v>74612869</v>
      </c>
      <c r="R278" s="31">
        <v>74612869</v>
      </c>
      <c r="S278" s="31">
        <v>6521636</v>
      </c>
      <c r="T278" s="36">
        <f t="shared" si="70"/>
        <v>8.740631592654613E-2</v>
      </c>
      <c r="U278" s="36">
        <f t="shared" si="71"/>
        <v>-0.6414232892631504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2093773</v>
      </c>
      <c r="E279" s="31">
        <v>2093773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-333679</v>
      </c>
      <c r="Q279" s="31">
        <v>1972321</v>
      </c>
      <c r="R279" s="31">
        <v>1972321</v>
      </c>
      <c r="S279" s="31">
        <v>155415</v>
      </c>
      <c r="T279" s="36">
        <f t="shared" si="70"/>
        <v>7.8798025270734331E-2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6029216</v>
      </c>
      <c r="E280" s="31">
        <v>6029216</v>
      </c>
      <c r="F280" s="31">
        <v>1030599</v>
      </c>
      <c r="G280" s="36">
        <f t="shared" si="64"/>
        <v>0.17093416457463126</v>
      </c>
      <c r="H280" s="31">
        <v>361340</v>
      </c>
      <c r="I280" s="36">
        <f t="shared" si="65"/>
        <v>5.9931506849315065E-2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1391939</v>
      </c>
      <c r="O280" s="36">
        <f t="shared" si="69"/>
        <v>0.23086567142394632</v>
      </c>
      <c r="P280" s="31">
        <v>717582</v>
      </c>
      <c r="Q280" s="31">
        <v>3063945</v>
      </c>
      <c r="R280" s="31">
        <v>3967859</v>
      </c>
      <c r="S280" s="31">
        <v>1494978</v>
      </c>
      <c r="T280" s="36">
        <f t="shared" si="70"/>
        <v>0.48792586028796209</v>
      </c>
      <c r="U280" s="36">
        <f t="shared" si="71"/>
        <v>-0.49644779272612749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4605732</v>
      </c>
      <c r="E281" s="31">
        <v>4605732</v>
      </c>
      <c r="F281" s="31">
        <v>943939</v>
      </c>
      <c r="G281" s="36">
        <f t="shared" si="64"/>
        <v>0.20494874647504457</v>
      </c>
      <c r="H281" s="31">
        <v>956657</v>
      </c>
      <c r="I281" s="36">
        <f t="shared" si="65"/>
        <v>0.20771008821181952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1900596</v>
      </c>
      <c r="O281" s="36">
        <f t="shared" si="69"/>
        <v>0.4126588346868641</v>
      </c>
      <c r="P281" s="31">
        <v>903728</v>
      </c>
      <c r="Q281" s="31">
        <v>5063879</v>
      </c>
      <c r="R281" s="31">
        <v>4296195</v>
      </c>
      <c r="S281" s="31">
        <v>1209204</v>
      </c>
      <c r="T281" s="36">
        <f t="shared" si="70"/>
        <v>0.23879006587637658</v>
      </c>
      <c r="U281" s="36">
        <f t="shared" si="71"/>
        <v>5.8567400810863424E-2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19076575</v>
      </c>
      <c r="E282" s="31">
        <v>19076575</v>
      </c>
      <c r="F282" s="31">
        <v>3345290</v>
      </c>
      <c r="G282" s="36">
        <f t="shared" si="64"/>
        <v>0.17536114318214879</v>
      </c>
      <c r="H282" s="31">
        <v>9468693</v>
      </c>
      <c r="I282" s="36">
        <f t="shared" si="65"/>
        <v>0.49635183464537003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12813983</v>
      </c>
      <c r="O282" s="36">
        <f t="shared" si="69"/>
        <v>0.67171297782751882</v>
      </c>
      <c r="P282" s="31">
        <v>3839758</v>
      </c>
      <c r="Q282" s="31">
        <v>14993956</v>
      </c>
      <c r="R282" s="31">
        <v>14993956</v>
      </c>
      <c r="S282" s="31">
        <v>5831252</v>
      </c>
      <c r="T282" s="36">
        <f t="shared" si="70"/>
        <v>0.38890683686146604</v>
      </c>
      <c r="U282" s="36">
        <f t="shared" si="71"/>
        <v>1.4659608756593516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21707965</v>
      </c>
      <c r="E283" s="31">
        <v>21707965</v>
      </c>
      <c r="F283" s="31">
        <v>3950828</v>
      </c>
      <c r="G283" s="36">
        <f t="shared" si="64"/>
        <v>0.18199900359153887</v>
      </c>
      <c r="H283" s="31">
        <v>4000846</v>
      </c>
      <c r="I283" s="36">
        <f t="shared" si="65"/>
        <v>0.18430313481710514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7951674</v>
      </c>
      <c r="O283" s="36">
        <f t="shared" si="69"/>
        <v>0.36630213840864401</v>
      </c>
      <c r="P283" s="31">
        <v>3538219</v>
      </c>
      <c r="Q283" s="31">
        <v>20584122</v>
      </c>
      <c r="R283" s="31">
        <v>20584122</v>
      </c>
      <c r="S283" s="31">
        <v>7076212</v>
      </c>
      <c r="T283" s="36">
        <f t="shared" si="70"/>
        <v>0.3437704071128222</v>
      </c>
      <c r="U283" s="36">
        <f t="shared" si="71"/>
        <v>0.13075137519752178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73428289</v>
      </c>
      <c r="E285" s="32">
        <f>SUM(E276:E284)</f>
        <v>152457198</v>
      </c>
      <c r="F285" s="32">
        <f>SUM(F276:F284)</f>
        <v>14547247</v>
      </c>
      <c r="G285" s="37">
        <f t="shared" si="64"/>
        <v>0.19811502076536197</v>
      </c>
      <c r="H285" s="32">
        <f>SUM(H276:H284)</f>
        <v>21735869</v>
      </c>
      <c r="I285" s="37">
        <f t="shared" si="65"/>
        <v>0.29601491871886054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36283116</v>
      </c>
      <c r="O285" s="37">
        <f t="shared" si="69"/>
        <v>0.49412993948422251</v>
      </c>
      <c r="P285" s="32">
        <f>SUM(P276:P284)</f>
        <v>19508092</v>
      </c>
      <c r="Q285" s="32">
        <f>SUM(Q276:Q284)</f>
        <v>140622698</v>
      </c>
      <c r="R285" s="32">
        <f>SUM(R276:R284)</f>
        <v>142391628</v>
      </c>
      <c r="S285" s="32">
        <f>SUM(S276:S284)</f>
        <v>33842662</v>
      </c>
      <c r="T285" s="37">
        <f t="shared" si="70"/>
        <v>0.24066286937546882</v>
      </c>
      <c r="U285" s="37">
        <f t="shared" si="71"/>
        <v>0.11419758528922253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36398462</v>
      </c>
      <c r="E286" s="31">
        <v>36398462</v>
      </c>
      <c r="F286" s="31">
        <v>4415367</v>
      </c>
      <c r="G286" s="36">
        <f t="shared" si="64"/>
        <v>0.12130641673815779</v>
      </c>
      <c r="H286" s="31">
        <v>4465597</v>
      </c>
      <c r="I286" s="36">
        <f t="shared" si="65"/>
        <v>0.12268642010203618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8880964</v>
      </c>
      <c r="O286" s="36">
        <f t="shared" si="69"/>
        <v>0.24399283684019396</v>
      </c>
      <c r="P286" s="31">
        <v>3835659</v>
      </c>
      <c r="Q286" s="31">
        <v>34177069</v>
      </c>
      <c r="R286" s="31">
        <v>34177069</v>
      </c>
      <c r="S286" s="31">
        <v>5862807</v>
      </c>
      <c r="T286" s="36">
        <f t="shared" si="70"/>
        <v>0.17154212375555083</v>
      </c>
      <c r="U286" s="36">
        <f t="shared" si="71"/>
        <v>0.16423201332548065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5989142</v>
      </c>
      <c r="E287" s="31">
        <v>5989142</v>
      </c>
      <c r="F287" s="31">
        <v>875370</v>
      </c>
      <c r="G287" s="36">
        <f t="shared" si="64"/>
        <v>0.14615949997512165</v>
      </c>
      <c r="H287" s="31">
        <v>1131440</v>
      </c>
      <c r="I287" s="36">
        <f t="shared" si="65"/>
        <v>0.18891520688606148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2006810</v>
      </c>
      <c r="O287" s="36">
        <f t="shared" si="69"/>
        <v>0.33507470686118312</v>
      </c>
      <c r="P287" s="31">
        <v>1689854</v>
      </c>
      <c r="Q287" s="31">
        <v>2922743</v>
      </c>
      <c r="R287" s="31">
        <v>5358411</v>
      </c>
      <c r="S287" s="31">
        <v>2207867</v>
      </c>
      <c r="T287" s="36">
        <f t="shared" si="70"/>
        <v>0.755409216616035</v>
      </c>
      <c r="U287" s="36">
        <f t="shared" si="71"/>
        <v>-0.33045103304782542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27045493</v>
      </c>
      <c r="E288" s="31">
        <v>27045493</v>
      </c>
      <c r="F288" s="31">
        <v>2560583</v>
      </c>
      <c r="G288" s="36">
        <f t="shared" si="64"/>
        <v>9.4676883871186973E-2</v>
      </c>
      <c r="H288" s="31">
        <v>5670103</v>
      </c>
      <c r="I288" s="36">
        <f t="shared" si="65"/>
        <v>0.20965056913549329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8230686</v>
      </c>
      <c r="O288" s="36">
        <f t="shared" si="69"/>
        <v>0.30432745300668024</v>
      </c>
      <c r="P288" s="31">
        <v>6849554</v>
      </c>
      <c r="Q288" s="31">
        <v>16161811</v>
      </c>
      <c r="R288" s="31">
        <v>20815360</v>
      </c>
      <c r="S288" s="31">
        <v>9137525</v>
      </c>
      <c r="T288" s="36">
        <f t="shared" si="70"/>
        <v>0.5653775433953534</v>
      </c>
      <c r="U288" s="36">
        <f t="shared" si="71"/>
        <v>-0.17219383919011366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6890362</v>
      </c>
      <c r="E289" s="31">
        <v>6890362</v>
      </c>
      <c r="F289" s="31">
        <v>862913</v>
      </c>
      <c r="G289" s="36">
        <f t="shared" si="64"/>
        <v>0.12523478447141093</v>
      </c>
      <c r="H289" s="31">
        <v>1313471</v>
      </c>
      <c r="I289" s="36">
        <f t="shared" si="65"/>
        <v>0.19062438228934853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2176384</v>
      </c>
      <c r="O289" s="36">
        <f t="shared" si="69"/>
        <v>0.31585916676075942</v>
      </c>
      <c r="P289" s="31">
        <v>1162633</v>
      </c>
      <c r="Q289" s="31">
        <v>7225746</v>
      </c>
      <c r="R289" s="31">
        <v>6593648</v>
      </c>
      <c r="S289" s="31">
        <v>2594508</v>
      </c>
      <c r="T289" s="36">
        <f t="shared" si="70"/>
        <v>0.35906437895824184</v>
      </c>
      <c r="U289" s="36">
        <f t="shared" si="71"/>
        <v>0.12973827510486968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56002824</v>
      </c>
      <c r="E290" s="31">
        <v>56002824</v>
      </c>
      <c r="F290" s="31">
        <v>13889256</v>
      </c>
      <c r="G290" s="36">
        <f t="shared" si="64"/>
        <v>0.24800992178537282</v>
      </c>
      <c r="H290" s="31">
        <v>13775193</v>
      </c>
      <c r="I290" s="36">
        <f t="shared" si="65"/>
        <v>0.24597318520937445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27664449</v>
      </c>
      <c r="O290" s="36">
        <f t="shared" si="69"/>
        <v>0.49398310699474729</v>
      </c>
      <c r="P290" s="31">
        <v>12985423</v>
      </c>
      <c r="Q290" s="31">
        <v>59504000</v>
      </c>
      <c r="R290" s="31">
        <v>53592096</v>
      </c>
      <c r="S290" s="31">
        <v>26936199</v>
      </c>
      <c r="T290" s="36">
        <f t="shared" si="70"/>
        <v>0.45267879470287714</v>
      </c>
      <c r="U290" s="36">
        <f t="shared" si="71"/>
        <v>6.0819736099470889E-2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132326283</v>
      </c>
      <c r="E292" s="32">
        <f>SUM(E286:E291)</f>
        <v>132326283</v>
      </c>
      <c r="F292" s="32">
        <f>SUM(F286:F291)</f>
        <v>22603489</v>
      </c>
      <c r="G292" s="37">
        <f t="shared" si="64"/>
        <v>0.17081632225700771</v>
      </c>
      <c r="H292" s="32">
        <f>SUM(H286:H291)</f>
        <v>26355804</v>
      </c>
      <c r="I292" s="37">
        <f t="shared" si="65"/>
        <v>0.19917285819930422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48959293</v>
      </c>
      <c r="O292" s="37">
        <f t="shared" si="69"/>
        <v>0.36998918045631191</v>
      </c>
      <c r="P292" s="32">
        <f>SUM(P286:P291)</f>
        <v>26523123</v>
      </c>
      <c r="Q292" s="32">
        <f>SUM(Q286:Q291)</f>
        <v>119991369</v>
      </c>
      <c r="R292" s="32">
        <f>SUM(R286:R291)</f>
        <v>120536584</v>
      </c>
      <c r="S292" s="32">
        <f>SUM(S286:S291)</f>
        <v>46738906</v>
      </c>
      <c r="T292" s="37">
        <f t="shared" si="70"/>
        <v>0.38951889948017843</v>
      </c>
      <c r="U292" s="37">
        <f t="shared" si="71"/>
        <v>-6.3084200152447867E-3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118289828</v>
      </c>
      <c r="E293" s="31">
        <v>118289828</v>
      </c>
      <c r="F293" s="31">
        <v>35805678</v>
      </c>
      <c r="G293" s="36">
        <f t="shared" si="64"/>
        <v>0.30269448020500966</v>
      </c>
      <c r="H293" s="31">
        <v>35632965</v>
      </c>
      <c r="I293" s="36">
        <f t="shared" si="65"/>
        <v>0.30123439692549048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71438643</v>
      </c>
      <c r="O293" s="36">
        <f t="shared" si="69"/>
        <v>0.60392887713050014</v>
      </c>
      <c r="P293" s="31">
        <v>30839261</v>
      </c>
      <c r="Q293" s="31">
        <v>101358309</v>
      </c>
      <c r="R293" s="31">
        <v>116048309</v>
      </c>
      <c r="S293" s="31">
        <v>61181304</v>
      </c>
      <c r="T293" s="36">
        <f t="shared" si="70"/>
        <v>0.60361409541668654</v>
      </c>
      <c r="U293" s="36">
        <f t="shared" si="71"/>
        <v>0.15544159764399024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9441926</v>
      </c>
      <c r="E294" s="31">
        <v>9441926</v>
      </c>
      <c r="F294" s="31">
        <v>706785</v>
      </c>
      <c r="G294" s="36">
        <f t="shared" si="64"/>
        <v>7.48560198417145E-2</v>
      </c>
      <c r="H294" s="31">
        <v>2042428</v>
      </c>
      <c r="I294" s="36">
        <f t="shared" si="65"/>
        <v>0.21631476459357973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2749213</v>
      </c>
      <c r="O294" s="36">
        <f t="shared" si="69"/>
        <v>0.29117078443529426</v>
      </c>
      <c r="P294" s="31">
        <v>1346484</v>
      </c>
      <c r="Q294" s="31">
        <v>8992310</v>
      </c>
      <c r="R294" s="31">
        <v>6493038</v>
      </c>
      <c r="S294" s="31">
        <v>3281265</v>
      </c>
      <c r="T294" s="36">
        <f t="shared" si="70"/>
        <v>0.36489678402990999</v>
      </c>
      <c r="U294" s="36">
        <f t="shared" si="71"/>
        <v>0.51686020777075692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20008138</v>
      </c>
      <c r="E295" s="31">
        <v>20008138</v>
      </c>
      <c r="F295" s="31">
        <v>4101949</v>
      </c>
      <c r="G295" s="36">
        <f t="shared" si="64"/>
        <v>0.20501402979127792</v>
      </c>
      <c r="H295" s="31">
        <v>4105236</v>
      </c>
      <c r="I295" s="36">
        <f t="shared" si="65"/>
        <v>0.2051783129444629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8207185</v>
      </c>
      <c r="O295" s="36">
        <f t="shared" si="69"/>
        <v>0.41019234273574084</v>
      </c>
      <c r="P295" s="31">
        <v>4992664</v>
      </c>
      <c r="Q295" s="31">
        <v>15887493</v>
      </c>
      <c r="R295" s="31">
        <v>19094553</v>
      </c>
      <c r="S295" s="31">
        <v>7482395</v>
      </c>
      <c r="T295" s="36">
        <f t="shared" si="70"/>
        <v>0.47096134047077159</v>
      </c>
      <c r="U295" s="36">
        <f t="shared" si="71"/>
        <v>-0.17774638950267829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39827550</v>
      </c>
      <c r="E296" s="31">
        <v>39827550</v>
      </c>
      <c r="F296" s="31">
        <v>10493768</v>
      </c>
      <c r="G296" s="36">
        <f t="shared" si="64"/>
        <v>0.26348012870487891</v>
      </c>
      <c r="H296" s="31">
        <v>10438934</v>
      </c>
      <c r="I296" s="36">
        <f t="shared" si="65"/>
        <v>0.26210334303767113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20932702</v>
      </c>
      <c r="O296" s="36">
        <f t="shared" si="69"/>
        <v>0.52558347174255005</v>
      </c>
      <c r="P296" s="31">
        <v>9801521</v>
      </c>
      <c r="Q296" s="31">
        <v>29952996</v>
      </c>
      <c r="R296" s="31">
        <v>35211439</v>
      </c>
      <c r="S296" s="31">
        <v>19513071</v>
      </c>
      <c r="T296" s="36">
        <f t="shared" si="70"/>
        <v>0.65145640189048204</v>
      </c>
      <c r="U296" s="36">
        <f t="shared" si="71"/>
        <v>6.5032049617605336E-2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187567442</v>
      </c>
      <c r="E298" s="32">
        <f>SUM(E293:E297)</f>
        <v>187567442</v>
      </c>
      <c r="F298" s="32">
        <f>SUM(F293:F297)</f>
        <v>51108180</v>
      </c>
      <c r="G298" s="37">
        <f t="shared" si="64"/>
        <v>0.27247895186415133</v>
      </c>
      <c r="H298" s="32">
        <f>SUM(H293:H297)</f>
        <v>52219563</v>
      </c>
      <c r="I298" s="37">
        <f t="shared" si="65"/>
        <v>0.27840419660891896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103327743</v>
      </c>
      <c r="O298" s="37">
        <f t="shared" si="69"/>
        <v>0.55088314847307029</v>
      </c>
      <c r="P298" s="32">
        <f>SUM(P293:P297)</f>
        <v>46979930</v>
      </c>
      <c r="Q298" s="32">
        <f>SUM(Q293:Q297)</f>
        <v>156191108</v>
      </c>
      <c r="R298" s="32">
        <f>SUM(R293:R297)</f>
        <v>176847339</v>
      </c>
      <c r="S298" s="32">
        <f>SUM(S293:S297)</f>
        <v>91458035</v>
      </c>
      <c r="T298" s="37">
        <f t="shared" si="70"/>
        <v>0.58555212374829946</v>
      </c>
      <c r="U298" s="37">
        <f t="shared" si="71"/>
        <v>0.11152917852368027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586033832</v>
      </c>
      <c r="E299" s="32">
        <f>SUM(E263:E266,E268:E274,E276:E284,E286:E291,E293:E297)</f>
        <v>665062741</v>
      </c>
      <c r="F299" s="32">
        <f>SUM(F263:F266,F268:F274,F276:F284,F286:F291,F293:F297)</f>
        <v>130788178</v>
      </c>
      <c r="G299" s="37">
        <f t="shared" si="64"/>
        <v>0.22317513231898189</v>
      </c>
      <c r="H299" s="32">
        <f>SUM(H263:H266,H268:H274,H276:H284,H286:H291,H293:H297)</f>
        <v>141743916</v>
      </c>
      <c r="I299" s="37">
        <f t="shared" si="65"/>
        <v>0.24186985163682495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272532094</v>
      </c>
      <c r="O299" s="37">
        <f t="shared" si="69"/>
        <v>0.46504498395580685</v>
      </c>
      <c r="P299" s="32">
        <f>SUM(P263:P266,P268:P274,P276:P284,P286:P291,P293:P297)</f>
        <v>131407140</v>
      </c>
      <c r="Q299" s="32">
        <f>SUM(Q263:Q266,Q268:Q274,Q276:Q284,Q286:Q291,Q293:Q297)</f>
        <v>584205229</v>
      </c>
      <c r="R299" s="32">
        <f>SUM(R263:R266,R268:R274,R276:R284,R286:R291,R293:R297)</f>
        <v>640872274</v>
      </c>
      <c r="S299" s="32">
        <f>SUM(S263:S266,S268:S274,S276:S284,S286:S291,S293:S297)</f>
        <v>247266366</v>
      </c>
      <c r="T299" s="37">
        <f t="shared" si="70"/>
        <v>0.42325257242776237</v>
      </c>
      <c r="U299" s="37">
        <f t="shared" si="71"/>
        <v>7.8662209679017492E-2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3563343669</v>
      </c>
      <c r="E302" s="31">
        <v>3563343669</v>
      </c>
      <c r="F302" s="31">
        <v>942868597</v>
      </c>
      <c r="G302" s="36">
        <f t="shared" ref="G302:G339" si="72">IF(($D302     =0),0,($F302     /$D302     ))</f>
        <v>0.26460220640592946</v>
      </c>
      <c r="H302" s="31">
        <v>979781528</v>
      </c>
      <c r="I302" s="36">
        <f t="shared" ref="I302:I339" si="73">IF(($D302     =0),0,($H302     /$D302     ))</f>
        <v>0.27496127766844369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1922650125</v>
      </c>
      <c r="O302" s="36">
        <f t="shared" ref="O302:O339" si="77">IF(($D302     =0),0,($N302     /$D302     ))</f>
        <v>0.53956348407437316</v>
      </c>
      <c r="P302" s="31">
        <v>879146227</v>
      </c>
      <c r="Q302" s="31">
        <v>3205882760</v>
      </c>
      <c r="R302" s="31">
        <v>3230774236</v>
      </c>
      <c r="S302" s="31">
        <v>1779261577</v>
      </c>
      <c r="T302" s="36">
        <f t="shared" ref="T302:T339" si="78">IF(($Q302     =0),0,($S302     /$Q302     ))</f>
        <v>0.55499895354875672</v>
      </c>
      <c r="U302" s="36">
        <f t="shared" ref="U302:U339" si="79">IF(($P302     =0),0,(($H302     /$P302     )-1))</f>
        <v>0.11446935436828065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3563343669</v>
      </c>
      <c r="E303" s="32">
        <f>E302</f>
        <v>3563343669</v>
      </c>
      <c r="F303" s="32">
        <f>F302</f>
        <v>942868597</v>
      </c>
      <c r="G303" s="37">
        <f t="shared" si="72"/>
        <v>0.26460220640592946</v>
      </c>
      <c r="H303" s="32">
        <f>H302</f>
        <v>979781528</v>
      </c>
      <c r="I303" s="37">
        <f t="shared" si="73"/>
        <v>0.27496127766844369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1922650125</v>
      </c>
      <c r="O303" s="37">
        <f t="shared" si="77"/>
        <v>0.53956348407437316</v>
      </c>
      <c r="P303" s="32">
        <f>P302</f>
        <v>879146227</v>
      </c>
      <c r="Q303" s="32">
        <f>Q302</f>
        <v>3205882760</v>
      </c>
      <c r="R303" s="32">
        <f>R302</f>
        <v>3230774236</v>
      </c>
      <c r="S303" s="32">
        <f>S302</f>
        <v>1779261577</v>
      </c>
      <c r="T303" s="37">
        <f t="shared" si="78"/>
        <v>0.55499895354875672</v>
      </c>
      <c r="U303" s="37">
        <f t="shared" si="79"/>
        <v>0.11446935436828065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41229663</v>
      </c>
      <c r="E304" s="31">
        <v>41229663</v>
      </c>
      <c r="F304" s="31">
        <v>9855257</v>
      </c>
      <c r="G304" s="36">
        <f t="shared" si="72"/>
        <v>0.23903316891045168</v>
      </c>
      <c r="H304" s="31">
        <v>9962617</v>
      </c>
      <c r="I304" s="36">
        <f t="shared" si="73"/>
        <v>0.24163711937204047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19817874</v>
      </c>
      <c r="O304" s="36">
        <f t="shared" si="77"/>
        <v>0.48067028828249214</v>
      </c>
      <c r="P304" s="31">
        <v>8835934</v>
      </c>
      <c r="Q304" s="31">
        <v>34234239</v>
      </c>
      <c r="R304" s="31">
        <v>39357455</v>
      </c>
      <c r="S304" s="31">
        <v>17646710</v>
      </c>
      <c r="T304" s="36">
        <f t="shared" si="78"/>
        <v>0.5154696150833088</v>
      </c>
      <c r="U304" s="36">
        <f t="shared" si="79"/>
        <v>0.12751147756422809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21174000</v>
      </c>
      <c r="E305" s="31">
        <v>24428830</v>
      </c>
      <c r="F305" s="31">
        <v>9453579</v>
      </c>
      <c r="G305" s="36">
        <f t="shared" si="72"/>
        <v>0.44647109662793993</v>
      </c>
      <c r="H305" s="31">
        <v>4943533</v>
      </c>
      <c r="I305" s="36">
        <f t="shared" si="73"/>
        <v>0.2334718522716539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14397112</v>
      </c>
      <c r="O305" s="36">
        <f t="shared" si="77"/>
        <v>0.67994294889959384</v>
      </c>
      <c r="P305" s="31">
        <v>3723974</v>
      </c>
      <c r="Q305" s="31">
        <v>21537522</v>
      </c>
      <c r="R305" s="31">
        <v>21105087</v>
      </c>
      <c r="S305" s="31">
        <v>7812710</v>
      </c>
      <c r="T305" s="36">
        <f t="shared" si="78"/>
        <v>0.3627487879060553</v>
      </c>
      <c r="U305" s="36">
        <f t="shared" si="79"/>
        <v>0.32748859148855503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22331000</v>
      </c>
      <c r="E306" s="31">
        <v>22331000</v>
      </c>
      <c r="F306" s="31">
        <v>5662118</v>
      </c>
      <c r="G306" s="36">
        <f t="shared" si="72"/>
        <v>0.25355416237517353</v>
      </c>
      <c r="H306" s="31">
        <v>5548609</v>
      </c>
      <c r="I306" s="36">
        <f t="shared" si="73"/>
        <v>0.24847113877569299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11210727</v>
      </c>
      <c r="O306" s="36">
        <f t="shared" si="77"/>
        <v>0.50202530115086652</v>
      </c>
      <c r="P306" s="31">
        <v>5138975</v>
      </c>
      <c r="Q306" s="31">
        <v>19232000</v>
      </c>
      <c r="R306" s="31">
        <v>24968000</v>
      </c>
      <c r="S306" s="31">
        <v>10252445</v>
      </c>
      <c r="T306" s="36">
        <f t="shared" si="78"/>
        <v>0.53309302204658904</v>
      </c>
      <c r="U306" s="36">
        <f t="shared" si="79"/>
        <v>7.9711226460529527E-2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141444817</v>
      </c>
      <c r="E307" s="31">
        <v>141444817</v>
      </c>
      <c r="F307" s="31">
        <v>39254149</v>
      </c>
      <c r="G307" s="36">
        <f t="shared" si="72"/>
        <v>0.27752271049988347</v>
      </c>
      <c r="H307" s="31">
        <v>36465621</v>
      </c>
      <c r="I307" s="36">
        <f t="shared" si="73"/>
        <v>0.25780811042372798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75719770</v>
      </c>
      <c r="O307" s="36">
        <f t="shared" si="77"/>
        <v>0.53533082092361151</v>
      </c>
      <c r="P307" s="31">
        <v>32194769</v>
      </c>
      <c r="Q307" s="31">
        <v>130975872</v>
      </c>
      <c r="R307" s="31">
        <v>134048296</v>
      </c>
      <c r="S307" s="31">
        <v>67281615</v>
      </c>
      <c r="T307" s="36">
        <f t="shared" si="78"/>
        <v>0.51369472844586217</v>
      </c>
      <c r="U307" s="36">
        <f t="shared" si="79"/>
        <v>0.13265670581453781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92809340</v>
      </c>
      <c r="E308" s="31">
        <v>94938000</v>
      </c>
      <c r="F308" s="31">
        <v>30034435</v>
      </c>
      <c r="G308" s="36">
        <f t="shared" si="72"/>
        <v>0.32361435821006806</v>
      </c>
      <c r="H308" s="31">
        <v>27591537</v>
      </c>
      <c r="I308" s="36">
        <f t="shared" si="73"/>
        <v>0.29729267550011668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57625972</v>
      </c>
      <c r="O308" s="36">
        <f t="shared" si="77"/>
        <v>0.62090703371018474</v>
      </c>
      <c r="P308" s="31">
        <v>27809469</v>
      </c>
      <c r="Q308" s="31">
        <v>86096656</v>
      </c>
      <c r="R308" s="31">
        <v>105036186</v>
      </c>
      <c r="S308" s="31">
        <v>54757153</v>
      </c>
      <c r="T308" s="36">
        <f t="shared" si="78"/>
        <v>0.63599628073824377</v>
      </c>
      <c r="U308" s="36">
        <f t="shared" si="79"/>
        <v>-7.8366113355130551E-3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318988820</v>
      </c>
      <c r="E310" s="32">
        <f>SUM(E304:E309)</f>
        <v>324372310</v>
      </c>
      <c r="F310" s="32">
        <f>SUM(F304:F309)</f>
        <v>94259538</v>
      </c>
      <c r="G310" s="37">
        <f t="shared" si="72"/>
        <v>0.29549480135385309</v>
      </c>
      <c r="H310" s="32">
        <f>SUM(H304:H309)</f>
        <v>84511917</v>
      </c>
      <c r="I310" s="37">
        <f t="shared" si="73"/>
        <v>0.26493692474864794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178771455</v>
      </c>
      <c r="O310" s="37">
        <f t="shared" si="77"/>
        <v>0.56043172610250103</v>
      </c>
      <c r="P310" s="32">
        <f>SUM(P304:P309)</f>
        <v>77703121</v>
      </c>
      <c r="Q310" s="32">
        <f>SUM(Q304:Q309)</f>
        <v>292076289</v>
      </c>
      <c r="R310" s="32">
        <f>SUM(R304:R309)</f>
        <v>324515024</v>
      </c>
      <c r="S310" s="32">
        <f>SUM(S304:S309)</f>
        <v>157750633</v>
      </c>
      <c r="T310" s="37">
        <f t="shared" si="78"/>
        <v>0.54010078510686643</v>
      </c>
      <c r="U310" s="37">
        <f t="shared" si="79"/>
        <v>8.7625772457711193E-2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56602105</v>
      </c>
      <c r="E311" s="31">
        <v>56602105</v>
      </c>
      <c r="F311" s="31">
        <v>45799282</v>
      </c>
      <c r="G311" s="36">
        <f t="shared" si="72"/>
        <v>0.80914450089797896</v>
      </c>
      <c r="H311" s="31">
        <v>10301646</v>
      </c>
      <c r="I311" s="36">
        <f t="shared" si="73"/>
        <v>0.18200111108941974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56100928</v>
      </c>
      <c r="O311" s="36">
        <f t="shared" si="77"/>
        <v>0.9911456119873987</v>
      </c>
      <c r="P311" s="31">
        <v>9450804</v>
      </c>
      <c r="Q311" s="31">
        <v>38364210</v>
      </c>
      <c r="R311" s="31">
        <v>53491383</v>
      </c>
      <c r="S311" s="31">
        <v>31508693</v>
      </c>
      <c r="T311" s="36">
        <f t="shared" si="78"/>
        <v>0.82130436153904907</v>
      </c>
      <c r="U311" s="36">
        <f t="shared" si="79"/>
        <v>9.0028530905941873E-2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301789965</v>
      </c>
      <c r="E312" s="31">
        <v>301887440</v>
      </c>
      <c r="F312" s="31">
        <v>42156359</v>
      </c>
      <c r="G312" s="36">
        <f t="shared" si="72"/>
        <v>0.13968774276507173</v>
      </c>
      <c r="H312" s="31">
        <v>88290887</v>
      </c>
      <c r="I312" s="36">
        <f t="shared" si="73"/>
        <v>0.29255739832171029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130447246</v>
      </c>
      <c r="O312" s="36">
        <f t="shared" si="77"/>
        <v>0.43224514108678197</v>
      </c>
      <c r="P312" s="31">
        <v>40718760</v>
      </c>
      <c r="Q312" s="31">
        <v>195445179</v>
      </c>
      <c r="R312" s="31">
        <v>198904408</v>
      </c>
      <c r="S312" s="31">
        <v>93204493</v>
      </c>
      <c r="T312" s="36">
        <f t="shared" si="78"/>
        <v>0.47688304964534328</v>
      </c>
      <c r="U312" s="36">
        <f t="shared" si="79"/>
        <v>1.1683098159177736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159519078</v>
      </c>
      <c r="E313" s="31">
        <v>159519078</v>
      </c>
      <c r="F313" s="31">
        <v>47761999</v>
      </c>
      <c r="G313" s="36">
        <f t="shared" si="72"/>
        <v>0.29941245648373166</v>
      </c>
      <c r="H313" s="31">
        <v>39407190</v>
      </c>
      <c r="I313" s="36">
        <f t="shared" si="73"/>
        <v>0.24703747347386248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87169189</v>
      </c>
      <c r="O313" s="36">
        <f t="shared" si="77"/>
        <v>0.54644992995759412</v>
      </c>
      <c r="P313" s="31">
        <v>42116828</v>
      </c>
      <c r="Q313" s="31">
        <v>160222402</v>
      </c>
      <c r="R313" s="31">
        <v>148162734</v>
      </c>
      <c r="S313" s="31">
        <v>96503512</v>
      </c>
      <c r="T313" s="36">
        <f t="shared" si="78"/>
        <v>0.60230973194372661</v>
      </c>
      <c r="U313" s="36">
        <f t="shared" si="79"/>
        <v>-6.4336231588950632E-2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144856500</v>
      </c>
      <c r="E314" s="31">
        <v>144856500</v>
      </c>
      <c r="F314" s="31">
        <v>33474906</v>
      </c>
      <c r="G314" s="36">
        <f t="shared" si="72"/>
        <v>0.23109012022242703</v>
      </c>
      <c r="H314" s="31">
        <v>73385335</v>
      </c>
      <c r="I314" s="36">
        <f t="shared" si="73"/>
        <v>0.50660712498231009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106860241</v>
      </c>
      <c r="O314" s="36">
        <f t="shared" si="77"/>
        <v>0.73769724520473712</v>
      </c>
      <c r="P314" s="31">
        <v>65305638</v>
      </c>
      <c r="Q314" s="31">
        <v>136925430</v>
      </c>
      <c r="R314" s="31">
        <v>138005430</v>
      </c>
      <c r="S314" s="31">
        <v>94500618</v>
      </c>
      <c r="T314" s="36">
        <f t="shared" si="78"/>
        <v>0.6901611921174905</v>
      </c>
      <c r="U314" s="36">
        <f t="shared" si="79"/>
        <v>0.12372127809240596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41830466</v>
      </c>
      <c r="E315" s="31">
        <v>41830466</v>
      </c>
      <c r="F315" s="31">
        <v>14803198</v>
      </c>
      <c r="G315" s="36">
        <f t="shared" si="72"/>
        <v>0.35388556273793365</v>
      </c>
      <c r="H315" s="31">
        <v>12908472</v>
      </c>
      <c r="I315" s="36">
        <f t="shared" si="73"/>
        <v>0.30859020313089508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27711670</v>
      </c>
      <c r="O315" s="36">
        <f t="shared" si="77"/>
        <v>0.66247576586882873</v>
      </c>
      <c r="P315" s="31">
        <v>11707529</v>
      </c>
      <c r="Q315" s="31">
        <v>52280244</v>
      </c>
      <c r="R315" s="31">
        <v>48888528</v>
      </c>
      <c r="S315" s="31">
        <v>26752206</v>
      </c>
      <c r="T315" s="36">
        <f t="shared" si="78"/>
        <v>0.51170774948946296</v>
      </c>
      <c r="U315" s="36">
        <f t="shared" si="79"/>
        <v>0.10257869102865347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704598114</v>
      </c>
      <c r="E317" s="32">
        <f>SUM(E311:E316)</f>
        <v>704695589</v>
      </c>
      <c r="F317" s="32">
        <f>SUM(F311:F316)</f>
        <v>183995744</v>
      </c>
      <c r="G317" s="37">
        <f t="shared" si="72"/>
        <v>0.26113573162360182</v>
      </c>
      <c r="H317" s="32">
        <f>SUM(H311:H316)</f>
        <v>224293530</v>
      </c>
      <c r="I317" s="37">
        <f t="shared" si="73"/>
        <v>0.31832831445813381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408289274</v>
      </c>
      <c r="O317" s="37">
        <f t="shared" si="77"/>
        <v>0.57946404608173563</v>
      </c>
      <c r="P317" s="32">
        <f>SUM(P311:P316)</f>
        <v>169299559</v>
      </c>
      <c r="Q317" s="32">
        <f>SUM(Q311:Q316)</f>
        <v>583237465</v>
      </c>
      <c r="R317" s="32">
        <f>SUM(R311:R316)</f>
        <v>587452483</v>
      </c>
      <c r="S317" s="32">
        <f>SUM(S311:S316)</f>
        <v>342469522</v>
      </c>
      <c r="T317" s="37">
        <f t="shared" si="78"/>
        <v>0.58718711082800557</v>
      </c>
      <c r="U317" s="37">
        <f t="shared" si="79"/>
        <v>0.32483233461937133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62787493</v>
      </c>
      <c r="E318" s="31">
        <v>71110143</v>
      </c>
      <c r="F318" s="31">
        <v>13886156</v>
      </c>
      <c r="G318" s="36">
        <f t="shared" si="72"/>
        <v>0.2211611793450648</v>
      </c>
      <c r="H318" s="31">
        <v>14299105</v>
      </c>
      <c r="I318" s="36">
        <f t="shared" si="73"/>
        <v>0.22773811019974949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28185261</v>
      </c>
      <c r="O318" s="36">
        <f t="shared" si="77"/>
        <v>0.44889928954481428</v>
      </c>
      <c r="P318" s="31">
        <v>10781124</v>
      </c>
      <c r="Q318" s="31">
        <v>58024258</v>
      </c>
      <c r="R318" s="31">
        <v>59269860</v>
      </c>
      <c r="S318" s="31">
        <v>37618045</v>
      </c>
      <c r="T318" s="36">
        <f t="shared" si="78"/>
        <v>0.6483158302515476</v>
      </c>
      <c r="U318" s="36">
        <f t="shared" si="79"/>
        <v>0.32630929762054484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135785097</v>
      </c>
      <c r="E319" s="31">
        <v>135785097</v>
      </c>
      <c r="F319" s="31">
        <v>36497262</v>
      </c>
      <c r="G319" s="36">
        <f t="shared" si="72"/>
        <v>0.26878694942494313</v>
      </c>
      <c r="H319" s="31">
        <v>37443373</v>
      </c>
      <c r="I319" s="36">
        <f t="shared" si="73"/>
        <v>0.27575465811244365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73940635</v>
      </c>
      <c r="O319" s="36">
        <f t="shared" si="77"/>
        <v>0.54454160753738678</v>
      </c>
      <c r="P319" s="31">
        <v>34971731</v>
      </c>
      <c r="Q319" s="31">
        <v>127653460</v>
      </c>
      <c r="R319" s="31">
        <v>121694142</v>
      </c>
      <c r="S319" s="31">
        <v>71418529</v>
      </c>
      <c r="T319" s="36">
        <f t="shared" si="78"/>
        <v>0.55947194067438522</v>
      </c>
      <c r="U319" s="36">
        <f t="shared" si="79"/>
        <v>7.0675426389388507E-2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21605043</v>
      </c>
      <c r="E320" s="31">
        <v>21605043</v>
      </c>
      <c r="F320" s="31">
        <v>5797538</v>
      </c>
      <c r="G320" s="36">
        <f t="shared" si="72"/>
        <v>0.26834188666044312</v>
      </c>
      <c r="H320" s="31">
        <v>5578738</v>
      </c>
      <c r="I320" s="36">
        <f t="shared" si="73"/>
        <v>0.2582146214659235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11376276</v>
      </c>
      <c r="O320" s="36">
        <f t="shared" si="77"/>
        <v>0.52655650812636656</v>
      </c>
      <c r="P320" s="31">
        <v>5033385</v>
      </c>
      <c r="Q320" s="31">
        <v>20018600</v>
      </c>
      <c r="R320" s="31">
        <v>20230600</v>
      </c>
      <c r="S320" s="31">
        <v>9936370</v>
      </c>
      <c r="T320" s="36">
        <f t="shared" si="78"/>
        <v>0.49635688809407252</v>
      </c>
      <c r="U320" s="36">
        <f t="shared" si="79"/>
        <v>0.1083471659727997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32351714</v>
      </c>
      <c r="E321" s="31">
        <v>32351714</v>
      </c>
      <c r="F321" s="31">
        <v>9073964</v>
      </c>
      <c r="G321" s="36">
        <f t="shared" si="72"/>
        <v>0.28047861699074123</v>
      </c>
      <c r="H321" s="31">
        <v>10660748</v>
      </c>
      <c r="I321" s="36">
        <f t="shared" si="73"/>
        <v>0.32952652833169827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19734712</v>
      </c>
      <c r="O321" s="36">
        <f t="shared" si="77"/>
        <v>0.61000514532243943</v>
      </c>
      <c r="P321" s="31">
        <v>7637084</v>
      </c>
      <c r="Q321" s="31">
        <v>30024643</v>
      </c>
      <c r="R321" s="31">
        <v>30283814</v>
      </c>
      <c r="S321" s="31">
        <v>14059959</v>
      </c>
      <c r="T321" s="36">
        <f t="shared" si="78"/>
        <v>0.46828063867403852</v>
      </c>
      <c r="U321" s="36">
        <f t="shared" si="79"/>
        <v>0.39591865167385887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252529347</v>
      </c>
      <c r="E323" s="32">
        <f>SUM(E318:E322)</f>
        <v>260851997</v>
      </c>
      <c r="F323" s="32">
        <f>SUM(F318:F322)</f>
        <v>65254920</v>
      </c>
      <c r="G323" s="37">
        <f t="shared" si="72"/>
        <v>0.25840529338556439</v>
      </c>
      <c r="H323" s="32">
        <f>SUM(H318:H322)</f>
        <v>67981964</v>
      </c>
      <c r="I323" s="37">
        <f t="shared" si="73"/>
        <v>0.26920421253059351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133236884</v>
      </c>
      <c r="O323" s="37">
        <f t="shared" si="77"/>
        <v>0.52760950591615796</v>
      </c>
      <c r="P323" s="32">
        <f>SUM(P318:P322)</f>
        <v>58423324</v>
      </c>
      <c r="Q323" s="32">
        <f>SUM(Q318:Q322)</f>
        <v>235720961</v>
      </c>
      <c r="R323" s="32">
        <f>SUM(R318:R322)</f>
        <v>231478416</v>
      </c>
      <c r="S323" s="32">
        <f>SUM(S318:S322)</f>
        <v>133032903</v>
      </c>
      <c r="T323" s="37">
        <f t="shared" si="78"/>
        <v>0.56436603022333687</v>
      </c>
      <c r="U323" s="37">
        <f t="shared" si="79"/>
        <v>0.16360999932150389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18386210</v>
      </c>
      <c r="E324" s="31">
        <v>18386210</v>
      </c>
      <c r="F324" s="31">
        <v>2425601</v>
      </c>
      <c r="G324" s="36">
        <f t="shared" si="72"/>
        <v>0.13192501336599549</v>
      </c>
      <c r="H324" s="31">
        <v>3266607</v>
      </c>
      <c r="I324" s="36">
        <f t="shared" si="73"/>
        <v>0.17766614217938334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5692208</v>
      </c>
      <c r="O324" s="36">
        <f t="shared" si="77"/>
        <v>0.30959115554537886</v>
      </c>
      <c r="P324" s="31">
        <v>3128493</v>
      </c>
      <c r="Q324" s="31">
        <v>16611600</v>
      </c>
      <c r="R324" s="31">
        <v>16611600</v>
      </c>
      <c r="S324" s="31">
        <v>6111284</v>
      </c>
      <c r="T324" s="36">
        <f t="shared" si="78"/>
        <v>0.3678925570083556</v>
      </c>
      <c r="U324" s="36">
        <f t="shared" si="79"/>
        <v>4.4147134099389085E-2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46156028</v>
      </c>
      <c r="E325" s="31">
        <v>46156028</v>
      </c>
      <c r="F325" s="31">
        <v>15542891</v>
      </c>
      <c r="G325" s="36">
        <f t="shared" si="72"/>
        <v>0.33674671919342802</v>
      </c>
      <c r="H325" s="31">
        <v>13692984</v>
      </c>
      <c r="I325" s="36">
        <f t="shared" si="73"/>
        <v>0.29666729554804844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29235875</v>
      </c>
      <c r="O325" s="36">
        <f t="shared" si="77"/>
        <v>0.63341401474147641</v>
      </c>
      <c r="P325" s="31">
        <v>10193965</v>
      </c>
      <c r="Q325" s="31">
        <v>43994105</v>
      </c>
      <c r="R325" s="31">
        <v>43693769</v>
      </c>
      <c r="S325" s="31">
        <v>28632613</v>
      </c>
      <c r="T325" s="36">
        <f t="shared" si="78"/>
        <v>0.6508284007596018</v>
      </c>
      <c r="U325" s="36">
        <f t="shared" si="79"/>
        <v>0.34324416456207185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139063282</v>
      </c>
      <c r="E326" s="31">
        <v>139063282</v>
      </c>
      <c r="F326" s="31">
        <v>56776419</v>
      </c>
      <c r="G326" s="36">
        <f t="shared" si="72"/>
        <v>0.40827757107012619</v>
      </c>
      <c r="H326" s="31">
        <v>26230184</v>
      </c>
      <c r="I326" s="36">
        <f t="shared" si="73"/>
        <v>0.18862048718223118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83006603</v>
      </c>
      <c r="O326" s="36">
        <f t="shared" si="77"/>
        <v>0.59689805825235742</v>
      </c>
      <c r="P326" s="31">
        <v>24015660</v>
      </c>
      <c r="Q326" s="31">
        <v>126354871</v>
      </c>
      <c r="R326" s="31">
        <v>129482266</v>
      </c>
      <c r="S326" s="31">
        <v>47731660</v>
      </c>
      <c r="T326" s="36">
        <f t="shared" si="78"/>
        <v>0.37775876483622067</v>
      </c>
      <c r="U326" s="36">
        <f t="shared" si="79"/>
        <v>9.2211665221776151E-2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255825621</v>
      </c>
      <c r="E327" s="31">
        <v>255825621</v>
      </c>
      <c r="F327" s="31">
        <v>80050909</v>
      </c>
      <c r="G327" s="36">
        <f t="shared" si="72"/>
        <v>0.3129120089187627</v>
      </c>
      <c r="H327" s="31">
        <v>74052358</v>
      </c>
      <c r="I327" s="36">
        <f t="shared" si="73"/>
        <v>0.28946419717671673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154103267</v>
      </c>
      <c r="O327" s="36">
        <f t="shared" si="77"/>
        <v>0.60237620609547937</v>
      </c>
      <c r="P327" s="31">
        <v>41586959</v>
      </c>
      <c r="Q327" s="31">
        <v>237885485</v>
      </c>
      <c r="R327" s="31">
        <v>241645025</v>
      </c>
      <c r="S327" s="31">
        <v>115742999</v>
      </c>
      <c r="T327" s="36">
        <f t="shared" si="78"/>
        <v>0.48654922766725345</v>
      </c>
      <c r="U327" s="36">
        <f t="shared" si="79"/>
        <v>0.78066297177439692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61389100</v>
      </c>
      <c r="E328" s="31">
        <v>61389100</v>
      </c>
      <c r="F328" s="31">
        <v>45722993</v>
      </c>
      <c r="G328" s="36">
        <f t="shared" si="72"/>
        <v>0.74480637442151787</v>
      </c>
      <c r="H328" s="31">
        <v>1338654</v>
      </c>
      <c r="I328" s="36">
        <f t="shared" si="73"/>
        <v>2.1806053517644013E-2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47061647</v>
      </c>
      <c r="O328" s="36">
        <f t="shared" si="77"/>
        <v>0.76661242793916184</v>
      </c>
      <c r="P328" s="31">
        <v>790468</v>
      </c>
      <c r="Q328" s="31">
        <v>59349800</v>
      </c>
      <c r="R328" s="31">
        <v>59349800</v>
      </c>
      <c r="S328" s="31">
        <v>44920097</v>
      </c>
      <c r="T328" s="36">
        <f t="shared" si="78"/>
        <v>0.75687023376658391</v>
      </c>
      <c r="U328" s="36">
        <f t="shared" si="79"/>
        <v>0.69349549886902451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104393160</v>
      </c>
      <c r="E329" s="31">
        <v>104393160</v>
      </c>
      <c r="F329" s="31">
        <v>25727086</v>
      </c>
      <c r="G329" s="36">
        <f t="shared" si="72"/>
        <v>0.24644417316230297</v>
      </c>
      <c r="H329" s="31">
        <v>21326268</v>
      </c>
      <c r="I329" s="36">
        <f t="shared" si="73"/>
        <v>0.20428798208618265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47053354</v>
      </c>
      <c r="O329" s="36">
        <f t="shared" si="77"/>
        <v>0.45073215524848564</v>
      </c>
      <c r="P329" s="31">
        <v>19582816</v>
      </c>
      <c r="Q329" s="31">
        <v>100070521</v>
      </c>
      <c r="R329" s="31">
        <v>92359920</v>
      </c>
      <c r="S329" s="31">
        <v>48481391</v>
      </c>
      <c r="T329" s="36">
        <f t="shared" si="78"/>
        <v>0.48447225532082522</v>
      </c>
      <c r="U329" s="36">
        <f t="shared" si="79"/>
        <v>8.9029688069376833E-2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68903532</v>
      </c>
      <c r="E330" s="31">
        <v>68903532</v>
      </c>
      <c r="F330" s="31">
        <v>25170799</v>
      </c>
      <c r="G330" s="36">
        <f t="shared" si="72"/>
        <v>0.36530491644463159</v>
      </c>
      <c r="H330" s="31">
        <v>16395040</v>
      </c>
      <c r="I330" s="36">
        <f t="shared" si="73"/>
        <v>0.23794193888348134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41565839</v>
      </c>
      <c r="O330" s="36">
        <f t="shared" si="77"/>
        <v>0.60324685532811295</v>
      </c>
      <c r="P330" s="31">
        <v>13552191</v>
      </c>
      <c r="Q330" s="31">
        <v>56035647</v>
      </c>
      <c r="R330" s="31">
        <v>57707341</v>
      </c>
      <c r="S330" s="31">
        <v>38280644</v>
      </c>
      <c r="T330" s="36">
        <f t="shared" si="78"/>
        <v>0.68314806822878305</v>
      </c>
      <c r="U330" s="36">
        <f t="shared" si="79"/>
        <v>0.20977043490606051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694116933</v>
      </c>
      <c r="E332" s="32">
        <f>SUM(E324:E331)</f>
        <v>694116933</v>
      </c>
      <c r="F332" s="32">
        <f>SUM(F324:F331)</f>
        <v>251416698</v>
      </c>
      <c r="G332" s="37">
        <f t="shared" si="72"/>
        <v>0.36221086973540234</v>
      </c>
      <c r="H332" s="32">
        <f>SUM(H324:H331)</f>
        <v>156302095</v>
      </c>
      <c r="I332" s="37">
        <f t="shared" si="73"/>
        <v>0.22518121597243904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407718793</v>
      </c>
      <c r="O332" s="37">
        <f t="shared" si="77"/>
        <v>0.5873920857078414</v>
      </c>
      <c r="P332" s="32">
        <f>SUM(P324:P331)</f>
        <v>112850552</v>
      </c>
      <c r="Q332" s="32">
        <f>SUM(Q324:Q331)</f>
        <v>640302029</v>
      </c>
      <c r="R332" s="32">
        <f>SUM(R324:R331)</f>
        <v>640849721</v>
      </c>
      <c r="S332" s="32">
        <f>SUM(S324:S331)</f>
        <v>329900688</v>
      </c>
      <c r="T332" s="37">
        <f t="shared" si="78"/>
        <v>0.51522667906460751</v>
      </c>
      <c r="U332" s="37">
        <f t="shared" si="79"/>
        <v>0.38503615826354132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4164288</v>
      </c>
      <c r="E333" s="31">
        <v>4164288</v>
      </c>
      <c r="F333" s="31">
        <v>937799</v>
      </c>
      <c r="G333" s="36">
        <f t="shared" si="72"/>
        <v>0.2252003223600289</v>
      </c>
      <c r="H333" s="31">
        <v>1000264</v>
      </c>
      <c r="I333" s="36">
        <f t="shared" si="73"/>
        <v>0.24020048565324972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1938063</v>
      </c>
      <c r="O333" s="36">
        <f t="shared" si="77"/>
        <v>0.4654008080132786</v>
      </c>
      <c r="P333" s="31">
        <v>725286</v>
      </c>
      <c r="Q333" s="31">
        <v>3637512</v>
      </c>
      <c r="R333" s="31">
        <v>4410396</v>
      </c>
      <c r="S333" s="31">
        <v>1477883</v>
      </c>
      <c r="T333" s="36">
        <f t="shared" si="78"/>
        <v>0.40628951876997244</v>
      </c>
      <c r="U333" s="36">
        <f t="shared" si="79"/>
        <v>0.37913043957831816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7672537</v>
      </c>
      <c r="E334" s="31">
        <v>7672537</v>
      </c>
      <c r="F334" s="31">
        <v>1896200</v>
      </c>
      <c r="G334" s="36">
        <f t="shared" si="72"/>
        <v>0.24714119984041785</v>
      </c>
      <c r="H334" s="31">
        <v>1993667</v>
      </c>
      <c r="I334" s="36">
        <f t="shared" si="73"/>
        <v>0.2598445598893821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3889867</v>
      </c>
      <c r="O334" s="36">
        <f t="shared" si="77"/>
        <v>0.50698575972979998</v>
      </c>
      <c r="P334" s="31">
        <v>1768201</v>
      </c>
      <c r="Q334" s="31">
        <v>7339067</v>
      </c>
      <c r="R334" s="31">
        <v>7028895</v>
      </c>
      <c r="S334" s="31">
        <v>3566893</v>
      </c>
      <c r="T334" s="36">
        <f t="shared" si="78"/>
        <v>0.48601450293341103</v>
      </c>
      <c r="U334" s="36">
        <f t="shared" si="79"/>
        <v>0.127511521597375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43353036</v>
      </c>
      <c r="E335" s="31">
        <v>43353036</v>
      </c>
      <c r="F335" s="31">
        <v>12564469</v>
      </c>
      <c r="G335" s="36">
        <f t="shared" si="72"/>
        <v>0.2898175112811015</v>
      </c>
      <c r="H335" s="31">
        <v>10915098</v>
      </c>
      <c r="I335" s="36">
        <f t="shared" si="73"/>
        <v>0.25177240182210076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23479567</v>
      </c>
      <c r="O335" s="36">
        <f t="shared" si="77"/>
        <v>0.54158991310320226</v>
      </c>
      <c r="P335" s="31">
        <v>8182159</v>
      </c>
      <c r="Q335" s="31">
        <v>35245286</v>
      </c>
      <c r="R335" s="31">
        <v>35550375</v>
      </c>
      <c r="S335" s="31">
        <v>19439199</v>
      </c>
      <c r="T335" s="36">
        <f t="shared" si="78"/>
        <v>0.55154039606885297</v>
      </c>
      <c r="U335" s="36">
        <f t="shared" si="79"/>
        <v>0.33401196432384173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55189861</v>
      </c>
      <c r="E337" s="32">
        <f>SUM(E333:E336)</f>
        <v>55189861</v>
      </c>
      <c r="F337" s="32">
        <f>SUM(F333:F336)</f>
        <v>15398468</v>
      </c>
      <c r="G337" s="37">
        <f t="shared" si="72"/>
        <v>0.27900900130913536</v>
      </c>
      <c r="H337" s="32">
        <f>SUM(H333:H336)</f>
        <v>13909029</v>
      </c>
      <c r="I337" s="37">
        <f t="shared" si="73"/>
        <v>0.25202145372317569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29307497</v>
      </c>
      <c r="O337" s="37">
        <f t="shared" si="77"/>
        <v>0.53103045503231106</v>
      </c>
      <c r="P337" s="32">
        <f>SUM(P333:P336)</f>
        <v>10675646</v>
      </c>
      <c r="Q337" s="32">
        <f>SUM(Q333:Q336)</f>
        <v>46221865</v>
      </c>
      <c r="R337" s="32">
        <f>SUM(R333:R336)</f>
        <v>46989666</v>
      </c>
      <c r="S337" s="32">
        <f>SUM(S333:S336)</f>
        <v>24483975</v>
      </c>
      <c r="T337" s="37">
        <f t="shared" si="78"/>
        <v>0.52970547596900297</v>
      </c>
      <c r="U337" s="37">
        <f t="shared" si="79"/>
        <v>0.30287469254787958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5588766744</v>
      </c>
      <c r="E338" s="32">
        <f>SUM(E302,E304:E309,E311:E316,E318:E322,E324:E331,E333:E336)</f>
        <v>5602570359</v>
      </c>
      <c r="F338" s="32">
        <f>SUM(F302,F304:F309,F311:F316,F318:F322,F324:F331,F333:F336)</f>
        <v>1553193965</v>
      </c>
      <c r="G338" s="37">
        <f t="shared" si="72"/>
        <v>0.27791354267334223</v>
      </c>
      <c r="H338" s="32">
        <f>SUM(H302,H304:H309,H311:H316,H318:H322,H324:H331,H333:H336)</f>
        <v>1526780063</v>
      </c>
      <c r="I338" s="37">
        <f t="shared" si="73"/>
        <v>0.27318729389433255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3079974028</v>
      </c>
      <c r="O338" s="37">
        <f t="shared" si="77"/>
        <v>0.55110083656767483</v>
      </c>
      <c r="P338" s="32">
        <f>SUM(P302,P304:P309,P311:P316,P318:P322,P324:P331,P333:P336)</f>
        <v>1308098429</v>
      </c>
      <c r="Q338" s="32">
        <f>SUM(Q302,Q304:Q309,Q311:Q316,Q318:Q322,Q324:Q331,Q333:Q336)</f>
        <v>5003441369</v>
      </c>
      <c r="R338" s="32">
        <f>SUM(R302,R304:R309,R311:R316,R318:R322,R324:R331,R333:R336)</f>
        <v>5062059546</v>
      </c>
      <c r="S338" s="32">
        <f>SUM(S302,S304:S309,S311:S316,S318:S322,S324:S331,S333:S336)</f>
        <v>2766899298</v>
      </c>
      <c r="T338" s="37">
        <f t="shared" si="78"/>
        <v>0.55299924470844741</v>
      </c>
      <c r="U338" s="37">
        <f t="shared" si="79"/>
        <v>0.16717521338755459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30290874714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30409398172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7669605669</v>
      </c>
      <c r="G339" s="39">
        <f t="shared" si="72"/>
        <v>0.25319855373655553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7375177935</v>
      </c>
      <c r="I339" s="39">
        <f t="shared" si="73"/>
        <v>0.24347853948210021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15044783604</v>
      </c>
      <c r="O339" s="39">
        <f t="shared" si="77"/>
        <v>0.49667709321865572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8264572685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27950271814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28609115088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15395742362</v>
      </c>
      <c r="T339" s="39">
        <f t="shared" si="78"/>
        <v>0.55082621251248198</v>
      </c>
      <c r="U339" s="39">
        <f t="shared" si="79"/>
        <v>-0.10761533401651002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0" max="16383" man="1"/>
    <brk id="232" max="16383" man="1"/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tabSelected="1" view="pageBreakPreview" topLeftCell="A267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7" bestFit="1" customWidth="1"/>
    <col min="5" max="5" width="11.7109375" hidden="1" customWidth="1"/>
    <col min="6" max="6" width="15.42578125" bestFit="1" customWidth="1"/>
    <col min="7" max="7" width="11.5703125" customWidth="1"/>
    <col min="8" max="8" width="15.42578125" bestFit="1" customWidth="1"/>
    <col min="9" max="9" width="11.140625" bestFit="1" customWidth="1"/>
    <col min="10" max="13" width="11.7109375" hidden="1" customWidth="1"/>
    <col min="14" max="14" width="16.5703125" bestFit="1" customWidth="1"/>
    <col min="15" max="15" width="13" bestFit="1" customWidth="1"/>
    <col min="16" max="16" width="15.42578125" bestFit="1" customWidth="1"/>
    <col min="17" max="19" width="11.7109375" hidden="1" customWidth="1"/>
    <col min="20" max="20" width="13" bestFit="1" customWidth="1"/>
    <col min="21" max="21" width="12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70.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750614832</v>
      </c>
      <c r="E8" s="31">
        <v>750614832</v>
      </c>
      <c r="F8" s="31">
        <v>207173138</v>
      </c>
      <c r="G8" s="36">
        <f>IF(($D8       =0),0,($F8       /$D8       ))</f>
        <v>0.27600458872893679</v>
      </c>
      <c r="H8" s="31">
        <v>197551059</v>
      </c>
      <c r="I8" s="36">
        <f>IF(($D8       =0),0,($H8       /$D8       ))</f>
        <v>0.26318565871344252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404724197</v>
      </c>
      <c r="O8" s="36">
        <f>IF(($D8       =0),0,($N8       /$D8       ))</f>
        <v>0.53919024744237931</v>
      </c>
      <c r="P8" s="31">
        <v>188510912</v>
      </c>
      <c r="Q8" s="31">
        <v>605918732</v>
      </c>
      <c r="R8" s="31">
        <v>715164365</v>
      </c>
      <c r="S8" s="31">
        <v>398825659</v>
      </c>
      <c r="T8" s="36">
        <f>IF(($Q8       =0),0,($S8       /$Q8       ))</f>
        <v>0.65821642067999309</v>
      </c>
      <c r="U8" s="36">
        <f>IF(($P8       =0),0,(($H8       /$P8       )-1))</f>
        <v>4.7955563442396265E-2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503127660</v>
      </c>
      <c r="E9" s="31">
        <v>503127660</v>
      </c>
      <c r="F9" s="31">
        <v>119110430</v>
      </c>
      <c r="G9" s="36">
        <f>IF(($D9       =0),0,($F9       /$D9       ))</f>
        <v>0.23673997569523408</v>
      </c>
      <c r="H9" s="31">
        <v>102084251</v>
      </c>
      <c r="I9" s="36">
        <f>IF(($D9       =0),0,($H9       /$D9       ))</f>
        <v>0.20289930193859745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221194681</v>
      </c>
      <c r="O9" s="36">
        <f>IF(($D9       =0),0,($N9       /$D9       ))</f>
        <v>0.43963927763383154</v>
      </c>
      <c r="P9" s="31">
        <v>73378792</v>
      </c>
      <c r="Q9" s="31">
        <v>441248750</v>
      </c>
      <c r="R9" s="31">
        <v>522484220</v>
      </c>
      <c r="S9" s="31">
        <v>187769050</v>
      </c>
      <c r="T9" s="36">
        <f>IF(($Q9       =0),0,($S9       /$Q9       ))</f>
        <v>0.42554012900886407</v>
      </c>
      <c r="U9" s="36">
        <f>IF(($P9       =0),0,(($H9       /$P9       )-1))</f>
        <v>0.39119557868982091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1253742492</v>
      </c>
      <c r="E10" s="32">
        <f>SUM(E8:E9)</f>
        <v>1253742492</v>
      </c>
      <c r="F10" s="32">
        <f>SUM(F8:F9)</f>
        <v>326283568</v>
      </c>
      <c r="G10" s="37">
        <f t="shared" ref="G10:G54" si="0">IF(($D10      =0),0,($F10      /$D10      ))</f>
        <v>0.26024767452804815</v>
      </c>
      <c r="H10" s="32">
        <f>SUM(H8:H9)</f>
        <v>299635310</v>
      </c>
      <c r="I10" s="37">
        <f t="shared" ref="I10:I54" si="1">IF(($D10      =0),0,($H10      /$D10      ))</f>
        <v>0.23899270536967651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625918878</v>
      </c>
      <c r="O10" s="37">
        <f t="shared" ref="O10:O54" si="5">IF(($D10      =0),0,($N10      /$D10      ))</f>
        <v>0.49924037989772463</v>
      </c>
      <c r="P10" s="32">
        <f>SUM(P8:P9)</f>
        <v>261889704</v>
      </c>
      <c r="Q10" s="32">
        <f>SUM(Q8:Q9)</f>
        <v>1047167482</v>
      </c>
      <c r="R10" s="32">
        <f>SUM(R8:R9)</f>
        <v>1237648585</v>
      </c>
      <c r="S10" s="32">
        <f>SUM(S8:S9)</f>
        <v>586594709</v>
      </c>
      <c r="T10" s="37">
        <f t="shared" ref="T10:T54" si="6">IF(($Q10      =0),0,($S10      /$Q10      ))</f>
        <v>0.5601727699562008</v>
      </c>
      <c r="U10" s="37">
        <f t="shared" ref="U10:U54" si="7">IF(($P10      =0),0,(($H10      /$P10      )-1))</f>
        <v>0.14412787300718022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48740232</v>
      </c>
      <c r="E11" s="31">
        <v>48740232</v>
      </c>
      <c r="F11" s="31">
        <v>15414619</v>
      </c>
      <c r="G11" s="36">
        <f t="shared" si="0"/>
        <v>0.31626068173003363</v>
      </c>
      <c r="H11" s="31">
        <v>6543996</v>
      </c>
      <c r="I11" s="36">
        <f t="shared" si="1"/>
        <v>0.13426271750204224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21958615</v>
      </c>
      <c r="O11" s="36">
        <f t="shared" si="5"/>
        <v>0.45052339923207585</v>
      </c>
      <c r="P11" s="31">
        <v>7153338</v>
      </c>
      <c r="Q11" s="31">
        <v>29126134</v>
      </c>
      <c r="R11" s="31">
        <v>48740212</v>
      </c>
      <c r="S11" s="31">
        <v>21903358</v>
      </c>
      <c r="T11" s="36">
        <f t="shared" si="6"/>
        <v>0.75201734634606843</v>
      </c>
      <c r="U11" s="36">
        <f t="shared" si="7"/>
        <v>-8.5182889442662946E-2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23269472</v>
      </c>
      <c r="E12" s="31">
        <v>23269472</v>
      </c>
      <c r="F12" s="31">
        <v>5114101</v>
      </c>
      <c r="G12" s="36">
        <f t="shared" si="0"/>
        <v>0.21977726868920791</v>
      </c>
      <c r="H12" s="31">
        <v>2983243</v>
      </c>
      <c r="I12" s="36">
        <f t="shared" si="1"/>
        <v>0.12820415521246034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8097344</v>
      </c>
      <c r="O12" s="36">
        <f t="shared" si="5"/>
        <v>0.34798142390166825</v>
      </c>
      <c r="P12" s="31">
        <v>2919688</v>
      </c>
      <c r="Q12" s="31">
        <v>18562129</v>
      </c>
      <c r="R12" s="31">
        <v>21876649</v>
      </c>
      <c r="S12" s="31">
        <v>6258920</v>
      </c>
      <c r="T12" s="36">
        <f t="shared" si="6"/>
        <v>0.33718761463192071</v>
      </c>
      <c r="U12" s="36">
        <f t="shared" si="7"/>
        <v>2.1767736826674655E-2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34267488</v>
      </c>
      <c r="E13" s="31">
        <v>34267488</v>
      </c>
      <c r="F13" s="31">
        <v>10215773</v>
      </c>
      <c r="G13" s="36">
        <f t="shared" si="0"/>
        <v>0.29811852564156438</v>
      </c>
      <c r="H13" s="31">
        <v>11972472</v>
      </c>
      <c r="I13" s="36">
        <f t="shared" si="1"/>
        <v>0.34938283191344521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22188245</v>
      </c>
      <c r="O13" s="36">
        <f t="shared" si="5"/>
        <v>0.64750135755500959</v>
      </c>
      <c r="P13" s="31">
        <v>9237482</v>
      </c>
      <c r="Q13" s="31">
        <v>19016832</v>
      </c>
      <c r="R13" s="31">
        <v>44301106</v>
      </c>
      <c r="S13" s="31">
        <v>15882174</v>
      </c>
      <c r="T13" s="36">
        <f t="shared" si="6"/>
        <v>0.83516402732063888</v>
      </c>
      <c r="U13" s="36">
        <f t="shared" si="7"/>
        <v>0.29607527246061216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54016976</v>
      </c>
      <c r="E14" s="31">
        <v>54016976</v>
      </c>
      <c r="F14" s="31">
        <v>16560018</v>
      </c>
      <c r="G14" s="36">
        <f t="shared" si="0"/>
        <v>0.30657062327961493</v>
      </c>
      <c r="H14" s="31">
        <v>15150564</v>
      </c>
      <c r="I14" s="36">
        <f t="shared" si="1"/>
        <v>0.28047782608193395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31710582</v>
      </c>
      <c r="O14" s="36">
        <f t="shared" si="5"/>
        <v>0.58704844936154887</v>
      </c>
      <c r="P14" s="31">
        <v>9514250</v>
      </c>
      <c r="Q14" s="31">
        <v>44493925</v>
      </c>
      <c r="R14" s="31">
        <v>40530833</v>
      </c>
      <c r="S14" s="31">
        <v>19841438</v>
      </c>
      <c r="T14" s="36">
        <f t="shared" si="6"/>
        <v>0.44593588900057707</v>
      </c>
      <c r="U14" s="36">
        <f t="shared" si="7"/>
        <v>0.59240759912762431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31180703</v>
      </c>
      <c r="E15" s="31">
        <v>31180703</v>
      </c>
      <c r="F15" s="31">
        <v>11410807</v>
      </c>
      <c r="G15" s="36">
        <f t="shared" si="0"/>
        <v>0.36595733585609025</v>
      </c>
      <c r="H15" s="31">
        <v>1783975</v>
      </c>
      <c r="I15" s="36">
        <f t="shared" si="1"/>
        <v>5.7214072434479749E-2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13194782</v>
      </c>
      <c r="O15" s="36">
        <f t="shared" si="5"/>
        <v>0.42317140829056998</v>
      </c>
      <c r="P15" s="31">
        <v>2037376</v>
      </c>
      <c r="Q15" s="31">
        <v>24091899</v>
      </c>
      <c r="R15" s="31">
        <v>24956184</v>
      </c>
      <c r="S15" s="31">
        <v>4755250</v>
      </c>
      <c r="T15" s="36">
        <f t="shared" si="6"/>
        <v>0.19737962540852425</v>
      </c>
      <c r="U15" s="36">
        <f t="shared" si="7"/>
        <v>-0.12437615835270466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81706720</v>
      </c>
      <c r="E16" s="31">
        <v>78515949</v>
      </c>
      <c r="F16" s="31">
        <v>32408072</v>
      </c>
      <c r="G16" s="36">
        <f t="shared" si="0"/>
        <v>0.396639003499345</v>
      </c>
      <c r="H16" s="31">
        <v>14586939</v>
      </c>
      <c r="I16" s="36">
        <f t="shared" si="1"/>
        <v>0.17852802070625282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46995011</v>
      </c>
      <c r="O16" s="36">
        <f t="shared" si="5"/>
        <v>0.57516702420559773</v>
      </c>
      <c r="P16" s="31">
        <v>9924586</v>
      </c>
      <c r="Q16" s="31">
        <v>74347221</v>
      </c>
      <c r="R16" s="31">
        <v>76719931</v>
      </c>
      <c r="S16" s="31">
        <v>23979229</v>
      </c>
      <c r="T16" s="36">
        <f t="shared" si="6"/>
        <v>0.32253026646416277</v>
      </c>
      <c r="U16" s="36">
        <f t="shared" si="7"/>
        <v>0.4697780844460413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11683315</v>
      </c>
      <c r="E17" s="31">
        <v>11683315</v>
      </c>
      <c r="F17" s="31">
        <v>1902102</v>
      </c>
      <c r="G17" s="36">
        <f t="shared" si="0"/>
        <v>0.16280499156275424</v>
      </c>
      <c r="H17" s="31">
        <v>3699351</v>
      </c>
      <c r="I17" s="36">
        <f t="shared" si="1"/>
        <v>0.31663538987008394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5601453</v>
      </c>
      <c r="O17" s="36">
        <f t="shared" si="5"/>
        <v>0.47944038143283818</v>
      </c>
      <c r="P17" s="31">
        <v>2903432</v>
      </c>
      <c r="Q17" s="31">
        <v>9435427</v>
      </c>
      <c r="R17" s="31">
        <v>14098148</v>
      </c>
      <c r="S17" s="31">
        <v>4478027</v>
      </c>
      <c r="T17" s="36">
        <f t="shared" si="6"/>
        <v>0.47459717509340066</v>
      </c>
      <c r="U17" s="36">
        <f t="shared" si="7"/>
        <v>0.27413040842699266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284864906</v>
      </c>
      <c r="E19" s="32">
        <f>SUM(E11:E18)</f>
        <v>281674135</v>
      </c>
      <c r="F19" s="32">
        <f>SUM(F11:F18)</f>
        <v>93025492</v>
      </c>
      <c r="G19" s="37">
        <f t="shared" si="0"/>
        <v>0.32656002912482313</v>
      </c>
      <c r="H19" s="32">
        <f>SUM(H11:H18)</f>
        <v>56720540</v>
      </c>
      <c r="I19" s="37">
        <f t="shared" si="1"/>
        <v>0.19911382134238748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149746032</v>
      </c>
      <c r="O19" s="37">
        <f t="shared" si="5"/>
        <v>0.5256738504672106</v>
      </c>
      <c r="P19" s="32">
        <f>SUM(P11:P18)</f>
        <v>43690152</v>
      </c>
      <c r="Q19" s="32">
        <f>SUM(Q11:Q18)</f>
        <v>219073567</v>
      </c>
      <c r="R19" s="32">
        <f>SUM(R11:R18)</f>
        <v>271223063</v>
      </c>
      <c r="S19" s="32">
        <f>SUM(S11:S18)</f>
        <v>97098396</v>
      </c>
      <c r="T19" s="37">
        <f t="shared" si="6"/>
        <v>0.44322278278328303</v>
      </c>
      <c r="U19" s="37">
        <f t="shared" si="7"/>
        <v>0.29824542610884031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500000</v>
      </c>
      <c r="E20" s="31">
        <v>500000</v>
      </c>
      <c r="F20" s="31">
        <v>318469</v>
      </c>
      <c r="G20" s="36">
        <f t="shared" si="0"/>
        <v>0.636938</v>
      </c>
      <c r="H20" s="31">
        <v>955407</v>
      </c>
      <c r="I20" s="36">
        <f t="shared" si="1"/>
        <v>1.910814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1273876</v>
      </c>
      <c r="O20" s="36">
        <f t="shared" si="5"/>
        <v>2.547752</v>
      </c>
      <c r="P20" s="31">
        <v>518396</v>
      </c>
      <c r="Q20" s="31">
        <v>500000</v>
      </c>
      <c r="R20" s="31">
        <v>500000</v>
      </c>
      <c r="S20" s="31">
        <v>773535</v>
      </c>
      <c r="T20" s="36">
        <f t="shared" si="6"/>
        <v>1.5470699999999999</v>
      </c>
      <c r="U20" s="36">
        <f t="shared" si="7"/>
        <v>0.84300611887437404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10355619</v>
      </c>
      <c r="E22" s="31">
        <v>10355619</v>
      </c>
      <c r="F22" s="31">
        <v>870415</v>
      </c>
      <c r="G22" s="36">
        <f t="shared" si="0"/>
        <v>8.4052435687330715E-2</v>
      </c>
      <c r="H22" s="31">
        <v>1508726</v>
      </c>
      <c r="I22" s="36">
        <f t="shared" si="1"/>
        <v>0.14569153229758647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2379141</v>
      </c>
      <c r="O22" s="36">
        <f t="shared" si="5"/>
        <v>0.22974396798491717</v>
      </c>
      <c r="P22" s="31">
        <v>1925411</v>
      </c>
      <c r="Q22" s="31">
        <v>9680864</v>
      </c>
      <c r="R22" s="31">
        <v>9680864</v>
      </c>
      <c r="S22" s="31">
        <v>3415824</v>
      </c>
      <c r="T22" s="36">
        <f t="shared" si="6"/>
        <v>0.3528428867506041</v>
      </c>
      <c r="U22" s="36">
        <f t="shared" si="7"/>
        <v>-0.21641353456482793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20247190</v>
      </c>
      <c r="E23" s="31">
        <v>20247190</v>
      </c>
      <c r="F23" s="31">
        <v>2925057</v>
      </c>
      <c r="G23" s="36">
        <f t="shared" si="0"/>
        <v>0.14446730632744592</v>
      </c>
      <c r="H23" s="31">
        <v>2959750</v>
      </c>
      <c r="I23" s="36">
        <f t="shared" si="1"/>
        <v>0.14618077866607662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5884807</v>
      </c>
      <c r="O23" s="36">
        <f t="shared" si="5"/>
        <v>0.29064808499352257</v>
      </c>
      <c r="P23" s="31">
        <v>2909061</v>
      </c>
      <c r="Q23" s="31">
        <v>17345700</v>
      </c>
      <c r="R23" s="31">
        <v>19101122</v>
      </c>
      <c r="S23" s="31">
        <v>5802736</v>
      </c>
      <c r="T23" s="36">
        <f t="shared" si="6"/>
        <v>0.33453455323221315</v>
      </c>
      <c r="U23" s="36">
        <f t="shared" si="7"/>
        <v>1.7424522895876038E-2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1659718</v>
      </c>
      <c r="E24" s="31">
        <v>1659718</v>
      </c>
      <c r="F24" s="31">
        <v>702289</v>
      </c>
      <c r="G24" s="36">
        <f t="shared" si="0"/>
        <v>0.4231375450528343</v>
      </c>
      <c r="H24" s="31">
        <v>355449</v>
      </c>
      <c r="I24" s="36">
        <f t="shared" si="1"/>
        <v>0.21416228540029089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1057738</v>
      </c>
      <c r="O24" s="36">
        <f t="shared" si="5"/>
        <v>0.63729983045312522</v>
      </c>
      <c r="P24" s="31">
        <v>426168</v>
      </c>
      <c r="Q24" s="31">
        <v>1582191</v>
      </c>
      <c r="R24" s="31">
        <v>1582191</v>
      </c>
      <c r="S24" s="31">
        <v>1011033</v>
      </c>
      <c r="T24" s="36">
        <f t="shared" si="6"/>
        <v>0.63900818548455907</v>
      </c>
      <c r="U24" s="36">
        <f t="shared" si="7"/>
        <v>-0.16594160049557916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56415170</v>
      </c>
      <c r="E25" s="31">
        <v>56415170</v>
      </c>
      <c r="F25" s="31">
        <v>15296815</v>
      </c>
      <c r="G25" s="36">
        <f t="shared" si="0"/>
        <v>0.27114719321062047</v>
      </c>
      <c r="H25" s="31">
        <v>15506554</v>
      </c>
      <c r="I25" s="36">
        <f t="shared" si="1"/>
        <v>0.27486496982992342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30803369</v>
      </c>
      <c r="O25" s="36">
        <f t="shared" si="5"/>
        <v>0.5460121630405439</v>
      </c>
      <c r="P25" s="31">
        <v>15793454</v>
      </c>
      <c r="Q25" s="31">
        <v>44007946</v>
      </c>
      <c r="R25" s="31">
        <v>44007946</v>
      </c>
      <c r="S25" s="31">
        <v>27953057</v>
      </c>
      <c r="T25" s="36">
        <f t="shared" si="6"/>
        <v>0.63518204189761551</v>
      </c>
      <c r="U25" s="36">
        <f t="shared" si="7"/>
        <v>-1.8165753988962807E-2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42471</v>
      </c>
      <c r="G26" s="36">
        <f t="shared" si="0"/>
        <v>0</v>
      </c>
      <c r="H26" s="31">
        <v>56436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98907</v>
      </c>
      <c r="O26" s="36">
        <f t="shared" si="5"/>
        <v>0</v>
      </c>
      <c r="P26" s="31">
        <v>48820</v>
      </c>
      <c r="Q26" s="31">
        <v>0</v>
      </c>
      <c r="R26" s="31">
        <v>0</v>
      </c>
      <c r="S26" s="31">
        <v>110757</v>
      </c>
      <c r="T26" s="36">
        <f t="shared" si="6"/>
        <v>0</v>
      </c>
      <c r="U26" s="36">
        <f t="shared" si="7"/>
        <v>0.15600163867267502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89177697</v>
      </c>
      <c r="E27" s="32">
        <f>SUM(E20:E26)</f>
        <v>89177697</v>
      </c>
      <c r="F27" s="32">
        <f>SUM(F20:F26)</f>
        <v>20155516</v>
      </c>
      <c r="G27" s="37">
        <f t="shared" si="0"/>
        <v>0.22601521095571689</v>
      </c>
      <c r="H27" s="32">
        <f>SUM(H20:H26)</f>
        <v>21342322</v>
      </c>
      <c r="I27" s="37">
        <f t="shared" si="1"/>
        <v>0.23932353848518872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41497838</v>
      </c>
      <c r="O27" s="37">
        <f t="shared" si="5"/>
        <v>0.46533874944090559</v>
      </c>
      <c r="P27" s="32">
        <f>SUM(P20:P26)</f>
        <v>21621310</v>
      </c>
      <c r="Q27" s="32">
        <f>SUM(Q20:Q26)</f>
        <v>73116701</v>
      </c>
      <c r="R27" s="32">
        <f>SUM(R20:R26)</f>
        <v>74872123</v>
      </c>
      <c r="S27" s="32">
        <f>SUM(S20:S26)</f>
        <v>39066942</v>
      </c>
      <c r="T27" s="37">
        <f t="shared" si="6"/>
        <v>0.5343094185827667</v>
      </c>
      <c r="U27" s="37">
        <f t="shared" si="7"/>
        <v>-1.2903380969978229E-2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43243446</v>
      </c>
      <c r="E28" s="31">
        <v>43243446</v>
      </c>
      <c r="F28" s="31">
        <v>10374282</v>
      </c>
      <c r="G28" s="36">
        <f t="shared" si="0"/>
        <v>0.23990414639943358</v>
      </c>
      <c r="H28" s="31">
        <v>8853031</v>
      </c>
      <c r="I28" s="36">
        <f t="shared" si="1"/>
        <v>0.20472538196886531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19227313</v>
      </c>
      <c r="O28" s="36">
        <f t="shared" si="5"/>
        <v>0.44462952836829889</v>
      </c>
      <c r="P28" s="31">
        <v>9284730</v>
      </c>
      <c r="Q28" s="31">
        <v>41640629</v>
      </c>
      <c r="R28" s="31">
        <v>41637411</v>
      </c>
      <c r="S28" s="31">
        <v>18874939</v>
      </c>
      <c r="T28" s="36">
        <f t="shared" si="6"/>
        <v>0.45328179360595156</v>
      </c>
      <c r="U28" s="36">
        <f t="shared" si="7"/>
        <v>-4.6495590071009119E-2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3692557</v>
      </c>
      <c r="E29" s="31">
        <v>3692557</v>
      </c>
      <c r="F29" s="31">
        <v>380061</v>
      </c>
      <c r="G29" s="36">
        <f t="shared" si="0"/>
        <v>0.10292623783464953</v>
      </c>
      <c r="H29" s="31">
        <v>379899</v>
      </c>
      <c r="I29" s="36">
        <f t="shared" si="1"/>
        <v>0.10288236579692608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759960</v>
      </c>
      <c r="O29" s="36">
        <f t="shared" si="5"/>
        <v>0.20580860363157563</v>
      </c>
      <c r="P29" s="31">
        <v>363327</v>
      </c>
      <c r="Q29" s="31">
        <v>4263056</v>
      </c>
      <c r="R29" s="31">
        <v>4263056</v>
      </c>
      <c r="S29" s="31">
        <v>726828</v>
      </c>
      <c r="T29" s="36">
        <f t="shared" si="6"/>
        <v>0.17049459354979152</v>
      </c>
      <c r="U29" s="36">
        <f t="shared" si="7"/>
        <v>4.5611804242459364E-2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6000000</v>
      </c>
      <c r="E30" s="31">
        <v>6000000</v>
      </c>
      <c r="F30" s="31">
        <v>4136098</v>
      </c>
      <c r="G30" s="36">
        <f t="shared" si="0"/>
        <v>0.68934966666666664</v>
      </c>
      <c r="H30" s="31">
        <v>4158714</v>
      </c>
      <c r="I30" s="36">
        <f t="shared" si="1"/>
        <v>0.69311900000000004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8294812</v>
      </c>
      <c r="O30" s="36">
        <f t="shared" si="5"/>
        <v>1.3824686666666666</v>
      </c>
      <c r="P30" s="31">
        <v>2914961</v>
      </c>
      <c r="Q30" s="31">
        <v>5314750</v>
      </c>
      <c r="R30" s="31">
        <v>5314750</v>
      </c>
      <c r="S30" s="31">
        <v>1698011</v>
      </c>
      <c r="T30" s="36">
        <f t="shared" si="6"/>
        <v>0.31949028646690814</v>
      </c>
      <c r="U30" s="36">
        <f t="shared" si="7"/>
        <v>0.4266791219505166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46000942</v>
      </c>
      <c r="E31" s="31">
        <v>46000942</v>
      </c>
      <c r="F31" s="31">
        <v>413913</v>
      </c>
      <c r="G31" s="36">
        <f t="shared" si="0"/>
        <v>8.9979244338083339E-3</v>
      </c>
      <c r="H31" s="31">
        <v>794970</v>
      </c>
      <c r="I31" s="36">
        <f t="shared" si="1"/>
        <v>1.7281602624572342E-2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1208883</v>
      </c>
      <c r="O31" s="36">
        <f t="shared" si="5"/>
        <v>2.6279527058380676E-2</v>
      </c>
      <c r="P31" s="31">
        <v>3738528</v>
      </c>
      <c r="Q31" s="31">
        <v>44296396</v>
      </c>
      <c r="R31" s="31">
        <v>44286396</v>
      </c>
      <c r="S31" s="31">
        <v>4406348</v>
      </c>
      <c r="T31" s="36">
        <f t="shared" si="6"/>
        <v>9.9474187471143255E-2</v>
      </c>
      <c r="U31" s="36">
        <f t="shared" si="7"/>
        <v>-0.78735748401509897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5966838</v>
      </c>
      <c r="E32" s="31">
        <v>5966838</v>
      </c>
      <c r="F32" s="31">
        <v>9881287</v>
      </c>
      <c r="G32" s="36">
        <f t="shared" si="0"/>
        <v>1.6560340669547253</v>
      </c>
      <c r="H32" s="31">
        <v>4098210</v>
      </c>
      <c r="I32" s="36">
        <f t="shared" si="1"/>
        <v>0.68683111557578735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13979497</v>
      </c>
      <c r="O32" s="36">
        <f t="shared" si="5"/>
        <v>2.3428651825305127</v>
      </c>
      <c r="P32" s="31">
        <v>2150723</v>
      </c>
      <c r="Q32" s="31">
        <v>7260064</v>
      </c>
      <c r="R32" s="31">
        <v>7260064</v>
      </c>
      <c r="S32" s="31">
        <v>4242557</v>
      </c>
      <c r="T32" s="36">
        <f t="shared" si="6"/>
        <v>0.58436909096118161</v>
      </c>
      <c r="U32" s="36">
        <f t="shared" si="7"/>
        <v>0.90550340513399452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116751294</v>
      </c>
      <c r="E33" s="31">
        <v>116751294</v>
      </c>
      <c r="F33" s="31">
        <v>36647993</v>
      </c>
      <c r="G33" s="36">
        <f t="shared" si="0"/>
        <v>0.31389795988042751</v>
      </c>
      <c r="H33" s="31">
        <v>37090667</v>
      </c>
      <c r="I33" s="36">
        <f t="shared" si="1"/>
        <v>0.31768955811316318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73738660</v>
      </c>
      <c r="O33" s="36">
        <f t="shared" si="5"/>
        <v>0.6315875179935907</v>
      </c>
      <c r="P33" s="31">
        <v>110386389</v>
      </c>
      <c r="Q33" s="31">
        <v>114437137</v>
      </c>
      <c r="R33" s="31">
        <v>147932140</v>
      </c>
      <c r="S33" s="31">
        <v>146997716</v>
      </c>
      <c r="T33" s="36">
        <f t="shared" si="6"/>
        <v>1.2845280811245741</v>
      </c>
      <c r="U33" s="36">
        <f t="shared" si="7"/>
        <v>-0.66399238768468094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221655077</v>
      </c>
      <c r="E35" s="32">
        <f>SUM(E28:E34)</f>
        <v>221655077</v>
      </c>
      <c r="F35" s="32">
        <f>SUM(F28:F34)</f>
        <v>61833634</v>
      </c>
      <c r="G35" s="37">
        <f t="shared" si="0"/>
        <v>0.27896331018846909</v>
      </c>
      <c r="H35" s="32">
        <f>SUM(H28:H34)</f>
        <v>55375491</v>
      </c>
      <c r="I35" s="37">
        <f t="shared" si="1"/>
        <v>0.24982730713630349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117209125</v>
      </c>
      <c r="O35" s="37">
        <f t="shared" si="5"/>
        <v>0.52879061732477262</v>
      </c>
      <c r="P35" s="32">
        <f>SUM(P28:P34)</f>
        <v>128838658</v>
      </c>
      <c r="Q35" s="32">
        <f>SUM(Q28:Q34)</f>
        <v>217212032</v>
      </c>
      <c r="R35" s="32">
        <f>SUM(R28:R34)</f>
        <v>250693817</v>
      </c>
      <c r="S35" s="32">
        <f>SUM(S28:S34)</f>
        <v>176946399</v>
      </c>
      <c r="T35" s="37">
        <f t="shared" si="6"/>
        <v>0.81462521836727719</v>
      </c>
      <c r="U35" s="37">
        <f t="shared" si="7"/>
        <v>-0.57019506521093999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7682542</v>
      </c>
      <c r="E36" s="31">
        <v>7682542</v>
      </c>
      <c r="F36" s="31">
        <v>1836761</v>
      </c>
      <c r="G36" s="36">
        <f t="shared" si="0"/>
        <v>0.23908245473959011</v>
      </c>
      <c r="H36" s="31">
        <v>1836931</v>
      </c>
      <c r="I36" s="36">
        <f t="shared" si="1"/>
        <v>0.23910458283208866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3673692</v>
      </c>
      <c r="O36" s="36">
        <f t="shared" si="5"/>
        <v>0.47818703757167874</v>
      </c>
      <c r="P36" s="31">
        <v>1758235</v>
      </c>
      <c r="Q36" s="31">
        <v>3956544</v>
      </c>
      <c r="R36" s="31">
        <v>7023849</v>
      </c>
      <c r="S36" s="31">
        <v>3515052</v>
      </c>
      <c r="T36" s="36">
        <f t="shared" si="6"/>
        <v>0.88841473771048673</v>
      </c>
      <c r="U36" s="36">
        <f t="shared" si="7"/>
        <v>4.4758522040569071E-2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53875164</v>
      </c>
      <c r="E37" s="31">
        <v>53875164</v>
      </c>
      <c r="F37" s="31">
        <v>2537788</v>
      </c>
      <c r="G37" s="36">
        <f t="shared" si="0"/>
        <v>4.710497029763102E-2</v>
      </c>
      <c r="H37" s="31">
        <v>3613586</v>
      </c>
      <c r="I37" s="36">
        <f t="shared" si="1"/>
        <v>6.7073317864981344E-2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6151374</v>
      </c>
      <c r="O37" s="36">
        <f t="shared" si="5"/>
        <v>0.11417828816261237</v>
      </c>
      <c r="P37" s="31">
        <v>3624485</v>
      </c>
      <c r="Q37" s="31">
        <v>49342856</v>
      </c>
      <c r="R37" s="31">
        <v>51209392</v>
      </c>
      <c r="S37" s="31">
        <v>7204704</v>
      </c>
      <c r="T37" s="36">
        <f t="shared" si="6"/>
        <v>0.14601311282022264</v>
      </c>
      <c r="U37" s="36">
        <f t="shared" si="7"/>
        <v>-3.0070478978392323E-3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52977136</v>
      </c>
      <c r="E38" s="31">
        <v>52977136</v>
      </c>
      <c r="F38" s="31">
        <v>8634698</v>
      </c>
      <c r="G38" s="36">
        <f t="shared" si="0"/>
        <v>0.16298914308995488</v>
      </c>
      <c r="H38" s="31">
        <v>8642249</v>
      </c>
      <c r="I38" s="36">
        <f t="shared" si="1"/>
        <v>0.16313167627634684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17276947</v>
      </c>
      <c r="O38" s="36">
        <f t="shared" si="5"/>
        <v>0.32612081936630172</v>
      </c>
      <c r="P38" s="31">
        <v>10928734</v>
      </c>
      <c r="Q38" s="31">
        <v>25826404</v>
      </c>
      <c r="R38" s="31">
        <v>32329404</v>
      </c>
      <c r="S38" s="31">
        <v>16507346</v>
      </c>
      <c r="T38" s="36">
        <f t="shared" si="6"/>
        <v>0.63916548351059632</v>
      </c>
      <c r="U38" s="36">
        <f t="shared" si="7"/>
        <v>-0.20921773738842941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114534842</v>
      </c>
      <c r="E40" s="32">
        <f>SUM(E36:E39)</f>
        <v>114534842</v>
      </c>
      <c r="F40" s="32">
        <f>SUM(F36:F39)</f>
        <v>13009247</v>
      </c>
      <c r="G40" s="37">
        <f t="shared" si="0"/>
        <v>0.11358331467380031</v>
      </c>
      <c r="H40" s="32">
        <f>SUM(H36:H39)</f>
        <v>14092766</v>
      </c>
      <c r="I40" s="37">
        <f t="shared" si="1"/>
        <v>0.12304348400812393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27102013</v>
      </c>
      <c r="O40" s="37">
        <f t="shared" si="5"/>
        <v>0.23662679868192424</v>
      </c>
      <c r="P40" s="32">
        <f>SUM(P36:P39)</f>
        <v>16311454</v>
      </c>
      <c r="Q40" s="32">
        <f>SUM(Q36:Q39)</f>
        <v>79125804</v>
      </c>
      <c r="R40" s="32">
        <f>SUM(R36:R39)</f>
        <v>90562645</v>
      </c>
      <c r="S40" s="32">
        <f>SUM(S36:S39)</f>
        <v>27227102</v>
      </c>
      <c r="T40" s="37">
        <f t="shared" si="6"/>
        <v>0.34409889850850678</v>
      </c>
      <c r="U40" s="37">
        <f t="shared" si="7"/>
        <v>-0.13602024687682657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11303808</v>
      </c>
      <c r="E41" s="31">
        <v>11303808</v>
      </c>
      <c r="F41" s="31">
        <v>2545490</v>
      </c>
      <c r="G41" s="36">
        <f t="shared" si="0"/>
        <v>0.22518871516572114</v>
      </c>
      <c r="H41" s="31">
        <v>2241545</v>
      </c>
      <c r="I41" s="36">
        <f t="shared" si="1"/>
        <v>0.19829998881792754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4787035</v>
      </c>
      <c r="O41" s="36">
        <f t="shared" si="5"/>
        <v>0.42348870398364868</v>
      </c>
      <c r="P41" s="31">
        <v>2626568</v>
      </c>
      <c r="Q41" s="31">
        <v>12201756</v>
      </c>
      <c r="R41" s="31">
        <v>11337752</v>
      </c>
      <c r="S41" s="31">
        <v>4398808</v>
      </c>
      <c r="T41" s="36">
        <f t="shared" si="6"/>
        <v>0.36050614354196231</v>
      </c>
      <c r="U41" s="36">
        <f t="shared" si="7"/>
        <v>-0.14658786675235513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3032200</v>
      </c>
      <c r="E42" s="31">
        <v>3032200</v>
      </c>
      <c r="F42" s="31">
        <v>300811</v>
      </c>
      <c r="G42" s="36">
        <f t="shared" si="0"/>
        <v>9.9205527339885233E-2</v>
      </c>
      <c r="H42" s="31">
        <v>301156</v>
      </c>
      <c r="I42" s="36">
        <f t="shared" si="1"/>
        <v>9.9319306114372397E-2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601967</v>
      </c>
      <c r="O42" s="36">
        <f t="shared" si="5"/>
        <v>0.19852483345425764</v>
      </c>
      <c r="P42" s="31">
        <v>190550</v>
      </c>
      <c r="Q42" s="31">
        <v>1500000</v>
      </c>
      <c r="R42" s="31">
        <v>2434783</v>
      </c>
      <c r="S42" s="31">
        <v>474521</v>
      </c>
      <c r="T42" s="36">
        <f t="shared" si="6"/>
        <v>0.31634733333333331</v>
      </c>
      <c r="U42" s="36">
        <f t="shared" si="7"/>
        <v>0.5804565730779323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543540</v>
      </c>
      <c r="E43" s="31">
        <v>543540</v>
      </c>
      <c r="F43" s="31">
        <v>130942</v>
      </c>
      <c r="G43" s="36">
        <f t="shared" si="0"/>
        <v>0.24090591308827317</v>
      </c>
      <c r="H43" s="31">
        <v>353649</v>
      </c>
      <c r="I43" s="36">
        <f t="shared" si="1"/>
        <v>0.65064024726791037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484591</v>
      </c>
      <c r="O43" s="36">
        <f t="shared" si="5"/>
        <v>0.8915461603561835</v>
      </c>
      <c r="P43" s="31">
        <v>282927</v>
      </c>
      <c r="Q43" s="31">
        <v>518151</v>
      </c>
      <c r="R43" s="31">
        <v>1102315</v>
      </c>
      <c r="S43" s="31">
        <v>424006</v>
      </c>
      <c r="T43" s="36">
        <f t="shared" si="6"/>
        <v>0.81830586064679989</v>
      </c>
      <c r="U43" s="36">
        <f t="shared" si="7"/>
        <v>0.24996553881389905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53220080</v>
      </c>
      <c r="E44" s="31">
        <v>52984433</v>
      </c>
      <c r="F44" s="31">
        <v>14907077</v>
      </c>
      <c r="G44" s="36">
        <f t="shared" si="0"/>
        <v>0.28010249139046767</v>
      </c>
      <c r="H44" s="31">
        <v>12690522</v>
      </c>
      <c r="I44" s="36">
        <f t="shared" si="1"/>
        <v>0.23845364381263615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27597599</v>
      </c>
      <c r="O44" s="36">
        <f t="shared" si="5"/>
        <v>0.51855613520310384</v>
      </c>
      <c r="P44" s="31">
        <v>11158258</v>
      </c>
      <c r="Q44" s="31">
        <v>49647160</v>
      </c>
      <c r="R44" s="31">
        <v>49388823</v>
      </c>
      <c r="S44" s="31">
        <v>24938357</v>
      </c>
      <c r="T44" s="36">
        <f t="shared" si="6"/>
        <v>0.50231185429337755</v>
      </c>
      <c r="U44" s="36">
        <f t="shared" si="7"/>
        <v>0.13732107646193525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77269156</v>
      </c>
      <c r="E45" s="31">
        <v>77309156</v>
      </c>
      <c r="F45" s="31">
        <v>62869085</v>
      </c>
      <c r="G45" s="36">
        <f t="shared" si="0"/>
        <v>0.81363752698424707</v>
      </c>
      <c r="H45" s="31">
        <v>800849</v>
      </c>
      <c r="I45" s="36">
        <f t="shared" si="1"/>
        <v>1.0364407241616564E-2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63669934</v>
      </c>
      <c r="O45" s="36">
        <f t="shared" si="5"/>
        <v>0.82400193422586365</v>
      </c>
      <c r="P45" s="31">
        <v>1810177</v>
      </c>
      <c r="Q45" s="31">
        <v>70165752</v>
      </c>
      <c r="R45" s="31">
        <v>69669846</v>
      </c>
      <c r="S45" s="31">
        <v>62761670</v>
      </c>
      <c r="T45" s="36">
        <f t="shared" si="6"/>
        <v>0.89447726577490394</v>
      </c>
      <c r="U45" s="36">
        <f t="shared" si="7"/>
        <v>-0.55758525271285619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145368784</v>
      </c>
      <c r="E47" s="32">
        <f>SUM(E41:E46)</f>
        <v>145173137</v>
      </c>
      <c r="F47" s="32">
        <f>SUM(F41:F46)</f>
        <v>80753405</v>
      </c>
      <c r="G47" s="37">
        <f t="shared" si="0"/>
        <v>0.55550719197045773</v>
      </c>
      <c r="H47" s="32">
        <f>SUM(H41:H46)</f>
        <v>16387721</v>
      </c>
      <c r="I47" s="37">
        <f t="shared" si="1"/>
        <v>0.11273204981889372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97141126</v>
      </c>
      <c r="O47" s="37">
        <f t="shared" si="5"/>
        <v>0.66823924178935146</v>
      </c>
      <c r="P47" s="32">
        <f>SUM(P41:P46)</f>
        <v>16068480</v>
      </c>
      <c r="Q47" s="32">
        <f>SUM(Q41:Q46)</f>
        <v>134032819</v>
      </c>
      <c r="R47" s="32">
        <f>SUM(R41:R46)</f>
        <v>133933519</v>
      </c>
      <c r="S47" s="32">
        <f>SUM(S41:S46)</f>
        <v>92997362</v>
      </c>
      <c r="T47" s="37">
        <f t="shared" si="6"/>
        <v>0.69384023027971975</v>
      </c>
      <c r="U47" s="37">
        <f t="shared" si="7"/>
        <v>1.9867529473851953E-2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18812664</v>
      </c>
      <c r="E48" s="31">
        <v>18812664</v>
      </c>
      <c r="F48" s="31">
        <v>5060960</v>
      </c>
      <c r="G48" s="36">
        <f t="shared" si="0"/>
        <v>0.26901878436780668</v>
      </c>
      <c r="H48" s="31">
        <v>3910517</v>
      </c>
      <c r="I48" s="36">
        <f t="shared" si="1"/>
        <v>0.20786620119298363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8971477</v>
      </c>
      <c r="O48" s="36">
        <f t="shared" si="5"/>
        <v>0.47688498556079034</v>
      </c>
      <c r="P48" s="31">
        <v>3492003</v>
      </c>
      <c r="Q48" s="31">
        <v>19288872</v>
      </c>
      <c r="R48" s="31">
        <v>19022667</v>
      </c>
      <c r="S48" s="31">
        <v>7635947</v>
      </c>
      <c r="T48" s="36">
        <f t="shared" si="6"/>
        <v>0.39587317495807944</v>
      </c>
      <c r="U48" s="36">
        <f t="shared" si="7"/>
        <v>0.11984926702525733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5572600</v>
      </c>
      <c r="E49" s="31">
        <v>7322600</v>
      </c>
      <c r="F49" s="31">
        <v>2772377</v>
      </c>
      <c r="G49" s="36">
        <f t="shared" si="0"/>
        <v>0.49750152532031727</v>
      </c>
      <c r="H49" s="31">
        <v>924901</v>
      </c>
      <c r="I49" s="36">
        <f t="shared" si="1"/>
        <v>0.16597297491296703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3697278</v>
      </c>
      <c r="O49" s="36">
        <f t="shared" si="5"/>
        <v>0.66347450023328425</v>
      </c>
      <c r="P49" s="31">
        <v>1073689</v>
      </c>
      <c r="Q49" s="31">
        <v>4964920</v>
      </c>
      <c r="R49" s="31">
        <v>6817000</v>
      </c>
      <c r="S49" s="31">
        <v>4780188</v>
      </c>
      <c r="T49" s="36">
        <f t="shared" si="6"/>
        <v>0.96279255254868157</v>
      </c>
      <c r="U49" s="36">
        <f t="shared" si="7"/>
        <v>-0.13857644066391661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9198900</v>
      </c>
      <c r="E50" s="31">
        <v>9198900</v>
      </c>
      <c r="F50" s="31">
        <v>3763639</v>
      </c>
      <c r="G50" s="36">
        <f t="shared" si="0"/>
        <v>0.40914011457891702</v>
      </c>
      <c r="H50" s="31">
        <v>2278239</v>
      </c>
      <c r="I50" s="36">
        <f t="shared" si="1"/>
        <v>0.24766428594723283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6041878</v>
      </c>
      <c r="O50" s="36">
        <f t="shared" si="5"/>
        <v>0.65680440052614986</v>
      </c>
      <c r="P50" s="31">
        <v>2750595</v>
      </c>
      <c r="Q50" s="31">
        <v>8903328</v>
      </c>
      <c r="R50" s="31">
        <v>7723328</v>
      </c>
      <c r="S50" s="31">
        <v>5344323</v>
      </c>
      <c r="T50" s="36">
        <f t="shared" si="6"/>
        <v>0.60026127308799582</v>
      </c>
      <c r="U50" s="36">
        <f t="shared" si="7"/>
        <v>-0.17172866234396555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760000</v>
      </c>
      <c r="E51" s="31">
        <v>760000</v>
      </c>
      <c r="F51" s="31">
        <v>187754</v>
      </c>
      <c r="G51" s="36">
        <f t="shared" si="0"/>
        <v>0.24704473684210526</v>
      </c>
      <c r="H51" s="31">
        <v>189237</v>
      </c>
      <c r="I51" s="36">
        <f t="shared" si="1"/>
        <v>0.24899605263157895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376991</v>
      </c>
      <c r="O51" s="36">
        <f t="shared" si="5"/>
        <v>0.49604078947368418</v>
      </c>
      <c r="P51" s="31">
        <v>164856</v>
      </c>
      <c r="Q51" s="31">
        <v>0</v>
      </c>
      <c r="R51" s="31">
        <v>760000</v>
      </c>
      <c r="S51" s="31">
        <v>330346</v>
      </c>
      <c r="T51" s="36">
        <f t="shared" si="6"/>
        <v>0</v>
      </c>
      <c r="U51" s="36">
        <f t="shared" si="7"/>
        <v>0.14789270636191576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34344164</v>
      </c>
      <c r="E53" s="32">
        <f>SUM(E48:E52)</f>
        <v>36094164</v>
      </c>
      <c r="F53" s="32">
        <f>SUM(F48:F52)</f>
        <v>11784730</v>
      </c>
      <c r="G53" s="37">
        <f t="shared" si="0"/>
        <v>0.34313631858967364</v>
      </c>
      <c r="H53" s="32">
        <f>SUM(H48:H52)</f>
        <v>7302894</v>
      </c>
      <c r="I53" s="37">
        <f t="shared" si="1"/>
        <v>0.2126385723059091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19087624</v>
      </c>
      <c r="O53" s="37">
        <f t="shared" si="5"/>
        <v>0.55577489089558274</v>
      </c>
      <c r="P53" s="32">
        <f>SUM(P48:P52)</f>
        <v>7481143</v>
      </c>
      <c r="Q53" s="32">
        <f>SUM(Q48:Q52)</f>
        <v>33157120</v>
      </c>
      <c r="R53" s="32">
        <f>SUM(R48:R52)</f>
        <v>34322995</v>
      </c>
      <c r="S53" s="32">
        <f>SUM(S48:S52)</f>
        <v>18090804</v>
      </c>
      <c r="T53" s="37">
        <f t="shared" si="6"/>
        <v>0.54560842437461399</v>
      </c>
      <c r="U53" s="37">
        <f t="shared" si="7"/>
        <v>-2.3826439355590479E-2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2143687962</v>
      </c>
      <c r="E54" s="32">
        <f>SUM(E8:E9,E11:E18,E20:E26,E28:E34,E36:E39,E41:E46,E48:E52)</f>
        <v>2142051544</v>
      </c>
      <c r="F54" s="32">
        <f>SUM(F8:F9,F11:F18,F20:F26,F28:F34,F36:F39,F41:F46,F48:F52)</f>
        <v>606845592</v>
      </c>
      <c r="G54" s="37">
        <f t="shared" si="0"/>
        <v>0.28308485318629595</v>
      </c>
      <c r="H54" s="32">
        <f>SUM(H8:H9,H11:H18,H20:H26,H28:H34,H36:H39,H41:H46,H48:H52)</f>
        <v>470857044</v>
      </c>
      <c r="I54" s="37">
        <f t="shared" si="1"/>
        <v>0.21964812619496343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1077702636</v>
      </c>
      <c r="O54" s="37">
        <f t="shared" si="5"/>
        <v>0.50273297938125938</v>
      </c>
      <c r="P54" s="32">
        <f>SUM(P8:P9,P11:P18,P20:P26,P28:P34,P36:P39,P41:P46,P48:P52)</f>
        <v>495900901</v>
      </c>
      <c r="Q54" s="32">
        <f>SUM(Q8:Q9,Q11:Q18,Q20:Q26,Q28:Q34,Q36:Q39,Q41:Q46,Q48:Q52)</f>
        <v>1802885525</v>
      </c>
      <c r="R54" s="32">
        <f>SUM(R8:R9,R11:R18,R20:R26,R28:R34,R36:R39,R41:R46,R48:R52)</f>
        <v>2093256747</v>
      </c>
      <c r="S54" s="32">
        <f>SUM(S8:S9,S11:S18,S20:S26,S28:S34,S36:S39,S41:S46,S48:S52)</f>
        <v>1038021714</v>
      </c>
      <c r="T54" s="37">
        <f t="shared" si="6"/>
        <v>0.57575575354403052</v>
      </c>
      <c r="U54" s="37">
        <f t="shared" si="7"/>
        <v>-5.0501737241247735E-2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547987056</v>
      </c>
      <c r="E57" s="31">
        <v>547987056</v>
      </c>
      <c r="F57" s="31">
        <v>189106120</v>
      </c>
      <c r="G57" s="36">
        <f t="shared" ref="G57:G85" si="8">IF(($D57      =0),0,($F57      /$D57      ))</f>
        <v>0.345092311815482</v>
      </c>
      <c r="H57" s="31">
        <v>163826567</v>
      </c>
      <c r="I57" s="36">
        <f t="shared" ref="I57:I85" si="9">IF(($D57      =0),0,($H57      /$D57      ))</f>
        <v>0.29896065099756663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352932687</v>
      </c>
      <c r="O57" s="36">
        <f t="shared" ref="O57:O85" si="13">IF(($D57      =0),0,($N57      /$D57      ))</f>
        <v>0.64405296281304869</v>
      </c>
      <c r="P57" s="31">
        <v>58767071</v>
      </c>
      <c r="Q57" s="31">
        <v>487229638</v>
      </c>
      <c r="R57" s="31">
        <v>487229638</v>
      </c>
      <c r="S57" s="31">
        <v>223179958</v>
      </c>
      <c r="T57" s="36">
        <f t="shared" ref="T57:T85" si="14">IF(($Q57      =0),0,($S57      /$Q57      ))</f>
        <v>0.4580590764472337</v>
      </c>
      <c r="U57" s="36">
        <f t="shared" ref="U57:U85" si="15">IF(($P57      =0),0,(($H57      /$P57      )-1))</f>
        <v>1.7877272801293773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547987056</v>
      </c>
      <c r="E58" s="32">
        <f>E57</f>
        <v>547987056</v>
      </c>
      <c r="F58" s="32">
        <f>F57</f>
        <v>189106120</v>
      </c>
      <c r="G58" s="37">
        <f t="shared" si="8"/>
        <v>0.345092311815482</v>
      </c>
      <c r="H58" s="32">
        <f>H57</f>
        <v>163826567</v>
      </c>
      <c r="I58" s="37">
        <f t="shared" si="9"/>
        <v>0.29896065099756663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352932687</v>
      </c>
      <c r="O58" s="37">
        <f t="shared" si="13"/>
        <v>0.64405296281304869</v>
      </c>
      <c r="P58" s="32">
        <f>P57</f>
        <v>58767071</v>
      </c>
      <c r="Q58" s="32">
        <f>Q57</f>
        <v>487229638</v>
      </c>
      <c r="R58" s="32">
        <f>R57</f>
        <v>487229638</v>
      </c>
      <c r="S58" s="32">
        <f>S57</f>
        <v>223179958</v>
      </c>
      <c r="T58" s="37">
        <f t="shared" si="14"/>
        <v>0.4580590764472337</v>
      </c>
      <c r="U58" s="37">
        <f t="shared" si="15"/>
        <v>1.7877272801293773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14825896</v>
      </c>
      <c r="E59" s="31">
        <v>14825896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680448</v>
      </c>
      <c r="R59" s="31">
        <v>680448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23108016</v>
      </c>
      <c r="E60" s="31">
        <v>23108016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19838000</v>
      </c>
      <c r="R60" s="31">
        <v>19838000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14065428</v>
      </c>
      <c r="E61" s="31">
        <v>14065428</v>
      </c>
      <c r="F61" s="31">
        <v>1942497</v>
      </c>
      <c r="G61" s="36">
        <f t="shared" si="8"/>
        <v>0.13810436482985089</v>
      </c>
      <c r="H61" s="31">
        <v>595379</v>
      </c>
      <c r="I61" s="36">
        <f t="shared" si="9"/>
        <v>4.232924870825118E-2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2537876</v>
      </c>
      <c r="O61" s="36">
        <f t="shared" si="13"/>
        <v>0.18043361353810208</v>
      </c>
      <c r="P61" s="31">
        <v>1825725</v>
      </c>
      <c r="Q61" s="31">
        <v>11998747</v>
      </c>
      <c r="R61" s="31">
        <v>8741541</v>
      </c>
      <c r="S61" s="31">
        <v>2434505</v>
      </c>
      <c r="T61" s="36">
        <f t="shared" si="14"/>
        <v>0.20289660245357286</v>
      </c>
      <c r="U61" s="36">
        <f t="shared" si="15"/>
        <v>-0.67389448027495924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51999340</v>
      </c>
      <c r="E63" s="32">
        <f>SUM(E59:E62)</f>
        <v>51999340</v>
      </c>
      <c r="F63" s="32">
        <f>SUM(F59:F62)</f>
        <v>1942497</v>
      </c>
      <c r="G63" s="37">
        <f t="shared" si="8"/>
        <v>3.7356185674664331E-2</v>
      </c>
      <c r="H63" s="32">
        <f>SUM(H59:H62)</f>
        <v>595379</v>
      </c>
      <c r="I63" s="37">
        <f t="shared" si="9"/>
        <v>1.1449741477487984E-2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2537876</v>
      </c>
      <c r="O63" s="37">
        <f t="shared" si="13"/>
        <v>4.8805927152152317E-2</v>
      </c>
      <c r="P63" s="32">
        <f>SUM(P59:P62)</f>
        <v>1825725</v>
      </c>
      <c r="Q63" s="32">
        <f>SUM(Q59:Q62)</f>
        <v>32517195</v>
      </c>
      <c r="R63" s="32">
        <f>SUM(R59:R62)</f>
        <v>29259989</v>
      </c>
      <c r="S63" s="32">
        <f>SUM(S59:S62)</f>
        <v>2434505</v>
      </c>
      <c r="T63" s="37">
        <f t="shared" si="14"/>
        <v>7.4868235098384098E-2</v>
      </c>
      <c r="U63" s="37">
        <f t="shared" si="15"/>
        <v>-0.67389448027495924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5440575</v>
      </c>
      <c r="E64" s="31">
        <v>5440575</v>
      </c>
      <c r="F64" s="31">
        <v>1570886</v>
      </c>
      <c r="G64" s="36">
        <f t="shared" si="8"/>
        <v>0.28873528992799474</v>
      </c>
      <c r="H64" s="31">
        <v>4843781</v>
      </c>
      <c r="I64" s="36">
        <f t="shared" si="9"/>
        <v>0.8903068149965766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6414667</v>
      </c>
      <c r="O64" s="36">
        <f t="shared" si="13"/>
        <v>1.1790421049245714</v>
      </c>
      <c r="P64" s="31">
        <v>1205779</v>
      </c>
      <c r="Q64" s="31">
        <v>225304256</v>
      </c>
      <c r="R64" s="31">
        <v>223045489</v>
      </c>
      <c r="S64" s="31">
        <v>4963291</v>
      </c>
      <c r="T64" s="36">
        <f t="shared" si="14"/>
        <v>2.202928203895092E-2</v>
      </c>
      <c r="U64" s="36">
        <f t="shared" si="15"/>
        <v>3.0171382981458459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48272684</v>
      </c>
      <c r="E65" s="31">
        <v>48272684</v>
      </c>
      <c r="F65" s="31">
        <v>7008213</v>
      </c>
      <c r="G65" s="36">
        <f t="shared" si="8"/>
        <v>0.14517968381455648</v>
      </c>
      <c r="H65" s="31">
        <v>7013993</v>
      </c>
      <c r="I65" s="36">
        <f t="shared" si="9"/>
        <v>0.14529942026840686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14022206</v>
      </c>
      <c r="O65" s="36">
        <f t="shared" si="13"/>
        <v>0.29047910408296335</v>
      </c>
      <c r="P65" s="31">
        <v>8728583</v>
      </c>
      <c r="Q65" s="31">
        <v>22201214</v>
      </c>
      <c r="R65" s="31">
        <v>37828383</v>
      </c>
      <c r="S65" s="31">
        <v>13270057</v>
      </c>
      <c r="T65" s="36">
        <f t="shared" si="14"/>
        <v>0.59771762931522576</v>
      </c>
      <c r="U65" s="36">
        <f t="shared" si="15"/>
        <v>-0.19643394580769868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15379425</v>
      </c>
      <c r="E66" s="31">
        <v>15379425</v>
      </c>
      <c r="F66" s="31">
        <v>1355829</v>
      </c>
      <c r="G66" s="36">
        <f t="shared" si="8"/>
        <v>8.8158627516958535E-2</v>
      </c>
      <c r="H66" s="31">
        <v>1351006</v>
      </c>
      <c r="I66" s="36">
        <f t="shared" si="9"/>
        <v>8.7845026715888272E-2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2706835</v>
      </c>
      <c r="O66" s="36">
        <f t="shared" si="13"/>
        <v>0.17600365423284681</v>
      </c>
      <c r="P66" s="31">
        <v>1007118</v>
      </c>
      <c r="Q66" s="31">
        <v>4047792</v>
      </c>
      <c r="R66" s="31">
        <v>4047792</v>
      </c>
      <c r="S66" s="31">
        <v>2014169</v>
      </c>
      <c r="T66" s="36">
        <f t="shared" si="14"/>
        <v>0.49759696150395077</v>
      </c>
      <c r="U66" s="36">
        <f t="shared" si="15"/>
        <v>0.34145750547602161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193673475</v>
      </c>
      <c r="E67" s="31">
        <v>193673475</v>
      </c>
      <c r="F67" s="31">
        <v>56121431</v>
      </c>
      <c r="G67" s="36">
        <f t="shared" si="8"/>
        <v>0.28977344987484732</v>
      </c>
      <c r="H67" s="31">
        <v>55111890</v>
      </c>
      <c r="I67" s="36">
        <f t="shared" si="9"/>
        <v>0.28456085687521226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111233321</v>
      </c>
      <c r="O67" s="36">
        <f t="shared" si="13"/>
        <v>0.57433430675005959</v>
      </c>
      <c r="P67" s="31">
        <v>51163659</v>
      </c>
      <c r="Q67" s="31">
        <v>170165594</v>
      </c>
      <c r="R67" s="31">
        <v>170165594</v>
      </c>
      <c r="S67" s="31">
        <v>102520668</v>
      </c>
      <c r="T67" s="36">
        <f t="shared" si="14"/>
        <v>0.60247589180689487</v>
      </c>
      <c r="U67" s="36">
        <f t="shared" si="15"/>
        <v>7.7168659888066315E-2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49256208</v>
      </c>
      <c r="E68" s="31">
        <v>49256208</v>
      </c>
      <c r="F68" s="31">
        <v>21120191</v>
      </c>
      <c r="G68" s="36">
        <f t="shared" si="8"/>
        <v>0.42878231714467341</v>
      </c>
      <c r="H68" s="31">
        <v>582079</v>
      </c>
      <c r="I68" s="36">
        <f t="shared" si="9"/>
        <v>1.1817373355253007E-2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21702270</v>
      </c>
      <c r="O68" s="36">
        <f t="shared" si="13"/>
        <v>0.44059969049992642</v>
      </c>
      <c r="P68" s="31">
        <v>4725682</v>
      </c>
      <c r="Q68" s="31">
        <v>26887558</v>
      </c>
      <c r="R68" s="31">
        <v>27433771</v>
      </c>
      <c r="S68" s="31">
        <v>9445039</v>
      </c>
      <c r="T68" s="36">
        <f t="shared" si="14"/>
        <v>0.35127916785897773</v>
      </c>
      <c r="U68" s="36">
        <f t="shared" si="15"/>
        <v>-0.87682645594858055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312022367</v>
      </c>
      <c r="E70" s="32">
        <f>SUM(E64:E69)</f>
        <v>312022367</v>
      </c>
      <c r="F70" s="32">
        <f>SUM(F64:F69)</f>
        <v>87176550</v>
      </c>
      <c r="G70" s="37">
        <f t="shared" si="8"/>
        <v>0.27939198986975189</v>
      </c>
      <c r="H70" s="32">
        <f>SUM(H64:H69)</f>
        <v>68902749</v>
      </c>
      <c r="I70" s="37">
        <f t="shared" si="9"/>
        <v>0.22082631339053974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156079299</v>
      </c>
      <c r="O70" s="37">
        <f t="shared" si="13"/>
        <v>0.5002183032602916</v>
      </c>
      <c r="P70" s="32">
        <f>SUM(P64:P69)</f>
        <v>66830821</v>
      </c>
      <c r="Q70" s="32">
        <f>SUM(Q64:Q69)</f>
        <v>448606414</v>
      </c>
      <c r="R70" s="32">
        <f>SUM(R64:R69)</f>
        <v>462521029</v>
      </c>
      <c r="S70" s="32">
        <f>SUM(S64:S69)</f>
        <v>132213224</v>
      </c>
      <c r="T70" s="37">
        <f t="shared" si="14"/>
        <v>0.29471986996601435</v>
      </c>
      <c r="U70" s="37">
        <f t="shared" si="15"/>
        <v>3.1002581877604074E-2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95905476</v>
      </c>
      <c r="E71" s="31">
        <v>95905476</v>
      </c>
      <c r="F71" s="31">
        <v>33378478</v>
      </c>
      <c r="G71" s="36">
        <f t="shared" si="8"/>
        <v>0.34803516328932044</v>
      </c>
      <c r="H71" s="31">
        <v>17871472</v>
      </c>
      <c r="I71" s="36">
        <f t="shared" si="9"/>
        <v>0.18634464626399436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51249950</v>
      </c>
      <c r="O71" s="36">
        <f t="shared" si="13"/>
        <v>0.53437980955331477</v>
      </c>
      <c r="P71" s="31">
        <v>21955316</v>
      </c>
      <c r="Q71" s="31">
        <v>90253476</v>
      </c>
      <c r="R71" s="31">
        <v>91338548</v>
      </c>
      <c r="S71" s="31">
        <v>50715200</v>
      </c>
      <c r="T71" s="36">
        <f t="shared" si="14"/>
        <v>0.56191963177130155</v>
      </c>
      <c r="U71" s="36">
        <f t="shared" si="15"/>
        <v>-0.18600706999616856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111058694</v>
      </c>
      <c r="E72" s="31">
        <v>111058694</v>
      </c>
      <c r="F72" s="31">
        <v>32756228</v>
      </c>
      <c r="G72" s="36">
        <f t="shared" si="8"/>
        <v>0.29494519357484972</v>
      </c>
      <c r="H72" s="31">
        <v>16236752</v>
      </c>
      <c r="I72" s="36">
        <f t="shared" si="9"/>
        <v>0.14619973831134733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48992980</v>
      </c>
      <c r="O72" s="36">
        <f t="shared" si="13"/>
        <v>0.44114493188619702</v>
      </c>
      <c r="P72" s="31">
        <v>39667579</v>
      </c>
      <c r="Q72" s="31">
        <v>139262628</v>
      </c>
      <c r="R72" s="31">
        <v>150786178</v>
      </c>
      <c r="S72" s="31">
        <v>84568433</v>
      </c>
      <c r="T72" s="36">
        <f t="shared" si="14"/>
        <v>0.60725863222974652</v>
      </c>
      <c r="U72" s="36">
        <f t="shared" si="15"/>
        <v>-0.59067953201782242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39314107</v>
      </c>
      <c r="E73" s="31">
        <v>39314107</v>
      </c>
      <c r="F73" s="31">
        <v>13232701</v>
      </c>
      <c r="G73" s="36">
        <f t="shared" si="8"/>
        <v>0.33658912817223596</v>
      </c>
      <c r="H73" s="31">
        <v>8775134</v>
      </c>
      <c r="I73" s="36">
        <f t="shared" si="9"/>
        <v>0.22320573121500636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22007835</v>
      </c>
      <c r="O73" s="36">
        <f t="shared" si="13"/>
        <v>0.55979485938724238</v>
      </c>
      <c r="P73" s="31">
        <v>7857825</v>
      </c>
      <c r="Q73" s="31">
        <v>38874648</v>
      </c>
      <c r="R73" s="31">
        <v>38874648</v>
      </c>
      <c r="S73" s="31">
        <v>16131515</v>
      </c>
      <c r="T73" s="36">
        <f t="shared" si="14"/>
        <v>0.4149623425529152</v>
      </c>
      <c r="U73" s="36">
        <f t="shared" si="15"/>
        <v>0.11673828317632418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64294262</v>
      </c>
      <c r="E74" s="31">
        <v>78397914</v>
      </c>
      <c r="F74" s="31">
        <v>17304065</v>
      </c>
      <c r="G74" s="36">
        <f t="shared" si="8"/>
        <v>0.26913855858552355</v>
      </c>
      <c r="H74" s="31">
        <v>17234854</v>
      </c>
      <c r="I74" s="36">
        <f t="shared" si="9"/>
        <v>0.26806208616252569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34538919</v>
      </c>
      <c r="O74" s="36">
        <f t="shared" si="13"/>
        <v>0.53720064474804918</v>
      </c>
      <c r="P74" s="31">
        <v>23592736</v>
      </c>
      <c r="Q74" s="31">
        <v>61603695</v>
      </c>
      <c r="R74" s="31">
        <v>61989995</v>
      </c>
      <c r="S74" s="31">
        <v>35656926</v>
      </c>
      <c r="T74" s="36">
        <f t="shared" si="14"/>
        <v>0.57881148200607124</v>
      </c>
      <c r="U74" s="36">
        <f t="shared" si="15"/>
        <v>-0.26948472614621721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76587173</v>
      </c>
      <c r="E75" s="31">
        <v>76587173</v>
      </c>
      <c r="F75" s="31">
        <v>8703301</v>
      </c>
      <c r="G75" s="36">
        <f t="shared" si="8"/>
        <v>0.11363914685818212</v>
      </c>
      <c r="H75" s="31">
        <v>8730379</v>
      </c>
      <c r="I75" s="36">
        <f t="shared" si="9"/>
        <v>0.11399270475749249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17433680</v>
      </c>
      <c r="O75" s="36">
        <f t="shared" si="13"/>
        <v>0.22763185161567459</v>
      </c>
      <c r="P75" s="31">
        <v>6078578</v>
      </c>
      <c r="Q75" s="31">
        <v>30289762</v>
      </c>
      <c r="R75" s="31">
        <v>33160168</v>
      </c>
      <c r="S75" s="31">
        <v>12023457</v>
      </c>
      <c r="T75" s="36">
        <f t="shared" si="14"/>
        <v>0.39694788621977289</v>
      </c>
      <c r="U75" s="36">
        <f t="shared" si="15"/>
        <v>0.43625351192334794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33487020</v>
      </c>
      <c r="E76" s="31">
        <v>33487020</v>
      </c>
      <c r="F76" s="31">
        <v>6028320</v>
      </c>
      <c r="G76" s="36">
        <f t="shared" si="8"/>
        <v>0.18001960162474892</v>
      </c>
      <c r="H76" s="31">
        <v>4003226</v>
      </c>
      <c r="I76" s="36">
        <f t="shared" si="9"/>
        <v>0.11954560304261173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10031546</v>
      </c>
      <c r="O76" s="36">
        <f t="shared" si="13"/>
        <v>0.29956520466736064</v>
      </c>
      <c r="P76" s="31">
        <v>3839016</v>
      </c>
      <c r="Q76" s="31">
        <v>37576000</v>
      </c>
      <c r="R76" s="31">
        <v>22984000</v>
      </c>
      <c r="S76" s="31">
        <v>3839353</v>
      </c>
      <c r="T76" s="36">
        <f t="shared" si="14"/>
        <v>0.10217567064083458</v>
      </c>
      <c r="U76" s="36">
        <f t="shared" si="15"/>
        <v>4.2773981666135219E-2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420646732</v>
      </c>
      <c r="E78" s="32">
        <f>SUM(E71:E77)</f>
        <v>434750384</v>
      </c>
      <c r="F78" s="32">
        <f>SUM(F71:F77)</f>
        <v>111403093</v>
      </c>
      <c r="G78" s="37">
        <f t="shared" si="8"/>
        <v>0.26483765241756352</v>
      </c>
      <c r="H78" s="32">
        <f>SUM(H71:H77)</f>
        <v>72851817</v>
      </c>
      <c r="I78" s="37">
        <f t="shared" si="9"/>
        <v>0.17319002254842195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184254910</v>
      </c>
      <c r="O78" s="37">
        <f t="shared" si="13"/>
        <v>0.43802767496598549</v>
      </c>
      <c r="P78" s="32">
        <f>SUM(P71:P77)</f>
        <v>102991050</v>
      </c>
      <c r="Q78" s="32">
        <f>SUM(Q71:Q77)</f>
        <v>397860209</v>
      </c>
      <c r="R78" s="32">
        <f>SUM(R71:R77)</f>
        <v>399133537</v>
      </c>
      <c r="S78" s="32">
        <f>SUM(S71:S77)</f>
        <v>202934884</v>
      </c>
      <c r="T78" s="37">
        <f t="shared" si="14"/>
        <v>0.51006579549652831</v>
      </c>
      <c r="U78" s="37">
        <f t="shared" si="15"/>
        <v>-0.29263934099128031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73635780</v>
      </c>
      <c r="E79" s="31">
        <v>73635780</v>
      </c>
      <c r="F79" s="31">
        <v>15532235</v>
      </c>
      <c r="G79" s="36">
        <f t="shared" si="8"/>
        <v>0.21093325826113338</v>
      </c>
      <c r="H79" s="31">
        <v>15724978</v>
      </c>
      <c r="I79" s="36">
        <f t="shared" si="9"/>
        <v>0.21355077653825355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31257213</v>
      </c>
      <c r="O79" s="36">
        <f t="shared" si="13"/>
        <v>0.42448403479938696</v>
      </c>
      <c r="P79" s="31">
        <v>0</v>
      </c>
      <c r="Q79" s="31">
        <v>69871401</v>
      </c>
      <c r="R79" s="31">
        <v>69871401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76658384</v>
      </c>
      <c r="E80" s="31">
        <v>76658384</v>
      </c>
      <c r="F80" s="31">
        <v>14873115</v>
      </c>
      <c r="G80" s="36">
        <f t="shared" si="8"/>
        <v>0.19401811287856002</v>
      </c>
      <c r="H80" s="31">
        <v>19795178</v>
      </c>
      <c r="I80" s="36">
        <f t="shared" si="9"/>
        <v>0.25822587128891211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34668293</v>
      </c>
      <c r="O80" s="36">
        <f t="shared" si="13"/>
        <v>0.45224398416747214</v>
      </c>
      <c r="P80" s="31">
        <v>13233766</v>
      </c>
      <c r="Q80" s="31">
        <v>63633494</v>
      </c>
      <c r="R80" s="31">
        <v>63633494</v>
      </c>
      <c r="S80" s="31">
        <v>26312703</v>
      </c>
      <c r="T80" s="36">
        <f t="shared" si="14"/>
        <v>0.41350397952373952</v>
      </c>
      <c r="U80" s="36">
        <f t="shared" si="15"/>
        <v>0.49580837382193388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75195540</v>
      </c>
      <c r="E81" s="31">
        <v>75195540</v>
      </c>
      <c r="F81" s="31">
        <v>17236941</v>
      </c>
      <c r="G81" s="36">
        <f t="shared" si="8"/>
        <v>0.22922823614272866</v>
      </c>
      <c r="H81" s="31">
        <v>17490270</v>
      </c>
      <c r="I81" s="36">
        <f t="shared" si="9"/>
        <v>0.2325971726514631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34727211</v>
      </c>
      <c r="O81" s="36">
        <f t="shared" si="13"/>
        <v>0.46182540879419176</v>
      </c>
      <c r="P81" s="31">
        <v>16105237</v>
      </c>
      <c r="Q81" s="31">
        <v>66683850</v>
      </c>
      <c r="R81" s="31">
        <v>58583230</v>
      </c>
      <c r="S81" s="31">
        <v>31530876</v>
      </c>
      <c r="T81" s="36">
        <f t="shared" si="14"/>
        <v>0.47284126516390401</v>
      </c>
      <c r="U81" s="36">
        <f t="shared" si="15"/>
        <v>8.5998920723737271E-2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225489704</v>
      </c>
      <c r="E84" s="32">
        <f>SUM(E79:E83)</f>
        <v>225489704</v>
      </c>
      <c r="F84" s="32">
        <f>SUM(F79:F83)</f>
        <v>47642291</v>
      </c>
      <c r="G84" s="37">
        <f t="shared" si="8"/>
        <v>0.21128366464129111</v>
      </c>
      <c r="H84" s="32">
        <f>SUM(H79:H83)</f>
        <v>53010426</v>
      </c>
      <c r="I84" s="37">
        <f t="shared" si="9"/>
        <v>0.23509022833255394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100652717</v>
      </c>
      <c r="O84" s="37">
        <f t="shared" si="13"/>
        <v>0.44637389297384505</v>
      </c>
      <c r="P84" s="32">
        <f>SUM(P79:P83)</f>
        <v>29339003</v>
      </c>
      <c r="Q84" s="32">
        <f>SUM(Q79:Q83)</f>
        <v>200188745</v>
      </c>
      <c r="R84" s="32">
        <f>SUM(R79:R83)</f>
        <v>192088125</v>
      </c>
      <c r="S84" s="32">
        <f>SUM(S79:S83)</f>
        <v>57843579</v>
      </c>
      <c r="T84" s="37">
        <f t="shared" si="14"/>
        <v>0.28894521018152142</v>
      </c>
      <c r="U84" s="37">
        <f t="shared" si="15"/>
        <v>0.80682438322801908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1558145199</v>
      </c>
      <c r="E85" s="32">
        <f>SUM(E57,E59:E62,E64:E69,E71:E77,E79:E83)</f>
        <v>1572248851</v>
      </c>
      <c r="F85" s="32">
        <f>SUM(F57,F59:F62,F64:F69,F71:F77,F79:F83)</f>
        <v>437270551</v>
      </c>
      <c r="G85" s="37">
        <f t="shared" si="8"/>
        <v>0.28063530361652772</v>
      </c>
      <c r="H85" s="32">
        <f>SUM(H57,H59:H62,H64:H69,H71:H77,H79:H83)</f>
        <v>359186938</v>
      </c>
      <c r="I85" s="37">
        <f t="shared" si="9"/>
        <v>0.23052212221975341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796457489</v>
      </c>
      <c r="O85" s="37">
        <f t="shared" si="13"/>
        <v>0.5111574258362811</v>
      </c>
      <c r="P85" s="32">
        <f>SUM(P57,P59:P62,P64:P69,P71:P77,P79:P83)</f>
        <v>259753670</v>
      </c>
      <c r="Q85" s="32">
        <f>SUM(Q57,Q59:Q62,Q64:Q69,Q71:Q77,Q79:Q83)</f>
        <v>1566402201</v>
      </c>
      <c r="R85" s="32">
        <f>SUM(R57,R59:R62,R64:R69,R71:R77,R79:R83)</f>
        <v>1570232318</v>
      </c>
      <c r="S85" s="32">
        <f>SUM(S57,S59:S62,S64:S69,S71:S77,S79:S83)</f>
        <v>618606150</v>
      </c>
      <c r="T85" s="37">
        <f t="shared" si="14"/>
        <v>0.39492165524606537</v>
      </c>
      <c r="U85" s="37">
        <f t="shared" si="15"/>
        <v>0.38279831811423493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2691118864</v>
      </c>
      <c r="E88" s="31">
        <v>2691118864</v>
      </c>
      <c r="F88" s="31">
        <v>797571451</v>
      </c>
      <c r="G88" s="36">
        <f t="shared" ref="G88:G99" si="16">IF(($D88      =0),0,($F88      /$D88      ))</f>
        <v>0.29637169196403063</v>
      </c>
      <c r="H88" s="31">
        <v>705004872</v>
      </c>
      <c r="I88" s="36">
        <f t="shared" ref="I88:I99" si="17">IF(($D88      =0),0,($H88      /$D88      ))</f>
        <v>0.26197463123278825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1502576323</v>
      </c>
      <c r="O88" s="36">
        <f t="shared" ref="O88:O99" si="21">IF(($D88      =0),0,($N88      /$D88      ))</f>
        <v>0.55834632319681887</v>
      </c>
      <c r="P88" s="31">
        <v>674848478</v>
      </c>
      <c r="Q88" s="31">
        <v>2728310267</v>
      </c>
      <c r="R88" s="31">
        <v>2728310267</v>
      </c>
      <c r="S88" s="31">
        <v>1463223228</v>
      </c>
      <c r="T88" s="36">
        <f t="shared" ref="T88:T99" si="22">IF(($Q88      =0),0,($S88      /$Q88      ))</f>
        <v>0.53631115408620056</v>
      </c>
      <c r="U88" s="36">
        <f t="shared" ref="U88:U99" si="23">IF(($P88      =0),0,(($H88      /$P88      )-1))</f>
        <v>4.468617027835986E-2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3140470000</v>
      </c>
      <c r="E89" s="31">
        <v>3140470000</v>
      </c>
      <c r="F89" s="31">
        <v>1112476921</v>
      </c>
      <c r="G89" s="36">
        <f t="shared" si="16"/>
        <v>0.35423899002378623</v>
      </c>
      <c r="H89" s="31">
        <v>1116387101</v>
      </c>
      <c r="I89" s="36">
        <f t="shared" si="17"/>
        <v>0.35548408391100694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2228864022</v>
      </c>
      <c r="O89" s="36">
        <f t="shared" si="21"/>
        <v>0.70972307393479317</v>
      </c>
      <c r="P89" s="31">
        <v>1070720208</v>
      </c>
      <c r="Q89" s="31">
        <v>2600935000</v>
      </c>
      <c r="R89" s="31">
        <v>2962705000</v>
      </c>
      <c r="S89" s="31">
        <v>2129293498</v>
      </c>
      <c r="T89" s="36">
        <f t="shared" si="22"/>
        <v>0.81866463329533423</v>
      </c>
      <c r="U89" s="36">
        <f t="shared" si="23"/>
        <v>4.2650631471036871E-2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2007446006</v>
      </c>
      <c r="E90" s="31">
        <v>2007446006</v>
      </c>
      <c r="F90" s="31">
        <v>497340763</v>
      </c>
      <c r="G90" s="36">
        <f t="shared" si="16"/>
        <v>0.24774801489729334</v>
      </c>
      <c r="H90" s="31">
        <v>461466116</v>
      </c>
      <c r="I90" s="36">
        <f t="shared" si="17"/>
        <v>0.22987722440391256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958806879</v>
      </c>
      <c r="O90" s="36">
        <f t="shared" si="21"/>
        <v>0.47762523930120587</v>
      </c>
      <c r="P90" s="31">
        <v>679115848</v>
      </c>
      <c r="Q90" s="31">
        <v>1825767344</v>
      </c>
      <c r="R90" s="31">
        <v>1925767345</v>
      </c>
      <c r="S90" s="31">
        <v>1339289906</v>
      </c>
      <c r="T90" s="36">
        <f t="shared" si="22"/>
        <v>0.73354905289619421</v>
      </c>
      <c r="U90" s="36">
        <f t="shared" si="23"/>
        <v>-0.32048984372987277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7839034870</v>
      </c>
      <c r="E91" s="32">
        <f>SUM(E88:E90)</f>
        <v>7839034870</v>
      </c>
      <c r="F91" s="32">
        <f>SUM(F88:F90)</f>
        <v>2407389135</v>
      </c>
      <c r="G91" s="37">
        <f t="shared" si="16"/>
        <v>0.30710274605526788</v>
      </c>
      <c r="H91" s="32">
        <f>SUM(H88:H90)</f>
        <v>2282858089</v>
      </c>
      <c r="I91" s="37">
        <f t="shared" si="17"/>
        <v>0.2912167284440208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4690247224</v>
      </c>
      <c r="O91" s="37">
        <f t="shared" si="21"/>
        <v>0.59831947449928868</v>
      </c>
      <c r="P91" s="32">
        <f>SUM(P88:P90)</f>
        <v>2424684534</v>
      </c>
      <c r="Q91" s="32">
        <f>SUM(Q88:Q90)</f>
        <v>7155012611</v>
      </c>
      <c r="R91" s="32">
        <f>SUM(R88:R90)</f>
        <v>7616782612</v>
      </c>
      <c r="S91" s="32">
        <f>SUM(S88:S90)</f>
        <v>4931806632</v>
      </c>
      <c r="T91" s="37">
        <f t="shared" si="22"/>
        <v>0.68927993563811762</v>
      </c>
      <c r="U91" s="37">
        <f t="shared" si="23"/>
        <v>-5.8492741225197209E-2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445772924</v>
      </c>
      <c r="E92" s="31">
        <v>445772924</v>
      </c>
      <c r="F92" s="31">
        <v>52590128</v>
      </c>
      <c r="G92" s="36">
        <f t="shared" si="16"/>
        <v>0.11797515095376228</v>
      </c>
      <c r="H92" s="31">
        <v>53076392</v>
      </c>
      <c r="I92" s="36">
        <f t="shared" si="17"/>
        <v>0.11906598436651572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105666520</v>
      </c>
      <c r="O92" s="36">
        <f t="shared" si="21"/>
        <v>0.23704113532027801</v>
      </c>
      <c r="P92" s="31">
        <v>52403871</v>
      </c>
      <c r="Q92" s="31">
        <v>433443827</v>
      </c>
      <c r="R92" s="31">
        <v>433443827</v>
      </c>
      <c r="S92" s="31">
        <v>101480936</v>
      </c>
      <c r="T92" s="36">
        <f t="shared" si="22"/>
        <v>0.23412707640199015</v>
      </c>
      <c r="U92" s="36">
        <f t="shared" si="23"/>
        <v>1.283342217219019E-2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75734701</v>
      </c>
      <c r="E93" s="31">
        <v>75734701</v>
      </c>
      <c r="F93" s="31">
        <v>20277695</v>
      </c>
      <c r="G93" s="36">
        <f t="shared" si="16"/>
        <v>0.26774641917448122</v>
      </c>
      <c r="H93" s="31">
        <v>19154090</v>
      </c>
      <c r="I93" s="36">
        <f t="shared" si="17"/>
        <v>0.2529103534719177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39431785</v>
      </c>
      <c r="O93" s="36">
        <f t="shared" si="21"/>
        <v>0.52065677264639887</v>
      </c>
      <c r="P93" s="31">
        <v>18297122</v>
      </c>
      <c r="Q93" s="31">
        <v>68463161</v>
      </c>
      <c r="R93" s="31">
        <v>70992581</v>
      </c>
      <c r="S93" s="31">
        <v>37658294</v>
      </c>
      <c r="T93" s="36">
        <f t="shared" si="22"/>
        <v>0.55005193230853011</v>
      </c>
      <c r="U93" s="36">
        <f t="shared" si="23"/>
        <v>4.6836218286132603E-2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54030964</v>
      </c>
      <c r="E94" s="31">
        <v>54030964</v>
      </c>
      <c r="F94" s="31">
        <v>12864947</v>
      </c>
      <c r="G94" s="36">
        <f t="shared" si="16"/>
        <v>0.23810322910396342</v>
      </c>
      <c r="H94" s="31">
        <v>13423151</v>
      </c>
      <c r="I94" s="36">
        <f t="shared" si="17"/>
        <v>0.24843441623584581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26288098</v>
      </c>
      <c r="O94" s="36">
        <f t="shared" si="21"/>
        <v>0.4865376453398092</v>
      </c>
      <c r="P94" s="31">
        <v>12196224</v>
      </c>
      <c r="Q94" s="31">
        <v>52378218</v>
      </c>
      <c r="R94" s="31">
        <v>51453826</v>
      </c>
      <c r="S94" s="31">
        <v>24941080</v>
      </c>
      <c r="T94" s="36">
        <f t="shared" si="22"/>
        <v>0.47617274799230475</v>
      </c>
      <c r="U94" s="36">
        <f t="shared" si="23"/>
        <v>0.10059892307651941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575538589</v>
      </c>
      <c r="E96" s="32">
        <f>SUM(E92:E95)</f>
        <v>575538589</v>
      </c>
      <c r="F96" s="32">
        <f>SUM(F92:F95)</f>
        <v>85732770</v>
      </c>
      <c r="G96" s="37">
        <f t="shared" si="16"/>
        <v>0.14896094134879981</v>
      </c>
      <c r="H96" s="32">
        <f>SUM(H92:H95)</f>
        <v>85653633</v>
      </c>
      <c r="I96" s="37">
        <f t="shared" si="17"/>
        <v>0.14882344057732677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171386403</v>
      </c>
      <c r="O96" s="37">
        <f t="shared" si="21"/>
        <v>0.29778438192612661</v>
      </c>
      <c r="P96" s="32">
        <f>SUM(P92:P95)</f>
        <v>82897217</v>
      </c>
      <c r="Q96" s="32">
        <f>SUM(Q92:Q95)</f>
        <v>554285206</v>
      </c>
      <c r="R96" s="32">
        <f>SUM(R92:R95)</f>
        <v>555890234</v>
      </c>
      <c r="S96" s="32">
        <f>SUM(S92:S95)</f>
        <v>164080310</v>
      </c>
      <c r="T96" s="37">
        <f t="shared" si="22"/>
        <v>0.29602144928977231</v>
      </c>
      <c r="U96" s="37">
        <f t="shared" si="23"/>
        <v>3.3251007690644263E-2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328682357</v>
      </c>
      <c r="E97" s="31">
        <v>328682357</v>
      </c>
      <c r="F97" s="31">
        <v>27378382</v>
      </c>
      <c r="G97" s="36">
        <f t="shared" si="16"/>
        <v>8.3297388548299836E-2</v>
      </c>
      <c r="H97" s="31">
        <v>52970369</v>
      </c>
      <c r="I97" s="36">
        <f t="shared" si="17"/>
        <v>0.16115975765623464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80348751</v>
      </c>
      <c r="O97" s="36">
        <f t="shared" si="21"/>
        <v>0.24445714620453449</v>
      </c>
      <c r="P97" s="31">
        <v>89721021</v>
      </c>
      <c r="Q97" s="31">
        <v>293412319</v>
      </c>
      <c r="R97" s="31">
        <v>309350401</v>
      </c>
      <c r="S97" s="31">
        <v>193617079</v>
      </c>
      <c r="T97" s="36">
        <f t="shared" si="22"/>
        <v>0.65988053828101201</v>
      </c>
      <c r="U97" s="36">
        <f t="shared" si="23"/>
        <v>-0.4096102740516071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97552125</v>
      </c>
      <c r="E98" s="31">
        <v>97552125</v>
      </c>
      <c r="F98" s="31">
        <v>373633</v>
      </c>
      <c r="G98" s="36">
        <f t="shared" si="16"/>
        <v>3.8300857105880576E-3</v>
      </c>
      <c r="H98" s="31">
        <v>344156</v>
      </c>
      <c r="I98" s="36">
        <f t="shared" si="17"/>
        <v>3.5279190484061728E-3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717789</v>
      </c>
      <c r="O98" s="36">
        <f t="shared" si="21"/>
        <v>7.3580047589942299E-3</v>
      </c>
      <c r="P98" s="31">
        <v>14352707</v>
      </c>
      <c r="Q98" s="31">
        <v>103132316</v>
      </c>
      <c r="R98" s="31">
        <v>86544215</v>
      </c>
      <c r="S98" s="31">
        <v>36126047</v>
      </c>
      <c r="T98" s="36">
        <f t="shared" si="22"/>
        <v>0.35028833251451463</v>
      </c>
      <c r="U98" s="36">
        <f t="shared" si="23"/>
        <v>-0.97602152681023868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155475605</v>
      </c>
      <c r="E99" s="31">
        <v>155475605</v>
      </c>
      <c r="F99" s="31">
        <v>41023965</v>
      </c>
      <c r="G99" s="36">
        <f t="shared" si="16"/>
        <v>0.26386110541264657</v>
      </c>
      <c r="H99" s="31">
        <v>39108055</v>
      </c>
      <c r="I99" s="36">
        <f t="shared" si="17"/>
        <v>0.25153820755352585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80132020</v>
      </c>
      <c r="O99" s="36">
        <f t="shared" si="21"/>
        <v>0.51539931296617236</v>
      </c>
      <c r="P99" s="31">
        <v>37692766</v>
      </c>
      <c r="Q99" s="31">
        <v>145388927</v>
      </c>
      <c r="R99" s="31">
        <v>148490977</v>
      </c>
      <c r="S99" s="31">
        <v>76885124</v>
      </c>
      <c r="T99" s="36">
        <f t="shared" si="22"/>
        <v>0.5288237941256696</v>
      </c>
      <c r="U99" s="36">
        <f t="shared" si="23"/>
        <v>3.7548027120110961E-2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581710087</v>
      </c>
      <c r="E101" s="32">
        <f>SUM(E97:E100)</f>
        <v>581710087</v>
      </c>
      <c r="F101" s="32">
        <f>SUM(F97:F100)</f>
        <v>68775980</v>
      </c>
      <c r="G101" s="37">
        <f>IF(($D101     =0),0,($F101     /$D101     ))</f>
        <v>0.11823068146315296</v>
      </c>
      <c r="H101" s="32">
        <f>SUM(H97:H100)</f>
        <v>92422580</v>
      </c>
      <c r="I101" s="37">
        <f>IF(($D101     =0),0,($H101     /$D101     ))</f>
        <v>0.15888082752121849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161198560</v>
      </c>
      <c r="O101" s="37">
        <f>IF(($D101     =0),0,($N101     /$D101     ))</f>
        <v>0.27711150898437148</v>
      </c>
      <c r="P101" s="32">
        <f>SUM(P97:P100)</f>
        <v>141766494</v>
      </c>
      <c r="Q101" s="32">
        <f>SUM(Q97:Q100)</f>
        <v>541933562</v>
      </c>
      <c r="R101" s="32">
        <f>SUM(R97:R100)</f>
        <v>544385593</v>
      </c>
      <c r="S101" s="32">
        <f>SUM(S97:S100)</f>
        <v>306628250</v>
      </c>
      <c r="T101" s="37">
        <f>IF(($Q101     =0),0,($S101     /$Q101     ))</f>
        <v>0.56580413449278122</v>
      </c>
      <c r="U101" s="37">
        <f>IF(($P101     =0),0,(($H101     /$P101     )-1))</f>
        <v>-0.34806471266757855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8996283546</v>
      </c>
      <c r="E102" s="32">
        <f>SUM(E88:E90,E92:E95,E97:E100)</f>
        <v>8996283546</v>
      </c>
      <c r="F102" s="32">
        <f>SUM(F88:F90,F92:F95,F97:F100)</f>
        <v>2561897885</v>
      </c>
      <c r="G102" s="37">
        <f>IF(($D102     =0),0,($F102     /$D102     ))</f>
        <v>0.28477291449301767</v>
      </c>
      <c r="H102" s="32">
        <f>SUM(H88:H90,H92:H95,H97:H100)</f>
        <v>2460934302</v>
      </c>
      <c r="I102" s="37">
        <f>IF(($D102     =0),0,($H102     /$D102     ))</f>
        <v>0.27355010426435483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5022832187</v>
      </c>
      <c r="O102" s="37">
        <f>IF(($D102     =0),0,($N102     /$D102     ))</f>
        <v>0.55832301875737256</v>
      </c>
      <c r="P102" s="32">
        <f>SUM(P88:P90,P92:P95,P97:P100)</f>
        <v>2649348245</v>
      </c>
      <c r="Q102" s="32">
        <f>SUM(Q88:Q90,Q92:Q95,Q97:Q100)</f>
        <v>8251231379</v>
      </c>
      <c r="R102" s="32">
        <f>SUM(R88:R90,R92:R95,R97:R100)</f>
        <v>8717058439</v>
      </c>
      <c r="S102" s="32">
        <f>SUM(S88:S90,S92:S95,S97:S100)</f>
        <v>5402515192</v>
      </c>
      <c r="T102" s="37">
        <f>IF(($Q102     =0),0,($S102     /$Q102     ))</f>
        <v>0.65475259919989692</v>
      </c>
      <c r="U102" s="37">
        <f>IF(($P102     =0),0,(($H102     /$P102     )-1))</f>
        <v>-7.1117092045406061E-2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1643653990</v>
      </c>
      <c r="E105" s="31">
        <v>1643653990</v>
      </c>
      <c r="F105" s="31">
        <v>498234389</v>
      </c>
      <c r="G105" s="36">
        <f t="shared" ref="G105:G136" si="24">IF(($D105     =0),0,($F105     /$D105     ))</f>
        <v>0.30312607886529697</v>
      </c>
      <c r="H105" s="31">
        <v>276249482</v>
      </c>
      <c r="I105" s="36">
        <f t="shared" ref="I105:I136" si="25">IF(($D105     =0),0,($H105     /$D105     ))</f>
        <v>0.16807033821029449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774483871</v>
      </c>
      <c r="O105" s="36">
        <f t="shared" ref="O105:O136" si="29">IF(($D105     =0),0,($N105     /$D105     ))</f>
        <v>0.47119641707559146</v>
      </c>
      <c r="P105" s="31">
        <v>252195779</v>
      </c>
      <c r="Q105" s="31">
        <v>1529273850</v>
      </c>
      <c r="R105" s="31">
        <v>1529273850</v>
      </c>
      <c r="S105" s="31">
        <v>716504791</v>
      </c>
      <c r="T105" s="36">
        <f t="shared" ref="T105:T136" si="30">IF(($Q105     =0),0,($S105     /$Q105     ))</f>
        <v>0.46852615115337254</v>
      </c>
      <c r="U105" s="36">
        <f t="shared" ref="U105:U136" si="31">IF(($P105     =0),0,(($H105     /$P105     )-1))</f>
        <v>9.5377103833288235E-2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1643653990</v>
      </c>
      <c r="E106" s="32">
        <f>E105</f>
        <v>1643653990</v>
      </c>
      <c r="F106" s="32">
        <f>F105</f>
        <v>498234389</v>
      </c>
      <c r="G106" s="37">
        <f t="shared" si="24"/>
        <v>0.30312607886529697</v>
      </c>
      <c r="H106" s="32">
        <f>H105</f>
        <v>276249482</v>
      </c>
      <c r="I106" s="37">
        <f t="shared" si="25"/>
        <v>0.16807033821029449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774483871</v>
      </c>
      <c r="O106" s="37">
        <f t="shared" si="29"/>
        <v>0.47119641707559146</v>
      </c>
      <c r="P106" s="32">
        <f>P105</f>
        <v>252195779</v>
      </c>
      <c r="Q106" s="32">
        <f>Q105</f>
        <v>1529273850</v>
      </c>
      <c r="R106" s="32">
        <f>R105</f>
        <v>1529273850</v>
      </c>
      <c r="S106" s="32">
        <f>S105</f>
        <v>716504791</v>
      </c>
      <c r="T106" s="37">
        <f t="shared" si="30"/>
        <v>0.46852615115337254</v>
      </c>
      <c r="U106" s="37">
        <f t="shared" si="31"/>
        <v>9.5377103833288235E-2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14032985</v>
      </c>
      <c r="E107" s="31">
        <v>14032985</v>
      </c>
      <c r="F107" s="31">
        <v>5137987</v>
      </c>
      <c r="G107" s="36">
        <f t="shared" si="24"/>
        <v>0.36613642785195022</v>
      </c>
      <c r="H107" s="31">
        <v>3186961</v>
      </c>
      <c r="I107" s="36">
        <f t="shared" si="25"/>
        <v>0.22710499583659499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8324948</v>
      </c>
      <c r="O107" s="36">
        <f t="shared" si="29"/>
        <v>0.59324142368854527</v>
      </c>
      <c r="P107" s="31">
        <v>2786533</v>
      </c>
      <c r="Q107" s="31">
        <v>13149627</v>
      </c>
      <c r="R107" s="31">
        <v>13154779</v>
      </c>
      <c r="S107" s="31">
        <v>7590865</v>
      </c>
      <c r="T107" s="36">
        <f t="shared" si="30"/>
        <v>0.57726846548575106</v>
      </c>
      <c r="U107" s="36">
        <f t="shared" si="31"/>
        <v>0.14370115121550686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11095872</v>
      </c>
      <c r="E109" s="31">
        <v>11095872</v>
      </c>
      <c r="F109" s="31">
        <v>7447471</v>
      </c>
      <c r="G109" s="36">
        <f t="shared" si="24"/>
        <v>0.67119294454730549</v>
      </c>
      <c r="H109" s="31">
        <v>1075498</v>
      </c>
      <c r="I109" s="36">
        <f t="shared" si="25"/>
        <v>9.6927758359144731E-2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8522969</v>
      </c>
      <c r="O109" s="36">
        <f t="shared" si="29"/>
        <v>0.76812070290645029</v>
      </c>
      <c r="P109" s="31">
        <v>1180747</v>
      </c>
      <c r="Q109" s="31">
        <v>11003713</v>
      </c>
      <c r="R109" s="31">
        <v>10279891</v>
      </c>
      <c r="S109" s="31">
        <v>10235642</v>
      </c>
      <c r="T109" s="36">
        <f t="shared" si="30"/>
        <v>0.930198924672063</v>
      </c>
      <c r="U109" s="36">
        <f t="shared" si="31"/>
        <v>-8.9137639138613056E-2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81644147</v>
      </c>
      <c r="E110" s="31">
        <v>81644147</v>
      </c>
      <c r="F110" s="31">
        <v>27528290</v>
      </c>
      <c r="G110" s="36">
        <f t="shared" si="24"/>
        <v>0.33717407813691774</v>
      </c>
      <c r="H110" s="31">
        <v>21515012</v>
      </c>
      <c r="I110" s="36">
        <f t="shared" si="25"/>
        <v>0.26352179293391353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49043302</v>
      </c>
      <c r="O110" s="36">
        <f t="shared" si="29"/>
        <v>0.60069587107083133</v>
      </c>
      <c r="P110" s="31">
        <v>22660772</v>
      </c>
      <c r="Q110" s="31">
        <v>73613461</v>
      </c>
      <c r="R110" s="31">
        <v>73854533</v>
      </c>
      <c r="S110" s="31">
        <v>48508670</v>
      </c>
      <c r="T110" s="36">
        <f t="shared" si="30"/>
        <v>0.65896466951879906</v>
      </c>
      <c r="U110" s="36">
        <f t="shared" si="31"/>
        <v>-5.05613842282161E-2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106773004</v>
      </c>
      <c r="E112" s="32">
        <f>SUM(E107:E111)</f>
        <v>106773004</v>
      </c>
      <c r="F112" s="32">
        <f>SUM(F107:F111)</f>
        <v>40113748</v>
      </c>
      <c r="G112" s="37">
        <f t="shared" si="24"/>
        <v>0.37569185559301116</v>
      </c>
      <c r="H112" s="32">
        <f>SUM(H107:H111)</f>
        <v>25777471</v>
      </c>
      <c r="I112" s="37">
        <f t="shared" si="25"/>
        <v>0.24142311290595514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65891219</v>
      </c>
      <c r="O112" s="37">
        <f t="shared" si="29"/>
        <v>0.6171149684989663</v>
      </c>
      <c r="P112" s="32">
        <f>SUM(P107:P111)</f>
        <v>26628052</v>
      </c>
      <c r="Q112" s="32">
        <f>SUM(Q107:Q111)</f>
        <v>97766801</v>
      </c>
      <c r="R112" s="32">
        <f>SUM(R107:R111)</f>
        <v>97289203</v>
      </c>
      <c r="S112" s="32">
        <f>SUM(S107:S111)</f>
        <v>66335177</v>
      </c>
      <c r="T112" s="37">
        <f t="shared" si="30"/>
        <v>0.67850411715936165</v>
      </c>
      <c r="U112" s="37">
        <f t="shared" si="31"/>
        <v>-3.1943042622870066E-2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28712988</v>
      </c>
      <c r="E114" s="31">
        <v>28712988</v>
      </c>
      <c r="F114" s="31">
        <v>9735877</v>
      </c>
      <c r="G114" s="36">
        <f t="shared" si="24"/>
        <v>0.33907571723291213</v>
      </c>
      <c r="H114" s="31">
        <v>8727249</v>
      </c>
      <c r="I114" s="36">
        <f t="shared" si="25"/>
        <v>0.30394778140122514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18463126</v>
      </c>
      <c r="O114" s="36">
        <f t="shared" si="29"/>
        <v>0.64302349863413732</v>
      </c>
      <c r="P114" s="31">
        <v>6578653</v>
      </c>
      <c r="Q114" s="31">
        <v>21628618</v>
      </c>
      <c r="R114" s="31">
        <v>25687210</v>
      </c>
      <c r="S114" s="31">
        <v>14089486</v>
      </c>
      <c r="T114" s="36">
        <f t="shared" si="30"/>
        <v>0.65142793681963407</v>
      </c>
      <c r="U114" s="36">
        <f t="shared" si="31"/>
        <v>0.32660120544433635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5268511</v>
      </c>
      <c r="E115" s="31">
        <v>5268511</v>
      </c>
      <c r="F115" s="31">
        <v>905430</v>
      </c>
      <c r="G115" s="36">
        <f t="shared" si="24"/>
        <v>0.17185690605941603</v>
      </c>
      <c r="H115" s="31">
        <v>1817131</v>
      </c>
      <c r="I115" s="36">
        <f t="shared" si="25"/>
        <v>0.34490409149757872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2722561</v>
      </c>
      <c r="O115" s="36">
        <f t="shared" si="29"/>
        <v>0.51676099755699478</v>
      </c>
      <c r="P115" s="31">
        <v>1258738</v>
      </c>
      <c r="Q115" s="31">
        <v>4900416</v>
      </c>
      <c r="R115" s="31">
        <v>5003141</v>
      </c>
      <c r="S115" s="31">
        <v>2506375</v>
      </c>
      <c r="T115" s="36">
        <f t="shared" si="30"/>
        <v>0.51146167998798464</v>
      </c>
      <c r="U115" s="36">
        <f t="shared" si="31"/>
        <v>0.44361336513237859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101911</v>
      </c>
      <c r="R116" s="31">
        <v>98774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168980087</v>
      </c>
      <c r="E117" s="31">
        <v>168980087</v>
      </c>
      <c r="F117" s="31">
        <v>50296269</v>
      </c>
      <c r="G117" s="36">
        <f t="shared" si="24"/>
        <v>0.29764613033960624</v>
      </c>
      <c r="H117" s="31">
        <v>48553803</v>
      </c>
      <c r="I117" s="36">
        <f t="shared" si="25"/>
        <v>0.28733446562848558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98850072</v>
      </c>
      <c r="O117" s="36">
        <f t="shared" si="29"/>
        <v>0.58498059596809182</v>
      </c>
      <c r="P117" s="31">
        <v>40188641</v>
      </c>
      <c r="Q117" s="31">
        <v>158771855</v>
      </c>
      <c r="R117" s="31">
        <v>150874979</v>
      </c>
      <c r="S117" s="31">
        <v>87516735</v>
      </c>
      <c r="T117" s="36">
        <f t="shared" si="30"/>
        <v>0.5512106349075534</v>
      </c>
      <c r="U117" s="36">
        <f t="shared" si="31"/>
        <v>0.2081474215562551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685460</v>
      </c>
      <c r="E118" s="31">
        <v>685460</v>
      </c>
      <c r="F118" s="31">
        <v>112058</v>
      </c>
      <c r="G118" s="36">
        <f t="shared" si="24"/>
        <v>0.16347853995856798</v>
      </c>
      <c r="H118" s="31">
        <v>168087</v>
      </c>
      <c r="I118" s="36">
        <f t="shared" si="25"/>
        <v>0.24521780993785194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280145</v>
      </c>
      <c r="O118" s="36">
        <f t="shared" si="29"/>
        <v>0.4086963498964199</v>
      </c>
      <c r="P118" s="31">
        <v>157278</v>
      </c>
      <c r="Q118" s="31">
        <v>653441</v>
      </c>
      <c r="R118" s="31">
        <v>653441</v>
      </c>
      <c r="S118" s="31">
        <v>314202</v>
      </c>
      <c r="T118" s="36">
        <f t="shared" si="30"/>
        <v>0.48084218774150994</v>
      </c>
      <c r="U118" s="36">
        <f t="shared" si="31"/>
        <v>6.8725441574791102E-2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1454100</v>
      </c>
      <c r="E119" s="31">
        <v>1454100</v>
      </c>
      <c r="F119" s="31">
        <v>362968</v>
      </c>
      <c r="G119" s="36">
        <f t="shared" si="24"/>
        <v>0.24961694518946428</v>
      </c>
      <c r="H119" s="31">
        <v>379732</v>
      </c>
      <c r="I119" s="36">
        <f t="shared" si="25"/>
        <v>0.26114572587855028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742700</v>
      </c>
      <c r="O119" s="36">
        <f t="shared" si="29"/>
        <v>0.51076267106801454</v>
      </c>
      <c r="P119" s="31">
        <v>350603</v>
      </c>
      <c r="Q119" s="31">
        <v>1519872</v>
      </c>
      <c r="R119" s="31">
        <v>1507902</v>
      </c>
      <c r="S119" s="31">
        <v>693955</v>
      </c>
      <c r="T119" s="36">
        <f t="shared" si="30"/>
        <v>0.45658779160350343</v>
      </c>
      <c r="U119" s="36">
        <f t="shared" si="31"/>
        <v>8.3082574878138526E-2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205101146</v>
      </c>
      <c r="E121" s="32">
        <f>SUM(E113:E120)</f>
        <v>205101146</v>
      </c>
      <c r="F121" s="32">
        <f>SUM(F113:F120)</f>
        <v>61412602</v>
      </c>
      <c r="G121" s="37">
        <f t="shared" si="24"/>
        <v>0.29942593299795606</v>
      </c>
      <c r="H121" s="32">
        <f>SUM(H113:H120)</f>
        <v>59646002</v>
      </c>
      <c r="I121" s="37">
        <f t="shared" si="25"/>
        <v>0.29081262178808109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121058604</v>
      </c>
      <c r="O121" s="37">
        <f t="shared" si="29"/>
        <v>0.59023855478603715</v>
      </c>
      <c r="P121" s="32">
        <f>SUM(P113:P120)</f>
        <v>48533913</v>
      </c>
      <c r="Q121" s="32">
        <f>SUM(Q113:Q120)</f>
        <v>187576113</v>
      </c>
      <c r="R121" s="32">
        <f>SUM(R113:R120)</f>
        <v>183825447</v>
      </c>
      <c r="S121" s="32">
        <f>SUM(S113:S120)</f>
        <v>105120753</v>
      </c>
      <c r="T121" s="37">
        <f t="shared" si="30"/>
        <v>0.56041652275841758</v>
      </c>
      <c r="U121" s="37">
        <f t="shared" si="31"/>
        <v>0.22895514317998633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2014095</v>
      </c>
      <c r="E122" s="31">
        <v>2014095</v>
      </c>
      <c r="F122" s="31">
        <v>487416</v>
      </c>
      <c r="G122" s="36">
        <f t="shared" si="24"/>
        <v>0.2420024874695583</v>
      </c>
      <c r="H122" s="31">
        <v>491820</v>
      </c>
      <c r="I122" s="36">
        <f t="shared" si="25"/>
        <v>0.24418907747648447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979236</v>
      </c>
      <c r="O122" s="36">
        <f t="shared" si="29"/>
        <v>0.48619156494604276</v>
      </c>
      <c r="P122" s="31">
        <v>316673</v>
      </c>
      <c r="Q122" s="31">
        <v>1707489</v>
      </c>
      <c r="R122" s="31">
        <v>1920014</v>
      </c>
      <c r="S122" s="31">
        <v>799859</v>
      </c>
      <c r="T122" s="36">
        <f t="shared" si="30"/>
        <v>0.46844167078089521</v>
      </c>
      <c r="U122" s="36">
        <f t="shared" si="31"/>
        <v>0.55308472777912865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14380676</v>
      </c>
      <c r="E123" s="31">
        <v>14380676</v>
      </c>
      <c r="F123" s="31">
        <v>3993402</v>
      </c>
      <c r="G123" s="36">
        <f t="shared" si="24"/>
        <v>0.27769223087982792</v>
      </c>
      <c r="H123" s="31">
        <v>3998767</v>
      </c>
      <c r="I123" s="36">
        <f t="shared" si="25"/>
        <v>0.27806530096359866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7992169</v>
      </c>
      <c r="O123" s="36">
        <f t="shared" si="29"/>
        <v>0.55575753184342658</v>
      </c>
      <c r="P123" s="31">
        <v>3804880</v>
      </c>
      <c r="Q123" s="31">
        <v>12296302</v>
      </c>
      <c r="R123" s="31">
        <v>13708941</v>
      </c>
      <c r="S123" s="31">
        <v>6806918</v>
      </c>
      <c r="T123" s="36">
        <f t="shared" si="30"/>
        <v>0.55357439984801937</v>
      </c>
      <c r="U123" s="36">
        <f t="shared" si="31"/>
        <v>5.0957454637202693E-2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120634536</v>
      </c>
      <c r="E124" s="31">
        <v>120634536</v>
      </c>
      <c r="F124" s="31">
        <v>43693719</v>
      </c>
      <c r="G124" s="36">
        <f t="shared" si="24"/>
        <v>0.36219908865898898</v>
      </c>
      <c r="H124" s="31">
        <v>11493709</v>
      </c>
      <c r="I124" s="36">
        <f t="shared" si="25"/>
        <v>9.5277102072991768E-2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55187428</v>
      </c>
      <c r="O124" s="36">
        <f t="shared" si="29"/>
        <v>0.45747619073198076</v>
      </c>
      <c r="P124" s="31">
        <v>33490985</v>
      </c>
      <c r="Q124" s="31">
        <v>107799180</v>
      </c>
      <c r="R124" s="31">
        <v>110470146</v>
      </c>
      <c r="S124" s="31">
        <v>74433573</v>
      </c>
      <c r="T124" s="36">
        <f t="shared" si="30"/>
        <v>0.69048366601675448</v>
      </c>
      <c r="U124" s="36">
        <f t="shared" si="31"/>
        <v>-0.65681185548887266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137029307</v>
      </c>
      <c r="E126" s="32">
        <f>SUM(E122:E125)</f>
        <v>137029307</v>
      </c>
      <c r="F126" s="32">
        <f>SUM(F122:F125)</f>
        <v>48174537</v>
      </c>
      <c r="G126" s="37">
        <f t="shared" si="24"/>
        <v>0.35156374978967092</v>
      </c>
      <c r="H126" s="32">
        <f>SUM(H122:H125)</f>
        <v>15984296</v>
      </c>
      <c r="I126" s="37">
        <f t="shared" si="25"/>
        <v>0.11664873996626138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64158833</v>
      </c>
      <c r="O126" s="37">
        <f t="shared" si="29"/>
        <v>0.46821248975593227</v>
      </c>
      <c r="P126" s="32">
        <f>SUM(P122:P125)</f>
        <v>37612538</v>
      </c>
      <c r="Q126" s="32">
        <f>SUM(Q122:Q125)</f>
        <v>121802971</v>
      </c>
      <c r="R126" s="32">
        <f>SUM(R122:R125)</f>
        <v>126099101</v>
      </c>
      <c r="S126" s="32">
        <f>SUM(S122:S125)</f>
        <v>82040350</v>
      </c>
      <c r="T126" s="37">
        <f t="shared" si="30"/>
        <v>0.67354966242982695</v>
      </c>
      <c r="U126" s="37">
        <f t="shared" si="31"/>
        <v>-0.57502745494069019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33112677</v>
      </c>
      <c r="E127" s="31">
        <v>33112677</v>
      </c>
      <c r="F127" s="31">
        <v>10814377</v>
      </c>
      <c r="G127" s="36">
        <f t="shared" si="24"/>
        <v>0.32659325611154905</v>
      </c>
      <c r="H127" s="31">
        <v>9303591</v>
      </c>
      <c r="I127" s="36">
        <f t="shared" si="25"/>
        <v>0.2809676487346523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20117968</v>
      </c>
      <c r="O127" s="36">
        <f t="shared" si="29"/>
        <v>0.6075609048462014</v>
      </c>
      <c r="P127" s="31">
        <v>9511036</v>
      </c>
      <c r="Q127" s="31">
        <v>28698343</v>
      </c>
      <c r="R127" s="31">
        <v>30944693</v>
      </c>
      <c r="S127" s="31">
        <v>19699094</v>
      </c>
      <c r="T127" s="36">
        <f t="shared" si="30"/>
        <v>0.68641921242630632</v>
      </c>
      <c r="U127" s="36">
        <f t="shared" si="31"/>
        <v>-2.1810978320342844E-2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2034904</v>
      </c>
      <c r="E128" s="31">
        <v>2034904</v>
      </c>
      <c r="F128" s="31">
        <v>609006</v>
      </c>
      <c r="G128" s="36">
        <f t="shared" si="24"/>
        <v>0.29927996603279566</v>
      </c>
      <c r="H128" s="31">
        <v>653139</v>
      </c>
      <c r="I128" s="36">
        <f t="shared" si="25"/>
        <v>0.32096796703923136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1262145</v>
      </c>
      <c r="O128" s="36">
        <f t="shared" si="29"/>
        <v>0.62024793307202697</v>
      </c>
      <c r="P128" s="31">
        <v>554685</v>
      </c>
      <c r="Q128" s="31">
        <v>1453803</v>
      </c>
      <c r="R128" s="31">
        <v>1610003</v>
      </c>
      <c r="S128" s="31">
        <v>925316</v>
      </c>
      <c r="T128" s="36">
        <f t="shared" si="30"/>
        <v>0.6364796330727065</v>
      </c>
      <c r="U128" s="36">
        <f t="shared" si="31"/>
        <v>0.17749533519024308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700000</v>
      </c>
      <c r="E129" s="31">
        <v>700000</v>
      </c>
      <c r="F129" s="31">
        <v>734534</v>
      </c>
      <c r="G129" s="36">
        <f t="shared" si="24"/>
        <v>1.0493342857142858</v>
      </c>
      <c r="H129" s="31">
        <v>827368</v>
      </c>
      <c r="I129" s="36">
        <f t="shared" si="25"/>
        <v>1.1819542857142857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1561902</v>
      </c>
      <c r="O129" s="36">
        <f t="shared" si="29"/>
        <v>2.2312885714285713</v>
      </c>
      <c r="P129" s="31">
        <v>412605</v>
      </c>
      <c r="Q129" s="31">
        <v>600000</v>
      </c>
      <c r="R129" s="31">
        <v>600000</v>
      </c>
      <c r="S129" s="31">
        <v>649245</v>
      </c>
      <c r="T129" s="36">
        <f t="shared" si="30"/>
        <v>1.0820749999999999</v>
      </c>
      <c r="U129" s="36">
        <f t="shared" si="31"/>
        <v>1.0052301838319941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15067965</v>
      </c>
      <c r="E130" s="31">
        <v>15067965</v>
      </c>
      <c r="F130" s="31">
        <v>2976486</v>
      </c>
      <c r="G130" s="36">
        <f t="shared" si="24"/>
        <v>0.19753735822986052</v>
      </c>
      <c r="H130" s="31">
        <v>2943919</v>
      </c>
      <c r="I130" s="36">
        <f t="shared" si="25"/>
        <v>0.19537601792942844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5920405</v>
      </c>
      <c r="O130" s="36">
        <f t="shared" si="29"/>
        <v>0.39291337615928895</v>
      </c>
      <c r="P130" s="31">
        <v>2615592</v>
      </c>
      <c r="Q130" s="31">
        <v>14016232</v>
      </c>
      <c r="R130" s="31">
        <v>13951820</v>
      </c>
      <c r="S130" s="31">
        <v>5241268</v>
      </c>
      <c r="T130" s="36">
        <f t="shared" si="30"/>
        <v>0.37394272583387606</v>
      </c>
      <c r="U130" s="36">
        <f t="shared" si="31"/>
        <v>0.12552684057758245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50915546</v>
      </c>
      <c r="E132" s="32">
        <f>SUM(E127:E131)</f>
        <v>50915546</v>
      </c>
      <c r="F132" s="32">
        <f>SUM(F127:F131)</f>
        <v>15134403</v>
      </c>
      <c r="G132" s="37">
        <f t="shared" si="24"/>
        <v>0.29724522643830631</v>
      </c>
      <c r="H132" s="32">
        <f>SUM(H127:H131)</f>
        <v>13728017</v>
      </c>
      <c r="I132" s="37">
        <f t="shared" si="25"/>
        <v>0.26962328951554404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28862420</v>
      </c>
      <c r="O132" s="37">
        <f t="shared" si="29"/>
        <v>0.56686851595385035</v>
      </c>
      <c r="P132" s="32">
        <f>SUM(P127:P131)</f>
        <v>13093918</v>
      </c>
      <c r="Q132" s="32">
        <f>SUM(Q127:Q131)</f>
        <v>44768378</v>
      </c>
      <c r="R132" s="32">
        <f>SUM(R127:R131)</f>
        <v>47106516</v>
      </c>
      <c r="S132" s="32">
        <f>SUM(S127:S131)</f>
        <v>26514923</v>
      </c>
      <c r="T132" s="37">
        <f t="shared" si="30"/>
        <v>0.59226901184581671</v>
      </c>
      <c r="U132" s="37">
        <f t="shared" si="31"/>
        <v>4.8426987247056186E-2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165464267</v>
      </c>
      <c r="E133" s="31">
        <v>165464267</v>
      </c>
      <c r="F133" s="31">
        <v>49772227</v>
      </c>
      <c r="G133" s="36">
        <f t="shared" si="24"/>
        <v>0.30080347801014945</v>
      </c>
      <c r="H133" s="31">
        <v>44908991</v>
      </c>
      <c r="I133" s="36">
        <f t="shared" si="25"/>
        <v>0.27141202033669298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94681218</v>
      </c>
      <c r="O133" s="36">
        <f t="shared" si="29"/>
        <v>0.57221549834684249</v>
      </c>
      <c r="P133" s="31">
        <v>42861137</v>
      </c>
      <c r="Q133" s="31">
        <v>157009331</v>
      </c>
      <c r="R133" s="31">
        <v>156649331</v>
      </c>
      <c r="S133" s="31">
        <v>89891789</v>
      </c>
      <c r="T133" s="36">
        <f t="shared" si="30"/>
        <v>0.5725251386492437</v>
      </c>
      <c r="U133" s="36">
        <f t="shared" si="31"/>
        <v>4.7778807174434057E-2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3169388</v>
      </c>
      <c r="E134" s="31">
        <v>3169388</v>
      </c>
      <c r="F134" s="31">
        <v>664674</v>
      </c>
      <c r="G134" s="36">
        <f t="shared" si="24"/>
        <v>0.20971682861170673</v>
      </c>
      <c r="H134" s="31">
        <v>695959</v>
      </c>
      <c r="I134" s="36">
        <f t="shared" si="25"/>
        <v>0.2195878194780822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1360633</v>
      </c>
      <c r="O134" s="36">
        <f t="shared" si="29"/>
        <v>0.42930464808978896</v>
      </c>
      <c r="P134" s="31">
        <v>503032</v>
      </c>
      <c r="Q134" s="31">
        <v>2434140</v>
      </c>
      <c r="R134" s="31">
        <v>2434241</v>
      </c>
      <c r="S134" s="31">
        <v>1008010</v>
      </c>
      <c r="T134" s="36">
        <f t="shared" si="30"/>
        <v>0.41411340350185283</v>
      </c>
      <c r="U134" s="36">
        <f t="shared" si="31"/>
        <v>0.38352828448289578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7910052</v>
      </c>
      <c r="E135" s="31">
        <v>7910052</v>
      </c>
      <c r="F135" s="31">
        <v>5123871</v>
      </c>
      <c r="G135" s="36">
        <f t="shared" si="24"/>
        <v>0.64776704375647598</v>
      </c>
      <c r="H135" s="31">
        <v>-2651349</v>
      </c>
      <c r="I135" s="36">
        <f t="shared" si="25"/>
        <v>-0.33518730344629843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2472522</v>
      </c>
      <c r="O135" s="36">
        <f t="shared" si="29"/>
        <v>0.31257974031017749</v>
      </c>
      <c r="P135" s="31">
        <v>707639</v>
      </c>
      <c r="Q135" s="31">
        <v>8146789</v>
      </c>
      <c r="R135" s="31">
        <v>8146789</v>
      </c>
      <c r="S135" s="31">
        <v>1789801</v>
      </c>
      <c r="T135" s="36">
        <f t="shared" si="30"/>
        <v>0.21969404141926346</v>
      </c>
      <c r="U135" s="36">
        <f t="shared" si="31"/>
        <v>-4.7467536413340703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176543707</v>
      </c>
      <c r="E137" s="32">
        <f>SUM(E133:E136)</f>
        <v>176543707</v>
      </c>
      <c r="F137" s="32">
        <f>SUM(F133:F136)</f>
        <v>55560772</v>
      </c>
      <c r="G137" s="37">
        <f t="shared" ref="G137:G170" si="32">IF(($D137     =0),0,($F137     /$D137     ))</f>
        <v>0.31471397618267977</v>
      </c>
      <c r="H137" s="32">
        <f>SUM(H133:H136)</f>
        <v>42953601</v>
      </c>
      <c r="I137" s="37">
        <f t="shared" ref="I137:I170" si="33">IF(($D137     =0),0,($H137     /$D137     ))</f>
        <v>0.24330292894552169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98514373</v>
      </c>
      <c r="O137" s="37">
        <f t="shared" ref="O137:O170" si="37">IF(($D137     =0),0,($N137     /$D137     ))</f>
        <v>0.55801690512820146</v>
      </c>
      <c r="P137" s="32">
        <f>SUM(P133:P136)</f>
        <v>44071808</v>
      </c>
      <c r="Q137" s="32">
        <f>SUM(Q133:Q136)</f>
        <v>167590260</v>
      </c>
      <c r="R137" s="32">
        <f>SUM(R133:R136)</f>
        <v>167230361</v>
      </c>
      <c r="S137" s="32">
        <f>SUM(S133:S136)</f>
        <v>92689600</v>
      </c>
      <c r="T137" s="37">
        <f t="shared" ref="T137:T170" si="38">IF(($Q137     =0),0,($S137     /$Q137     ))</f>
        <v>0.55307271436896155</v>
      </c>
      <c r="U137" s="37">
        <f t="shared" ref="U137:U170" si="39">IF(($P137     =0),0,(($H137     /$P137     )-1))</f>
        <v>-2.5372387717790046E-2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11722440</v>
      </c>
      <c r="E139" s="31">
        <v>11722440</v>
      </c>
      <c r="F139" s="31">
        <v>3010331</v>
      </c>
      <c r="G139" s="36">
        <f t="shared" si="32"/>
        <v>0.25680071725681686</v>
      </c>
      <c r="H139" s="31">
        <v>3008288</v>
      </c>
      <c r="I139" s="36">
        <f t="shared" si="33"/>
        <v>0.25662643613445663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6018619</v>
      </c>
      <c r="O139" s="36">
        <f t="shared" si="37"/>
        <v>0.51342715339127354</v>
      </c>
      <c r="P139" s="31">
        <v>2844143</v>
      </c>
      <c r="Q139" s="31">
        <v>9127501</v>
      </c>
      <c r="R139" s="31">
        <v>13319428</v>
      </c>
      <c r="S139" s="31">
        <v>5687397</v>
      </c>
      <c r="T139" s="36">
        <f t="shared" si="38"/>
        <v>0.62310560141269777</v>
      </c>
      <c r="U139" s="36">
        <f t="shared" si="39"/>
        <v>5.7713342824182945E-2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28811800</v>
      </c>
      <c r="E140" s="31">
        <v>28811800</v>
      </c>
      <c r="F140" s="31">
        <v>9724230</v>
      </c>
      <c r="G140" s="36">
        <f t="shared" si="32"/>
        <v>0.3375085902303917</v>
      </c>
      <c r="H140" s="31">
        <v>8978661</v>
      </c>
      <c r="I140" s="36">
        <f t="shared" si="33"/>
        <v>0.31163138019839093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18702891</v>
      </c>
      <c r="O140" s="36">
        <f t="shared" si="37"/>
        <v>0.64913997042878269</v>
      </c>
      <c r="P140" s="31">
        <v>6780831</v>
      </c>
      <c r="Q140" s="31">
        <v>28587742</v>
      </c>
      <c r="R140" s="31">
        <v>28587742</v>
      </c>
      <c r="S140" s="31">
        <v>14602708</v>
      </c>
      <c r="T140" s="36">
        <f t="shared" si="38"/>
        <v>0.51080312673872597</v>
      </c>
      <c r="U140" s="36">
        <f t="shared" si="39"/>
        <v>0.3241239901127162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2011648</v>
      </c>
      <c r="E141" s="31">
        <v>2011648</v>
      </c>
      <c r="F141" s="31">
        <v>568097</v>
      </c>
      <c r="G141" s="36">
        <f t="shared" si="32"/>
        <v>0.28240378038304914</v>
      </c>
      <c r="H141" s="31">
        <v>530764</v>
      </c>
      <c r="I141" s="36">
        <f t="shared" si="33"/>
        <v>0.26384536459658947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1098861</v>
      </c>
      <c r="O141" s="36">
        <f t="shared" si="37"/>
        <v>0.54624914497963861</v>
      </c>
      <c r="P141" s="31">
        <v>551010</v>
      </c>
      <c r="Q141" s="31">
        <v>1785584</v>
      </c>
      <c r="R141" s="31">
        <v>1923829</v>
      </c>
      <c r="S141" s="31">
        <v>1102850</v>
      </c>
      <c r="T141" s="36">
        <f t="shared" si="38"/>
        <v>0.6176410630919632</v>
      </c>
      <c r="U141" s="36">
        <f t="shared" si="39"/>
        <v>-3.674343478339781E-2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11517404</v>
      </c>
      <c r="E142" s="31">
        <v>11517404</v>
      </c>
      <c r="F142" s="31">
        <v>3256042</v>
      </c>
      <c r="G142" s="36">
        <f t="shared" si="32"/>
        <v>0.28270624178851417</v>
      </c>
      <c r="H142" s="31">
        <v>3250449</v>
      </c>
      <c r="I142" s="36">
        <f t="shared" si="33"/>
        <v>0.28222062888477301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6506491</v>
      </c>
      <c r="O142" s="36">
        <f t="shared" si="37"/>
        <v>0.56492687067328717</v>
      </c>
      <c r="P142" s="31">
        <v>2521312</v>
      </c>
      <c r="Q142" s="31">
        <v>10051154</v>
      </c>
      <c r="R142" s="31">
        <v>10051154</v>
      </c>
      <c r="S142" s="31">
        <v>5058872</v>
      </c>
      <c r="T142" s="36">
        <f t="shared" si="38"/>
        <v>0.50331255495637617</v>
      </c>
      <c r="U142" s="36">
        <f t="shared" si="39"/>
        <v>0.28918951720374153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54063292</v>
      </c>
      <c r="E144" s="32">
        <f>SUM(E138:E143)</f>
        <v>54063292</v>
      </c>
      <c r="F144" s="32">
        <f>SUM(F138:F143)</f>
        <v>16558700</v>
      </c>
      <c r="G144" s="37">
        <f t="shared" si="32"/>
        <v>0.30628360551924955</v>
      </c>
      <c r="H144" s="32">
        <f>SUM(H138:H143)</f>
        <v>15768162</v>
      </c>
      <c r="I144" s="37">
        <f t="shared" si="33"/>
        <v>0.2916611515258819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32326862</v>
      </c>
      <c r="O144" s="37">
        <f t="shared" si="37"/>
        <v>0.5979447570451315</v>
      </c>
      <c r="P144" s="32">
        <f>SUM(P138:P143)</f>
        <v>12697296</v>
      </c>
      <c r="Q144" s="32">
        <f>SUM(Q138:Q143)</f>
        <v>49551981</v>
      </c>
      <c r="R144" s="32">
        <f>SUM(R138:R143)</f>
        <v>53882153</v>
      </c>
      <c r="S144" s="32">
        <f>SUM(S138:S143)</f>
        <v>26451827</v>
      </c>
      <c r="T144" s="37">
        <f t="shared" si="38"/>
        <v>0.53381976797254582</v>
      </c>
      <c r="U144" s="37">
        <f t="shared" si="39"/>
        <v>0.24185196596188674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408655</v>
      </c>
      <c r="E145" s="31">
        <v>408655</v>
      </c>
      <c r="F145" s="31">
        <v>117489</v>
      </c>
      <c r="G145" s="36">
        <f t="shared" si="32"/>
        <v>0.28750168234819101</v>
      </c>
      <c r="H145" s="31">
        <v>117489</v>
      </c>
      <c r="I145" s="36">
        <f t="shared" si="33"/>
        <v>0.28750168234819101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234978</v>
      </c>
      <c r="O145" s="36">
        <f t="shared" si="37"/>
        <v>0.57500336469638202</v>
      </c>
      <c r="P145" s="31">
        <v>117489</v>
      </c>
      <c r="Q145" s="31">
        <v>485605</v>
      </c>
      <c r="R145" s="31">
        <v>439657</v>
      </c>
      <c r="S145" s="31">
        <v>234978</v>
      </c>
      <c r="T145" s="36">
        <f t="shared" si="38"/>
        <v>0.48388710989384376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31113462</v>
      </c>
      <c r="E147" s="31">
        <v>31113462</v>
      </c>
      <c r="F147" s="31">
        <v>1423699</v>
      </c>
      <c r="G147" s="36">
        <f t="shared" si="32"/>
        <v>4.5758295878485011E-2</v>
      </c>
      <c r="H147" s="31">
        <v>5848476</v>
      </c>
      <c r="I147" s="36">
        <f t="shared" si="33"/>
        <v>0.18797252456187613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7272175</v>
      </c>
      <c r="O147" s="36">
        <f t="shared" si="37"/>
        <v>0.23373082044036114</v>
      </c>
      <c r="P147" s="31">
        <v>1392886</v>
      </c>
      <c r="Q147" s="31">
        <v>31459962</v>
      </c>
      <c r="R147" s="31">
        <v>29464207</v>
      </c>
      <c r="S147" s="31">
        <v>2825480</v>
      </c>
      <c r="T147" s="36">
        <f t="shared" si="38"/>
        <v>8.9811933021406706E-2</v>
      </c>
      <c r="U147" s="36">
        <f t="shared" si="39"/>
        <v>3.1988188552401278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3874600</v>
      </c>
      <c r="E148" s="31">
        <v>3874600</v>
      </c>
      <c r="F148" s="31">
        <v>1411830</v>
      </c>
      <c r="G148" s="36">
        <f t="shared" si="32"/>
        <v>0.36438083931244514</v>
      </c>
      <c r="H148" s="31">
        <v>1435799</v>
      </c>
      <c r="I148" s="36">
        <f t="shared" si="33"/>
        <v>0.37056702627367988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2847629</v>
      </c>
      <c r="O148" s="36">
        <f t="shared" si="37"/>
        <v>0.73494786558612502</v>
      </c>
      <c r="P148" s="31">
        <v>1370867</v>
      </c>
      <c r="Q148" s="31">
        <v>3795680</v>
      </c>
      <c r="R148" s="31">
        <v>3795680</v>
      </c>
      <c r="S148" s="31">
        <v>2695947</v>
      </c>
      <c r="T148" s="36">
        <f t="shared" si="38"/>
        <v>0.71026719849934661</v>
      </c>
      <c r="U148" s="36">
        <f t="shared" si="39"/>
        <v>4.7365645244943577E-2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35396717</v>
      </c>
      <c r="E150" s="32">
        <f>SUM(E145:E149)</f>
        <v>35396717</v>
      </c>
      <c r="F150" s="32">
        <f>SUM(F145:F149)</f>
        <v>2953018</v>
      </c>
      <c r="G150" s="37">
        <f t="shared" si="32"/>
        <v>8.3426324537385771E-2</v>
      </c>
      <c r="H150" s="32">
        <f>SUM(H145:H149)</f>
        <v>7401764</v>
      </c>
      <c r="I150" s="37">
        <f t="shared" si="33"/>
        <v>0.20910877130215211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10354782</v>
      </c>
      <c r="O150" s="37">
        <f t="shared" si="37"/>
        <v>0.29253509583953791</v>
      </c>
      <c r="P150" s="32">
        <f>SUM(P145:P149)</f>
        <v>2881242</v>
      </c>
      <c r="Q150" s="32">
        <f>SUM(Q145:Q149)</f>
        <v>35741247</v>
      </c>
      <c r="R150" s="32">
        <f>SUM(R145:R149)</f>
        <v>33699544</v>
      </c>
      <c r="S150" s="32">
        <f>SUM(S145:S149)</f>
        <v>5756405</v>
      </c>
      <c r="T150" s="37">
        <f t="shared" si="38"/>
        <v>0.16105775492388388</v>
      </c>
      <c r="U150" s="37">
        <f t="shared" si="39"/>
        <v>1.5689490851514729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2778544</v>
      </c>
      <c r="E151" s="31">
        <v>2778544</v>
      </c>
      <c r="F151" s="31">
        <v>1541220</v>
      </c>
      <c r="G151" s="36">
        <f t="shared" si="32"/>
        <v>0.55468619535987196</v>
      </c>
      <c r="H151" s="31">
        <v>928124</v>
      </c>
      <c r="I151" s="36">
        <f t="shared" si="33"/>
        <v>0.33403250047506894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2469344</v>
      </c>
      <c r="O151" s="36">
        <f t="shared" si="37"/>
        <v>0.8887186958349409</v>
      </c>
      <c r="P151" s="31">
        <v>557154</v>
      </c>
      <c r="Q151" s="31">
        <v>2718868</v>
      </c>
      <c r="R151" s="31">
        <v>2718868</v>
      </c>
      <c r="S151" s="31">
        <v>2294333</v>
      </c>
      <c r="T151" s="36">
        <f t="shared" si="38"/>
        <v>0.84385597241204791</v>
      </c>
      <c r="U151" s="36">
        <f t="shared" si="39"/>
        <v>0.66583027313812693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231361500</v>
      </c>
      <c r="E152" s="31">
        <v>231961600</v>
      </c>
      <c r="F152" s="31">
        <v>75667629</v>
      </c>
      <c r="G152" s="36">
        <f t="shared" si="32"/>
        <v>0.32705367574121019</v>
      </c>
      <c r="H152" s="31">
        <v>68015555</v>
      </c>
      <c r="I152" s="36">
        <f t="shared" si="33"/>
        <v>0.2939795730923252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143683184</v>
      </c>
      <c r="O152" s="36">
        <f t="shared" si="37"/>
        <v>0.62103324883353539</v>
      </c>
      <c r="P152" s="31">
        <v>63019277</v>
      </c>
      <c r="Q152" s="31">
        <v>217638600</v>
      </c>
      <c r="R152" s="31">
        <v>217415700</v>
      </c>
      <c r="S152" s="31">
        <v>134238885</v>
      </c>
      <c r="T152" s="36">
        <f t="shared" si="38"/>
        <v>0.61679722714628749</v>
      </c>
      <c r="U152" s="36">
        <f t="shared" si="39"/>
        <v>7.928174104568031E-2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32973540</v>
      </c>
      <c r="E153" s="31">
        <v>32973540</v>
      </c>
      <c r="F153" s="31">
        <v>4400712</v>
      </c>
      <c r="G153" s="36">
        <f t="shared" si="32"/>
        <v>0.13346192128597659</v>
      </c>
      <c r="H153" s="31">
        <v>4393460</v>
      </c>
      <c r="I153" s="36">
        <f t="shared" si="33"/>
        <v>0.13324198736320092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8794172</v>
      </c>
      <c r="O153" s="36">
        <f t="shared" si="37"/>
        <v>0.26670390864917748</v>
      </c>
      <c r="P153" s="31">
        <v>4212355</v>
      </c>
      <c r="Q153" s="31">
        <v>28818700</v>
      </c>
      <c r="R153" s="31">
        <v>30833010</v>
      </c>
      <c r="S153" s="31">
        <v>8402784</v>
      </c>
      <c r="T153" s="36">
        <f t="shared" si="38"/>
        <v>0.29157401270702704</v>
      </c>
      <c r="U153" s="36">
        <f t="shared" si="39"/>
        <v>4.2993764770538068E-2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2103883</v>
      </c>
      <c r="E154" s="31">
        <v>2103883</v>
      </c>
      <c r="F154" s="31">
        <v>499900</v>
      </c>
      <c r="G154" s="36">
        <f t="shared" si="32"/>
        <v>0.23760827004163254</v>
      </c>
      <c r="H154" s="31">
        <v>412459</v>
      </c>
      <c r="I154" s="36">
        <f t="shared" si="33"/>
        <v>0.19604654821584661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912359</v>
      </c>
      <c r="O154" s="36">
        <f t="shared" si="37"/>
        <v>0.43365481825747915</v>
      </c>
      <c r="P154" s="31">
        <v>503124</v>
      </c>
      <c r="Q154" s="31">
        <v>2108642</v>
      </c>
      <c r="R154" s="31">
        <v>2108642</v>
      </c>
      <c r="S154" s="31">
        <v>1002379</v>
      </c>
      <c r="T154" s="36">
        <f t="shared" si="38"/>
        <v>0.4753670845975751</v>
      </c>
      <c r="U154" s="36">
        <f t="shared" si="39"/>
        <v>-0.18020408487768425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2017881</v>
      </c>
      <c r="E155" s="31">
        <v>2017881</v>
      </c>
      <c r="F155" s="31">
        <v>463545</v>
      </c>
      <c r="G155" s="36">
        <f t="shared" si="32"/>
        <v>0.22971869996298097</v>
      </c>
      <c r="H155" s="31">
        <v>463545</v>
      </c>
      <c r="I155" s="36">
        <f t="shared" si="33"/>
        <v>0.22971869996298097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927090</v>
      </c>
      <c r="O155" s="36">
        <f t="shared" si="37"/>
        <v>0.45943739992596194</v>
      </c>
      <c r="P155" s="31">
        <v>421292</v>
      </c>
      <c r="Q155" s="31">
        <v>1488807</v>
      </c>
      <c r="R155" s="31">
        <v>1923623</v>
      </c>
      <c r="S155" s="31">
        <v>961470</v>
      </c>
      <c r="T155" s="36">
        <f t="shared" si="38"/>
        <v>0.64579895177816871</v>
      </c>
      <c r="U155" s="36">
        <f t="shared" si="39"/>
        <v>0.10029385794176005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44175058</v>
      </c>
      <c r="E156" s="31">
        <v>44175058</v>
      </c>
      <c r="F156" s="31">
        <v>9300072</v>
      </c>
      <c r="G156" s="36">
        <f t="shared" si="32"/>
        <v>0.21052766925625768</v>
      </c>
      <c r="H156" s="31">
        <v>9989783</v>
      </c>
      <c r="I156" s="36">
        <f t="shared" si="33"/>
        <v>0.22614080099227035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19289855</v>
      </c>
      <c r="O156" s="36">
        <f t="shared" si="37"/>
        <v>0.43666847024852801</v>
      </c>
      <c r="P156" s="31">
        <v>8533219</v>
      </c>
      <c r="Q156" s="31">
        <v>41674583</v>
      </c>
      <c r="R156" s="31">
        <v>43724450</v>
      </c>
      <c r="S156" s="31">
        <v>16640059</v>
      </c>
      <c r="T156" s="36">
        <f t="shared" si="38"/>
        <v>0.39928555493884604</v>
      </c>
      <c r="U156" s="36">
        <f t="shared" si="39"/>
        <v>0.17069338077459406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315410406</v>
      </c>
      <c r="E157" s="32">
        <f>SUM(E151:E156)</f>
        <v>316010506</v>
      </c>
      <c r="F157" s="32">
        <f>SUM(F151:F156)</f>
        <v>91873078</v>
      </c>
      <c r="G157" s="37">
        <f t="shared" si="32"/>
        <v>0.29128106191905412</v>
      </c>
      <c r="H157" s="32">
        <f>SUM(H151:H156)</f>
        <v>84202926</v>
      </c>
      <c r="I157" s="37">
        <f t="shared" si="33"/>
        <v>0.26696305638058115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176076004</v>
      </c>
      <c r="O157" s="37">
        <f t="shared" si="37"/>
        <v>0.55824411829963527</v>
      </c>
      <c r="P157" s="32">
        <f>SUM(P151:P156)</f>
        <v>77246421</v>
      </c>
      <c r="Q157" s="32">
        <f>SUM(Q151:Q156)</f>
        <v>294448200</v>
      </c>
      <c r="R157" s="32">
        <f>SUM(R151:R156)</f>
        <v>298724293</v>
      </c>
      <c r="S157" s="32">
        <f>SUM(S151:S156)</f>
        <v>163539910</v>
      </c>
      <c r="T157" s="37">
        <f t="shared" si="38"/>
        <v>0.55541147814793912</v>
      </c>
      <c r="U157" s="37">
        <f t="shared" si="39"/>
        <v>9.0056016964203511E-2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14958329</v>
      </c>
      <c r="E158" s="31">
        <v>14958329</v>
      </c>
      <c r="F158" s="31">
        <v>3840260</v>
      </c>
      <c r="G158" s="36">
        <f t="shared" si="32"/>
        <v>0.25673054791079941</v>
      </c>
      <c r="H158" s="31">
        <v>3778502</v>
      </c>
      <c r="I158" s="36">
        <f t="shared" si="33"/>
        <v>0.25260187819107333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7618762</v>
      </c>
      <c r="O158" s="36">
        <f t="shared" si="37"/>
        <v>0.50933242610187279</v>
      </c>
      <c r="P158" s="31">
        <v>3840965</v>
      </c>
      <c r="Q158" s="31">
        <v>12462673</v>
      </c>
      <c r="R158" s="31">
        <v>12462673</v>
      </c>
      <c r="S158" s="31">
        <v>7271656</v>
      </c>
      <c r="T158" s="36">
        <f t="shared" si="38"/>
        <v>0.58347482919595184</v>
      </c>
      <c r="U158" s="36">
        <f t="shared" si="39"/>
        <v>-1.6262319495231048E-2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143950328</v>
      </c>
      <c r="E159" s="31">
        <v>143950328</v>
      </c>
      <c r="F159" s="31">
        <v>44690918</v>
      </c>
      <c r="G159" s="36">
        <f t="shared" si="32"/>
        <v>0.31046068891208084</v>
      </c>
      <c r="H159" s="31">
        <v>40047027</v>
      </c>
      <c r="I159" s="36">
        <f t="shared" si="33"/>
        <v>0.27820031782074162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84737945</v>
      </c>
      <c r="O159" s="36">
        <f t="shared" si="37"/>
        <v>0.5886610067328224</v>
      </c>
      <c r="P159" s="31">
        <v>36966280</v>
      </c>
      <c r="Q159" s="31">
        <v>127831296</v>
      </c>
      <c r="R159" s="31">
        <v>125831296</v>
      </c>
      <c r="S159" s="31">
        <v>74466800</v>
      </c>
      <c r="T159" s="36">
        <f t="shared" si="38"/>
        <v>0.5825396622748783</v>
      </c>
      <c r="U159" s="36">
        <f t="shared" si="39"/>
        <v>8.333938389256379E-2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8748948</v>
      </c>
      <c r="E160" s="31">
        <v>8748948</v>
      </c>
      <c r="F160" s="31">
        <v>3880544</v>
      </c>
      <c r="G160" s="36">
        <f t="shared" si="32"/>
        <v>0.44354406952698772</v>
      </c>
      <c r="H160" s="31">
        <v>2995851</v>
      </c>
      <c r="I160" s="36">
        <f t="shared" si="33"/>
        <v>0.34242414059381771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6876395</v>
      </c>
      <c r="O160" s="36">
        <f t="shared" si="37"/>
        <v>0.78596821012080542</v>
      </c>
      <c r="P160" s="31">
        <v>148695</v>
      </c>
      <c r="Q160" s="31">
        <v>685440</v>
      </c>
      <c r="R160" s="31">
        <v>594780</v>
      </c>
      <c r="S160" s="31">
        <v>297390</v>
      </c>
      <c r="T160" s="36">
        <f t="shared" si="38"/>
        <v>0.43386729691876752</v>
      </c>
      <c r="U160" s="36">
        <f t="shared" si="39"/>
        <v>19.147624331685666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71772</v>
      </c>
      <c r="G161" s="36">
        <f t="shared" si="32"/>
        <v>0</v>
      </c>
      <c r="H161" s="31">
        <v>71772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143544</v>
      </c>
      <c r="O161" s="36">
        <f t="shared" si="37"/>
        <v>0</v>
      </c>
      <c r="P161" s="31">
        <v>63186</v>
      </c>
      <c r="Q161" s="31">
        <v>0</v>
      </c>
      <c r="R161" s="31">
        <v>0</v>
      </c>
      <c r="S161" s="31">
        <v>126372</v>
      </c>
      <c r="T161" s="36">
        <f t="shared" si="38"/>
        <v>0</v>
      </c>
      <c r="U161" s="36">
        <f t="shared" si="39"/>
        <v>0.1358845313835344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167657605</v>
      </c>
      <c r="E163" s="32">
        <f>SUM(E158:E162)</f>
        <v>167657605</v>
      </c>
      <c r="F163" s="32">
        <f>SUM(F158:F162)</f>
        <v>52483494</v>
      </c>
      <c r="G163" s="37">
        <f t="shared" si="32"/>
        <v>0.31303974549797486</v>
      </c>
      <c r="H163" s="32">
        <f>SUM(H158:H162)</f>
        <v>46893152</v>
      </c>
      <c r="I163" s="37">
        <f t="shared" si="33"/>
        <v>0.27969594340799514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99376646</v>
      </c>
      <c r="O163" s="37">
        <f t="shared" si="37"/>
        <v>0.59273568890596995</v>
      </c>
      <c r="P163" s="32">
        <f>SUM(P158:P162)</f>
        <v>41019126</v>
      </c>
      <c r="Q163" s="32">
        <f>SUM(Q158:Q162)</f>
        <v>140979409</v>
      </c>
      <c r="R163" s="32">
        <f>SUM(R158:R162)</f>
        <v>138888749</v>
      </c>
      <c r="S163" s="32">
        <f>SUM(S158:S162)</f>
        <v>82162218</v>
      </c>
      <c r="T163" s="37">
        <f t="shared" si="38"/>
        <v>0.58279587482169115</v>
      </c>
      <c r="U163" s="37">
        <f t="shared" si="39"/>
        <v>0.14320212478442373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21244752</v>
      </c>
      <c r="E164" s="31">
        <v>21244752</v>
      </c>
      <c r="F164" s="31">
        <v>7223887</v>
      </c>
      <c r="G164" s="36">
        <f t="shared" si="32"/>
        <v>0.34003159933333182</v>
      </c>
      <c r="H164" s="31">
        <v>5826573</v>
      </c>
      <c r="I164" s="36">
        <f t="shared" si="33"/>
        <v>0.27425940298102797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13050460</v>
      </c>
      <c r="O164" s="36">
        <f t="shared" si="37"/>
        <v>0.61429100231435985</v>
      </c>
      <c r="P164" s="31">
        <v>6142772</v>
      </c>
      <c r="Q164" s="31">
        <v>20252388</v>
      </c>
      <c r="R164" s="31">
        <v>20252388</v>
      </c>
      <c r="S164" s="31">
        <v>14523273</v>
      </c>
      <c r="T164" s="36">
        <f t="shared" si="38"/>
        <v>0.71711410032239165</v>
      </c>
      <c r="U164" s="36">
        <f t="shared" si="39"/>
        <v>-5.1474969280969618E-2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27547069</v>
      </c>
      <c r="E165" s="31">
        <v>27547069</v>
      </c>
      <c r="F165" s="31">
        <v>6623355</v>
      </c>
      <c r="G165" s="36">
        <f t="shared" si="32"/>
        <v>0.24043773949235761</v>
      </c>
      <c r="H165" s="31">
        <v>6248008</v>
      </c>
      <c r="I165" s="36">
        <f t="shared" si="33"/>
        <v>0.2268120793540685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12871363</v>
      </c>
      <c r="O165" s="36">
        <f t="shared" si="37"/>
        <v>0.46724981884642608</v>
      </c>
      <c r="P165" s="31">
        <v>892122</v>
      </c>
      <c r="Q165" s="31">
        <v>3443284</v>
      </c>
      <c r="R165" s="31">
        <v>3910430</v>
      </c>
      <c r="S165" s="31">
        <v>1697725</v>
      </c>
      <c r="T165" s="36">
        <f t="shared" si="38"/>
        <v>0.4930540147138604</v>
      </c>
      <c r="U165" s="36">
        <f t="shared" si="39"/>
        <v>6.0035353908994509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3816262</v>
      </c>
      <c r="E166" s="31">
        <v>3816262</v>
      </c>
      <c r="F166" s="31">
        <v>950598</v>
      </c>
      <c r="G166" s="36">
        <f t="shared" si="32"/>
        <v>0.24909138837951902</v>
      </c>
      <c r="H166" s="31">
        <v>954989</v>
      </c>
      <c r="I166" s="36">
        <f t="shared" si="33"/>
        <v>0.25024199072285919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1905587</v>
      </c>
      <c r="O166" s="36">
        <f t="shared" si="37"/>
        <v>0.49933337910237818</v>
      </c>
      <c r="P166" s="31">
        <v>885683</v>
      </c>
      <c r="Q166" s="31">
        <v>3816071</v>
      </c>
      <c r="R166" s="31">
        <v>3693936</v>
      </c>
      <c r="S166" s="31">
        <v>1827426</v>
      </c>
      <c r="T166" s="36">
        <f t="shared" si="38"/>
        <v>0.47887631021540217</v>
      </c>
      <c r="U166" s="36">
        <f t="shared" si="39"/>
        <v>7.8251473721410392E-2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4615019</v>
      </c>
      <c r="E167" s="31">
        <v>4615019</v>
      </c>
      <c r="F167" s="31">
        <v>1146904</v>
      </c>
      <c r="G167" s="36">
        <f t="shared" si="32"/>
        <v>0.24851555324040919</v>
      </c>
      <c r="H167" s="31">
        <v>1135959</v>
      </c>
      <c r="I167" s="36">
        <f t="shared" si="33"/>
        <v>0.24614394870313644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2282863</v>
      </c>
      <c r="O167" s="36">
        <f t="shared" si="37"/>
        <v>0.49465950194354563</v>
      </c>
      <c r="P167" s="31">
        <v>0</v>
      </c>
      <c r="Q167" s="31">
        <v>4421331</v>
      </c>
      <c r="R167" s="31">
        <v>4421331</v>
      </c>
      <c r="S167" s="31">
        <v>736300</v>
      </c>
      <c r="T167" s="36">
        <f t="shared" si="38"/>
        <v>0.16653356195227184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57223102</v>
      </c>
      <c r="E169" s="32">
        <f>SUM(E164:E168)</f>
        <v>57223102</v>
      </c>
      <c r="F169" s="32">
        <f>SUM(F164:F168)</f>
        <v>15944744</v>
      </c>
      <c r="G169" s="37">
        <f t="shared" si="32"/>
        <v>0.27864172760155503</v>
      </c>
      <c r="H169" s="32">
        <f>SUM(H164:H168)</f>
        <v>14165529</v>
      </c>
      <c r="I169" s="37">
        <f t="shared" si="33"/>
        <v>0.24754912797282469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30110273</v>
      </c>
      <c r="O169" s="37">
        <f t="shared" si="37"/>
        <v>0.52619085557437972</v>
      </c>
      <c r="P169" s="32">
        <f>SUM(P164:P168)</f>
        <v>7920577</v>
      </c>
      <c r="Q169" s="32">
        <f>SUM(Q164:Q168)</f>
        <v>31933074</v>
      </c>
      <c r="R169" s="32">
        <f>SUM(R164:R168)</f>
        <v>32278085</v>
      </c>
      <c r="S169" s="32">
        <f>SUM(S164:S168)</f>
        <v>18784724</v>
      </c>
      <c r="T169" s="37">
        <f t="shared" si="38"/>
        <v>0.58825291921473011</v>
      </c>
      <c r="U169" s="37">
        <f t="shared" si="39"/>
        <v>0.78844659928184524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2949767822</v>
      </c>
      <c r="E170" s="32">
        <f>SUM(E105,E107:E111,E113:E120,E122:E125,E127:E131,E133:E136,E138:E143,E145:E149,E151:E156,E158:E162,E164:E168)</f>
        <v>2950367922</v>
      </c>
      <c r="F170" s="32">
        <f>SUM(F105,F107:F111,F113:F120,F122:F125,F127:F131,F133:F136,F138:F143,F145:F149,F151:F156,F158:F162,F164:F168)</f>
        <v>898443485</v>
      </c>
      <c r="G170" s="37">
        <f t="shared" si="32"/>
        <v>0.30458108543296736</v>
      </c>
      <c r="H170" s="32">
        <f>SUM(H105,H107:H111,H113:H120,H122:H125,H127:H131,H133:H136,H138:H143,H145:H149,H151:H156,H158:H162,H164:H168)</f>
        <v>602770402</v>
      </c>
      <c r="I170" s="37">
        <f t="shared" si="33"/>
        <v>0.20434503268508433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1501213887</v>
      </c>
      <c r="O170" s="37">
        <f t="shared" si="37"/>
        <v>0.50892611811805166</v>
      </c>
      <c r="P170" s="32">
        <f>SUM(P105,P107:P111,P113:P120,P122:P125,P127:P131,P133:P136,P138:P143,P145:P149,P151:P156,P158:P162,P164:P168)</f>
        <v>563900670</v>
      </c>
      <c r="Q170" s="32">
        <f>SUM(Q105,Q107:Q111,Q113:Q120,Q122:Q125,Q127:Q131,Q133:Q136,Q138:Q143,Q145:Q149,Q151:Q156,Q158:Q162,Q164:Q168)</f>
        <v>2701432284</v>
      </c>
      <c r="R170" s="32">
        <f>SUM(R105,R107:R111,R113:R120,R122:R125,R127:R131,R133:R136,R138:R143,R145:R149,R151:R156,R158:R162,R164:R168)</f>
        <v>2708297302</v>
      </c>
      <c r="S170" s="32">
        <f>SUM(S105,S107:S111,S113:S120,S122:S125,S127:S131,S133:S136,S138:S143,S145:S149,S151:S156,S158:S162,S164:S168)</f>
        <v>1385900678</v>
      </c>
      <c r="T170" s="37">
        <f t="shared" si="38"/>
        <v>0.5130244005035367</v>
      </c>
      <c r="U170" s="37">
        <f t="shared" si="39"/>
        <v>6.8930104303653428E-2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10549556</v>
      </c>
      <c r="E173" s="31">
        <v>10549556</v>
      </c>
      <c r="F173" s="31">
        <v>4145753</v>
      </c>
      <c r="G173" s="36">
        <f t="shared" ref="G173:G205" si="40">IF(($D173     =0),0,($F173     /$D173     ))</f>
        <v>0.39297890830666238</v>
      </c>
      <c r="H173" s="31">
        <v>4363785</v>
      </c>
      <c r="I173" s="36">
        <f t="shared" ref="I173:I205" si="41">IF(($D173     =0),0,($H173     /$D173     ))</f>
        <v>0.41364631838534249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8509538</v>
      </c>
      <c r="O173" s="36">
        <f t="shared" ref="O173:O205" si="45">IF(($D173     =0),0,($N173     /$D173     ))</f>
        <v>0.80662522669200487</v>
      </c>
      <c r="P173" s="31">
        <v>3106253</v>
      </c>
      <c r="Q173" s="31">
        <v>12648695</v>
      </c>
      <c r="R173" s="31">
        <v>9976242</v>
      </c>
      <c r="S173" s="31">
        <v>6179898</v>
      </c>
      <c r="T173" s="36">
        <f t="shared" ref="T173:T205" si="46">IF(($Q173     =0),0,($S173     /$Q173     ))</f>
        <v>0.48857988907156036</v>
      </c>
      <c r="U173" s="36">
        <f t="shared" ref="U173:U205" si="47">IF(($P173     =0),0,(($H173     /$P173     )-1))</f>
        <v>0.4048388846626465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6355741</v>
      </c>
      <c r="E174" s="31">
        <v>6355741</v>
      </c>
      <c r="F174" s="31">
        <v>1592203</v>
      </c>
      <c r="G174" s="36">
        <f t="shared" si="40"/>
        <v>0.25051414146674639</v>
      </c>
      <c r="H174" s="31">
        <v>1639244</v>
      </c>
      <c r="I174" s="36">
        <f t="shared" si="41"/>
        <v>0.25791548145212334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3231447</v>
      </c>
      <c r="O174" s="36">
        <f t="shared" si="45"/>
        <v>0.50842962291886973</v>
      </c>
      <c r="P174" s="31">
        <v>1428102</v>
      </c>
      <c r="Q174" s="31">
        <v>6058856</v>
      </c>
      <c r="R174" s="31">
        <v>6058856</v>
      </c>
      <c r="S174" s="31">
        <v>2816011</v>
      </c>
      <c r="T174" s="36">
        <f t="shared" si="46"/>
        <v>0.46477602372461074</v>
      </c>
      <c r="U174" s="36">
        <f t="shared" si="47"/>
        <v>0.14784798284716349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48990397</v>
      </c>
      <c r="E175" s="31">
        <v>48990397</v>
      </c>
      <c r="F175" s="31">
        <v>11189020</v>
      </c>
      <c r="G175" s="36">
        <f t="shared" si="40"/>
        <v>0.22839210713070973</v>
      </c>
      <c r="H175" s="31">
        <v>11031708</v>
      </c>
      <c r="I175" s="36">
        <f t="shared" si="41"/>
        <v>0.22518102884530616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22220728</v>
      </c>
      <c r="O175" s="36">
        <f t="shared" si="45"/>
        <v>0.4535731359760159</v>
      </c>
      <c r="P175" s="31">
        <v>10424275</v>
      </c>
      <c r="Q175" s="31">
        <v>46305774</v>
      </c>
      <c r="R175" s="31">
        <v>43193774</v>
      </c>
      <c r="S175" s="31">
        <v>20570988</v>
      </c>
      <c r="T175" s="36">
        <f t="shared" si="46"/>
        <v>0.44424239620743627</v>
      </c>
      <c r="U175" s="36">
        <f t="shared" si="47"/>
        <v>5.8271006856591923E-2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30867840</v>
      </c>
      <c r="E176" s="31">
        <v>30867840</v>
      </c>
      <c r="F176" s="31">
        <v>7871707</v>
      </c>
      <c r="G176" s="36">
        <f t="shared" si="40"/>
        <v>0.25501321116087161</v>
      </c>
      <c r="H176" s="31">
        <v>7945506</v>
      </c>
      <c r="I176" s="36">
        <f t="shared" si="41"/>
        <v>0.25740401660757606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15817213</v>
      </c>
      <c r="O176" s="36">
        <f t="shared" si="45"/>
        <v>0.51241722776844767</v>
      </c>
      <c r="P176" s="31">
        <v>12299167</v>
      </c>
      <c r="Q176" s="31">
        <v>32814801</v>
      </c>
      <c r="R176" s="31">
        <v>32814801</v>
      </c>
      <c r="S176" s="31">
        <v>18823772</v>
      </c>
      <c r="T176" s="36">
        <f t="shared" si="46"/>
        <v>0.57363663427366207</v>
      </c>
      <c r="U176" s="36">
        <f t="shared" si="47"/>
        <v>-0.35398015166392971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5550000</v>
      </c>
      <c r="E177" s="31">
        <v>5550000</v>
      </c>
      <c r="F177" s="31">
        <v>1449313</v>
      </c>
      <c r="G177" s="36">
        <f t="shared" si="40"/>
        <v>0.26113747747747745</v>
      </c>
      <c r="H177" s="31">
        <v>1461902</v>
      </c>
      <c r="I177" s="36">
        <f t="shared" si="41"/>
        <v>0.26340576576576574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2911215</v>
      </c>
      <c r="O177" s="36">
        <f t="shared" si="45"/>
        <v>0.5245432432432432</v>
      </c>
      <c r="P177" s="31">
        <v>1323097</v>
      </c>
      <c r="Q177" s="31">
        <v>5199996</v>
      </c>
      <c r="R177" s="31">
        <v>5200000</v>
      </c>
      <c r="S177" s="31">
        <v>2641406</v>
      </c>
      <c r="T177" s="36">
        <f t="shared" si="46"/>
        <v>0.50796308304852544</v>
      </c>
      <c r="U177" s="36">
        <f t="shared" si="47"/>
        <v>0.10490916387838523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102313534</v>
      </c>
      <c r="E179" s="32">
        <f>SUM(E173:E178)</f>
        <v>102313534</v>
      </c>
      <c r="F179" s="32">
        <f>SUM(F173:F178)</f>
        <v>26247996</v>
      </c>
      <c r="G179" s="37">
        <f t="shared" si="40"/>
        <v>0.25654471088839526</v>
      </c>
      <c r="H179" s="32">
        <f>SUM(H173:H178)</f>
        <v>26442145</v>
      </c>
      <c r="I179" s="37">
        <f t="shared" si="41"/>
        <v>0.25844229952999181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52690141</v>
      </c>
      <c r="O179" s="37">
        <f t="shared" si="45"/>
        <v>0.51498701041838713</v>
      </c>
      <c r="P179" s="32">
        <f>SUM(P173:P178)</f>
        <v>28580894</v>
      </c>
      <c r="Q179" s="32">
        <f>SUM(Q173:Q178)</f>
        <v>103028122</v>
      </c>
      <c r="R179" s="32">
        <f>SUM(R173:R178)</f>
        <v>97243673</v>
      </c>
      <c r="S179" s="32">
        <f>SUM(S173:S178)</f>
        <v>51032075</v>
      </c>
      <c r="T179" s="37">
        <f t="shared" si="46"/>
        <v>0.49532180155627803</v>
      </c>
      <c r="U179" s="37">
        <f t="shared" si="47"/>
        <v>-7.4831424097510757E-2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23429376</v>
      </c>
      <c r="E180" s="31">
        <v>23429376</v>
      </c>
      <c r="F180" s="31">
        <v>4945245</v>
      </c>
      <c r="G180" s="36">
        <f t="shared" si="40"/>
        <v>0.21107028202543679</v>
      </c>
      <c r="H180" s="31">
        <v>4958304</v>
      </c>
      <c r="I180" s="36">
        <f t="shared" si="41"/>
        <v>0.21162765922575147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9903549</v>
      </c>
      <c r="O180" s="36">
        <f t="shared" si="45"/>
        <v>0.42269794125118826</v>
      </c>
      <c r="P180" s="31">
        <v>5751877</v>
      </c>
      <c r="Q180" s="31">
        <v>17659410</v>
      </c>
      <c r="R180" s="31">
        <v>22562410</v>
      </c>
      <c r="S180" s="31">
        <v>11494117</v>
      </c>
      <c r="T180" s="36">
        <f t="shared" si="46"/>
        <v>0.65087774733130943</v>
      </c>
      <c r="U180" s="36">
        <f t="shared" si="47"/>
        <v>-0.13796765820965917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49804832</v>
      </c>
      <c r="E181" s="31">
        <v>49804832</v>
      </c>
      <c r="F181" s="31">
        <v>8863986</v>
      </c>
      <c r="G181" s="36">
        <f t="shared" si="40"/>
        <v>0.17797441822512322</v>
      </c>
      <c r="H181" s="31">
        <v>10766653</v>
      </c>
      <c r="I181" s="36">
        <f t="shared" si="41"/>
        <v>0.2161768761713723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19630639</v>
      </c>
      <c r="O181" s="36">
        <f t="shared" si="45"/>
        <v>0.39415129439649549</v>
      </c>
      <c r="P181" s="31">
        <v>10357652</v>
      </c>
      <c r="Q181" s="31">
        <v>34549366</v>
      </c>
      <c r="R181" s="31">
        <v>38322043</v>
      </c>
      <c r="S181" s="31">
        <v>19321404</v>
      </c>
      <c r="T181" s="36">
        <f t="shared" si="46"/>
        <v>0.55924047926089293</v>
      </c>
      <c r="U181" s="36">
        <f t="shared" si="47"/>
        <v>3.94878105578369E-2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17900296</v>
      </c>
      <c r="E182" s="31">
        <v>17900296</v>
      </c>
      <c r="F182" s="31">
        <v>5935949</v>
      </c>
      <c r="G182" s="36">
        <f t="shared" si="40"/>
        <v>0.33161177893371147</v>
      </c>
      <c r="H182" s="31">
        <v>5884640</v>
      </c>
      <c r="I182" s="36">
        <f t="shared" si="41"/>
        <v>0.32874540175201572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11820589</v>
      </c>
      <c r="O182" s="36">
        <f t="shared" si="45"/>
        <v>0.66035718068572724</v>
      </c>
      <c r="P182" s="31">
        <v>4561226</v>
      </c>
      <c r="Q182" s="31">
        <v>17936310</v>
      </c>
      <c r="R182" s="31">
        <v>18972310</v>
      </c>
      <c r="S182" s="31">
        <v>9334376</v>
      </c>
      <c r="T182" s="36">
        <f t="shared" si="46"/>
        <v>0.52041785629262649</v>
      </c>
      <c r="U182" s="36">
        <f t="shared" si="47"/>
        <v>0.29014436031014479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6882190</v>
      </c>
      <c r="E183" s="31">
        <v>6882190</v>
      </c>
      <c r="F183" s="31">
        <v>1848259</v>
      </c>
      <c r="G183" s="36">
        <f t="shared" si="40"/>
        <v>0.26855681113134044</v>
      </c>
      <c r="H183" s="31">
        <v>1037705</v>
      </c>
      <c r="I183" s="36">
        <f t="shared" si="41"/>
        <v>0.15078121935023589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2885964</v>
      </c>
      <c r="O183" s="36">
        <f t="shared" si="45"/>
        <v>0.41933803048157636</v>
      </c>
      <c r="P183" s="31">
        <v>1418551</v>
      </c>
      <c r="Q183" s="31">
        <v>7660808</v>
      </c>
      <c r="R183" s="31">
        <v>6560714</v>
      </c>
      <c r="S183" s="31">
        <v>2794544</v>
      </c>
      <c r="T183" s="36">
        <f t="shared" si="46"/>
        <v>0.36478449792763373</v>
      </c>
      <c r="U183" s="36">
        <f t="shared" si="47"/>
        <v>-0.26847536676510042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98016694</v>
      </c>
      <c r="E185" s="32">
        <f>SUM(E180:E184)</f>
        <v>98016694</v>
      </c>
      <c r="F185" s="32">
        <f>SUM(F180:F184)</f>
        <v>21593439</v>
      </c>
      <c r="G185" s="37">
        <f t="shared" si="40"/>
        <v>0.22030368622716454</v>
      </c>
      <c r="H185" s="32">
        <f>SUM(H180:H184)</f>
        <v>22647302</v>
      </c>
      <c r="I185" s="37">
        <f t="shared" si="41"/>
        <v>0.23105555876022507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44240741</v>
      </c>
      <c r="O185" s="37">
        <f t="shared" si="45"/>
        <v>0.45135924498738961</v>
      </c>
      <c r="P185" s="32">
        <f>SUM(P180:P184)</f>
        <v>22089306</v>
      </c>
      <c r="Q185" s="32">
        <f>SUM(Q180:Q184)</f>
        <v>77805894</v>
      </c>
      <c r="R185" s="32">
        <f>SUM(R180:R184)</f>
        <v>86417477</v>
      </c>
      <c r="S185" s="32">
        <f>SUM(S180:S184)</f>
        <v>42944441</v>
      </c>
      <c r="T185" s="37">
        <f t="shared" si="46"/>
        <v>0.55194328851230734</v>
      </c>
      <c r="U185" s="37">
        <f t="shared" si="47"/>
        <v>2.526091132061814E-2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6751500</v>
      </c>
      <c r="E186" s="31">
        <v>6751500</v>
      </c>
      <c r="F186" s="31">
        <v>1573034</v>
      </c>
      <c r="G186" s="36">
        <f t="shared" si="40"/>
        <v>0.23299029845219582</v>
      </c>
      <c r="H186" s="31">
        <v>614167</v>
      </c>
      <c r="I186" s="36">
        <f t="shared" si="41"/>
        <v>9.0967488706213434E-2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2187201</v>
      </c>
      <c r="O186" s="36">
        <f t="shared" si="45"/>
        <v>0.32395778715840923</v>
      </c>
      <c r="P186" s="31">
        <v>384655</v>
      </c>
      <c r="Q186" s="31">
        <v>4878124</v>
      </c>
      <c r="R186" s="31">
        <v>4578124</v>
      </c>
      <c r="S186" s="31">
        <v>1919635</v>
      </c>
      <c r="T186" s="36">
        <f t="shared" si="46"/>
        <v>0.39351910693537107</v>
      </c>
      <c r="U186" s="36">
        <f t="shared" si="47"/>
        <v>0.59666974301646936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6532299</v>
      </c>
      <c r="E187" s="31">
        <v>6532299</v>
      </c>
      <c r="F187" s="31">
        <v>455804</v>
      </c>
      <c r="G187" s="36">
        <f t="shared" si="40"/>
        <v>6.9776965200153876E-2</v>
      </c>
      <c r="H187" s="31">
        <v>26339</v>
      </c>
      <c r="I187" s="36">
        <f t="shared" si="41"/>
        <v>4.0321179419374404E-3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482143</v>
      </c>
      <c r="O187" s="36">
        <f t="shared" si="45"/>
        <v>7.3809083142091322E-2</v>
      </c>
      <c r="P187" s="31">
        <v>854603</v>
      </c>
      <c r="Q187" s="31">
        <v>4009818</v>
      </c>
      <c r="R187" s="31">
        <v>4009818</v>
      </c>
      <c r="S187" s="31">
        <v>1702312</v>
      </c>
      <c r="T187" s="36">
        <f t="shared" si="46"/>
        <v>0.42453597644581376</v>
      </c>
      <c r="U187" s="36">
        <f t="shared" si="47"/>
        <v>-0.96917984140004187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160516863</v>
      </c>
      <c r="E188" s="31">
        <v>160408053</v>
      </c>
      <c r="F188" s="31">
        <v>46096773</v>
      </c>
      <c r="G188" s="36">
        <f t="shared" si="40"/>
        <v>0.28717713602464312</v>
      </c>
      <c r="H188" s="31">
        <v>45071103</v>
      </c>
      <c r="I188" s="36">
        <f t="shared" si="41"/>
        <v>0.28078734008152151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91167876</v>
      </c>
      <c r="O188" s="36">
        <f t="shared" si="45"/>
        <v>0.56796447610616463</v>
      </c>
      <c r="P188" s="31">
        <v>36893080</v>
      </c>
      <c r="Q188" s="31">
        <v>150571887</v>
      </c>
      <c r="R188" s="31">
        <v>150571887</v>
      </c>
      <c r="S188" s="31">
        <v>74596414</v>
      </c>
      <c r="T188" s="36">
        <f t="shared" si="46"/>
        <v>0.49542059601072808</v>
      </c>
      <c r="U188" s="36">
        <f t="shared" si="47"/>
        <v>0.22166820986483105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9638758</v>
      </c>
      <c r="E189" s="31">
        <v>9638758</v>
      </c>
      <c r="F189" s="31">
        <v>1941313</v>
      </c>
      <c r="G189" s="36">
        <f t="shared" si="40"/>
        <v>0.20140696550323184</v>
      </c>
      <c r="H189" s="31">
        <v>2529938</v>
      </c>
      <c r="I189" s="36">
        <f t="shared" si="41"/>
        <v>0.26247551811135833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4471251</v>
      </c>
      <c r="O189" s="36">
        <f t="shared" si="45"/>
        <v>0.46388248361459017</v>
      </c>
      <c r="P189" s="31">
        <v>3041147</v>
      </c>
      <c r="Q189" s="31">
        <v>9951546</v>
      </c>
      <c r="R189" s="31">
        <v>8758546</v>
      </c>
      <c r="S189" s="31">
        <v>4887537</v>
      </c>
      <c r="T189" s="36">
        <f t="shared" si="46"/>
        <v>0.4911334379602928</v>
      </c>
      <c r="U189" s="36">
        <f t="shared" si="47"/>
        <v>-0.16809743165983093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183439420</v>
      </c>
      <c r="E191" s="32">
        <f>SUM(E186:E190)</f>
        <v>183330610</v>
      </c>
      <c r="F191" s="32">
        <f>SUM(F186:F190)</f>
        <v>50066924</v>
      </c>
      <c r="G191" s="37">
        <f t="shared" si="40"/>
        <v>0.27293437800882708</v>
      </c>
      <c r="H191" s="32">
        <f>SUM(H186:H190)</f>
        <v>48241547</v>
      </c>
      <c r="I191" s="37">
        <f t="shared" si="41"/>
        <v>0.26298353429159338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98308471</v>
      </c>
      <c r="O191" s="37">
        <f t="shared" si="45"/>
        <v>0.53591791230042052</v>
      </c>
      <c r="P191" s="32">
        <f>SUM(P186:P190)</f>
        <v>41173485</v>
      </c>
      <c r="Q191" s="32">
        <f>SUM(Q186:Q190)</f>
        <v>169411375</v>
      </c>
      <c r="R191" s="32">
        <f>SUM(R186:R190)</f>
        <v>167918375</v>
      </c>
      <c r="S191" s="32">
        <f>SUM(S186:S190)</f>
        <v>83105898</v>
      </c>
      <c r="T191" s="37">
        <f t="shared" si="46"/>
        <v>0.49055677636758455</v>
      </c>
      <c r="U191" s="37">
        <f t="shared" si="47"/>
        <v>0.17166538125203634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20414760</v>
      </c>
      <c r="E192" s="31">
        <v>20414760</v>
      </c>
      <c r="F192" s="31">
        <v>4002133</v>
      </c>
      <c r="G192" s="36">
        <f t="shared" si="40"/>
        <v>0.19604114865910743</v>
      </c>
      <c r="H192" s="31">
        <v>4021262</v>
      </c>
      <c r="I192" s="36">
        <f t="shared" si="41"/>
        <v>0.19697816677737087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8023395</v>
      </c>
      <c r="O192" s="36">
        <f t="shared" si="45"/>
        <v>0.39301931543647833</v>
      </c>
      <c r="P192" s="31">
        <v>4780742</v>
      </c>
      <c r="Q192" s="31">
        <v>19259206</v>
      </c>
      <c r="R192" s="31">
        <v>19259206</v>
      </c>
      <c r="S192" s="31">
        <v>7952943</v>
      </c>
      <c r="T192" s="36">
        <f t="shared" si="46"/>
        <v>0.41294241309844237</v>
      </c>
      <c r="U192" s="36">
        <f t="shared" si="47"/>
        <v>-0.15886236906321238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28446158</v>
      </c>
      <c r="E193" s="31">
        <v>28446158</v>
      </c>
      <c r="F193" s="31">
        <v>8950366</v>
      </c>
      <c r="G193" s="36">
        <f t="shared" si="40"/>
        <v>0.31464234994405921</v>
      </c>
      <c r="H193" s="31">
        <v>9712394</v>
      </c>
      <c r="I193" s="36">
        <f t="shared" si="41"/>
        <v>0.34143078302525071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18662760</v>
      </c>
      <c r="O193" s="36">
        <f t="shared" si="45"/>
        <v>0.65607313296930991</v>
      </c>
      <c r="P193" s="31">
        <v>7977649</v>
      </c>
      <c r="Q193" s="31">
        <v>28790548</v>
      </c>
      <c r="R193" s="31">
        <v>28790548</v>
      </c>
      <c r="S193" s="31">
        <v>15654274</v>
      </c>
      <c r="T193" s="36">
        <f t="shared" si="46"/>
        <v>0.54372962959926985</v>
      </c>
      <c r="U193" s="36">
        <f t="shared" si="47"/>
        <v>0.21745065494859461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11376913</v>
      </c>
      <c r="E194" s="31">
        <v>11376913</v>
      </c>
      <c r="F194" s="31">
        <v>3545481</v>
      </c>
      <c r="G194" s="36">
        <f t="shared" si="40"/>
        <v>0.3116382273469086</v>
      </c>
      <c r="H194" s="31">
        <v>3215645</v>
      </c>
      <c r="I194" s="36">
        <f t="shared" si="41"/>
        <v>0.28264653162066017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6761126</v>
      </c>
      <c r="O194" s="36">
        <f t="shared" si="45"/>
        <v>0.59428475896756883</v>
      </c>
      <c r="P194" s="31">
        <v>2792770</v>
      </c>
      <c r="Q194" s="31">
        <v>10749779</v>
      </c>
      <c r="R194" s="31">
        <v>11237669</v>
      </c>
      <c r="S194" s="31">
        <v>6262561</v>
      </c>
      <c r="T194" s="36">
        <f t="shared" si="46"/>
        <v>0.58257579062788178</v>
      </c>
      <c r="U194" s="36">
        <f t="shared" si="47"/>
        <v>0.15141776802242934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57522581</v>
      </c>
      <c r="E195" s="31">
        <v>57522581</v>
      </c>
      <c r="F195" s="31">
        <v>9722013</v>
      </c>
      <c r="G195" s="36">
        <f t="shared" si="40"/>
        <v>0.16901211369496791</v>
      </c>
      <c r="H195" s="31">
        <v>9259279</v>
      </c>
      <c r="I195" s="36">
        <f t="shared" si="41"/>
        <v>0.1609677250052462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18981292</v>
      </c>
      <c r="O195" s="36">
        <f t="shared" si="45"/>
        <v>0.32997983870021408</v>
      </c>
      <c r="P195" s="31">
        <v>15299900</v>
      </c>
      <c r="Q195" s="31">
        <v>27550840</v>
      </c>
      <c r="R195" s="31">
        <v>54451840</v>
      </c>
      <c r="S195" s="31">
        <v>23251330</v>
      </c>
      <c r="T195" s="36">
        <f t="shared" si="46"/>
        <v>0.8439426892247206</v>
      </c>
      <c r="U195" s="36">
        <f t="shared" si="47"/>
        <v>-0.39481441055170297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31861082</v>
      </c>
      <c r="E196" s="31">
        <v>31861082</v>
      </c>
      <c r="F196" s="31">
        <v>7398883</v>
      </c>
      <c r="G196" s="36">
        <f t="shared" si="40"/>
        <v>0.2322232182824174</v>
      </c>
      <c r="H196" s="31">
        <v>7364999</v>
      </c>
      <c r="I196" s="36">
        <f t="shared" si="41"/>
        <v>0.23115972646503341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14763882</v>
      </c>
      <c r="O196" s="36">
        <f t="shared" si="45"/>
        <v>0.46338294474745084</v>
      </c>
      <c r="P196" s="31">
        <v>7328713</v>
      </c>
      <c r="Q196" s="31">
        <v>30372814</v>
      </c>
      <c r="R196" s="31">
        <v>30372814</v>
      </c>
      <c r="S196" s="31">
        <v>14635951</v>
      </c>
      <c r="T196" s="36">
        <f t="shared" si="46"/>
        <v>0.48187668748769868</v>
      </c>
      <c r="U196" s="36">
        <f t="shared" si="47"/>
        <v>4.951210396695771E-3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149621494</v>
      </c>
      <c r="E198" s="32">
        <f>SUM(E192:E197)</f>
        <v>149621494</v>
      </c>
      <c r="F198" s="32">
        <f>SUM(F192:F197)</f>
        <v>33618876</v>
      </c>
      <c r="G198" s="37">
        <f t="shared" si="40"/>
        <v>0.22469282387997008</v>
      </c>
      <c r="H198" s="32">
        <f>SUM(H192:H197)</f>
        <v>33573579</v>
      </c>
      <c r="I198" s="37">
        <f t="shared" si="41"/>
        <v>0.22439007994399521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67192455</v>
      </c>
      <c r="O198" s="37">
        <f t="shared" si="45"/>
        <v>0.44908290382396532</v>
      </c>
      <c r="P198" s="32">
        <f>SUM(P192:P197)</f>
        <v>38179774</v>
      </c>
      <c r="Q198" s="32">
        <f>SUM(Q192:Q197)</f>
        <v>116723187</v>
      </c>
      <c r="R198" s="32">
        <f>SUM(R192:R197)</f>
        <v>144112077</v>
      </c>
      <c r="S198" s="32">
        <f>SUM(S192:S197)</f>
        <v>67757059</v>
      </c>
      <c r="T198" s="37">
        <f t="shared" si="46"/>
        <v>0.58049356551582165</v>
      </c>
      <c r="U198" s="37">
        <f t="shared" si="47"/>
        <v>-0.1206448995743139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6315815</v>
      </c>
      <c r="E199" s="31">
        <v>6315815</v>
      </c>
      <c r="F199" s="31">
        <v>1178678</v>
      </c>
      <c r="G199" s="36">
        <f t="shared" si="40"/>
        <v>0.18662326239764782</v>
      </c>
      <c r="H199" s="31">
        <v>2606729</v>
      </c>
      <c r="I199" s="36">
        <f t="shared" si="41"/>
        <v>0.41273042354787148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3785407</v>
      </c>
      <c r="O199" s="36">
        <f t="shared" si="45"/>
        <v>0.5993536859455193</v>
      </c>
      <c r="P199" s="31">
        <v>1504281</v>
      </c>
      <c r="Q199" s="31">
        <v>6100470</v>
      </c>
      <c r="R199" s="31">
        <v>6020795</v>
      </c>
      <c r="S199" s="31">
        <v>2509651</v>
      </c>
      <c r="T199" s="36">
        <f t="shared" si="46"/>
        <v>0.41138649972870944</v>
      </c>
      <c r="U199" s="36">
        <f t="shared" si="47"/>
        <v>0.7328737117599704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40238599</v>
      </c>
      <c r="E200" s="31">
        <v>40238599</v>
      </c>
      <c r="F200" s="31">
        <v>13042210</v>
      </c>
      <c r="G200" s="36">
        <f t="shared" si="40"/>
        <v>0.32412187114168661</v>
      </c>
      <c r="H200" s="31">
        <v>11434895</v>
      </c>
      <c r="I200" s="36">
        <f t="shared" si="41"/>
        <v>0.28417726472037458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24477105</v>
      </c>
      <c r="O200" s="36">
        <f t="shared" si="45"/>
        <v>0.60829913586206119</v>
      </c>
      <c r="P200" s="31">
        <v>11424148</v>
      </c>
      <c r="Q200" s="31">
        <v>49147988</v>
      </c>
      <c r="R200" s="31">
        <v>49640554</v>
      </c>
      <c r="S200" s="31">
        <v>29245360</v>
      </c>
      <c r="T200" s="36">
        <f t="shared" si="46"/>
        <v>0.59504694271513214</v>
      </c>
      <c r="U200" s="36">
        <f t="shared" si="47"/>
        <v>9.4072660823374399E-4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35751418</v>
      </c>
      <c r="E202" s="31">
        <v>35751418</v>
      </c>
      <c r="F202" s="31">
        <v>8004101</v>
      </c>
      <c r="G202" s="36">
        <f t="shared" si="40"/>
        <v>0.22388205692988178</v>
      </c>
      <c r="H202" s="31">
        <v>9128236</v>
      </c>
      <c r="I202" s="36">
        <f t="shared" si="41"/>
        <v>0.25532514542500107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17132337</v>
      </c>
      <c r="O202" s="36">
        <f t="shared" si="45"/>
        <v>0.47920720235488284</v>
      </c>
      <c r="P202" s="31">
        <v>8300285</v>
      </c>
      <c r="Q202" s="31">
        <v>25686288</v>
      </c>
      <c r="R202" s="31">
        <v>34163447</v>
      </c>
      <c r="S202" s="31">
        <v>17106217</v>
      </c>
      <c r="T202" s="36">
        <f t="shared" si="46"/>
        <v>0.66596687695785395</v>
      </c>
      <c r="U202" s="36">
        <f t="shared" si="47"/>
        <v>9.9749707389565456E-2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82305832</v>
      </c>
      <c r="E204" s="32">
        <f>SUM(E199:E203)</f>
        <v>82305832</v>
      </c>
      <c r="F204" s="32">
        <f>SUM(F199:F203)</f>
        <v>22224989</v>
      </c>
      <c r="G204" s="37">
        <f t="shared" si="40"/>
        <v>0.27002933400879781</v>
      </c>
      <c r="H204" s="32">
        <f>SUM(H199:H203)</f>
        <v>23169860</v>
      </c>
      <c r="I204" s="37">
        <f t="shared" si="41"/>
        <v>0.28150933459976446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45394849</v>
      </c>
      <c r="O204" s="37">
        <f t="shared" si="45"/>
        <v>0.55153866860856227</v>
      </c>
      <c r="P204" s="32">
        <f>SUM(P199:P203)</f>
        <v>21228714</v>
      </c>
      <c r="Q204" s="32">
        <f>SUM(Q199:Q203)</f>
        <v>80934746</v>
      </c>
      <c r="R204" s="32">
        <f>SUM(R199:R203)</f>
        <v>89824796</v>
      </c>
      <c r="S204" s="32">
        <f>SUM(S199:S203)</f>
        <v>48861228</v>
      </c>
      <c r="T204" s="37">
        <f t="shared" si="46"/>
        <v>0.60371138991404261</v>
      </c>
      <c r="U204" s="37">
        <f t="shared" si="47"/>
        <v>9.1439641609943889E-2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615696974</v>
      </c>
      <c r="E205" s="32">
        <f>SUM(E173:E178,E180:E184,E186:E190,E192:E197,E199:E203)</f>
        <v>615588164</v>
      </c>
      <c r="F205" s="32">
        <f>SUM(F173:F178,F180:F184,F186:F190,F192:F197,F199:F203)</f>
        <v>153752224</v>
      </c>
      <c r="G205" s="37">
        <f t="shared" si="40"/>
        <v>0.24972061012598057</v>
      </c>
      <c r="H205" s="32">
        <f>SUM(H173:H178,H180:H184,H186:H190,H192:H197,H199:H203)</f>
        <v>154074433</v>
      </c>
      <c r="I205" s="37">
        <f t="shared" si="41"/>
        <v>0.25024393412074819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307826657</v>
      </c>
      <c r="O205" s="37">
        <f t="shared" si="45"/>
        <v>0.49996454424672876</v>
      </c>
      <c r="P205" s="32">
        <f>SUM(P173:P178,P180:P184,P186:P190,P192:P197,P199:P203)</f>
        <v>151252173</v>
      </c>
      <c r="Q205" s="32">
        <f>SUM(Q173:Q178,Q180:Q184,Q186:Q190,Q192:Q197,Q199:Q203)</f>
        <v>547903324</v>
      </c>
      <c r="R205" s="32">
        <f>SUM(R173:R178,R180:R184,R186:R190,R192:R197,R199:R203)</f>
        <v>585516398</v>
      </c>
      <c r="S205" s="32">
        <f>SUM(S173:S178,S180:S184,S186:S190,S192:S197,S199:S203)</f>
        <v>293700701</v>
      </c>
      <c r="T205" s="37">
        <f t="shared" si="46"/>
        <v>0.53604475120870043</v>
      </c>
      <c r="U205" s="37">
        <f t="shared" si="47"/>
        <v>1.8659302170819014E-2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13484136</v>
      </c>
      <c r="E208" s="31">
        <v>13484136</v>
      </c>
      <c r="F208" s="31">
        <v>3105442</v>
      </c>
      <c r="G208" s="36">
        <f t="shared" ref="G208:G231" si="48">IF(($D208     =0),0,($F208     /$D208     ))</f>
        <v>0.2303033727930362</v>
      </c>
      <c r="H208" s="31">
        <v>4690063</v>
      </c>
      <c r="I208" s="36">
        <f t="shared" ref="I208:I231" si="49">IF(($D208     =0),0,($H208     /$D208     ))</f>
        <v>0.34782080216337186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7795505</v>
      </c>
      <c r="O208" s="36">
        <f t="shared" ref="O208:O231" si="53">IF(($D208     =0),0,($N208     /$D208     ))</f>
        <v>0.578124174956408</v>
      </c>
      <c r="P208" s="31">
        <v>2339095</v>
      </c>
      <c r="Q208" s="31">
        <v>12854282</v>
      </c>
      <c r="R208" s="31">
        <v>12854282</v>
      </c>
      <c r="S208" s="31">
        <v>3190755</v>
      </c>
      <c r="T208" s="36">
        <f t="shared" ref="T208:T231" si="54">IF(($Q208     =0),0,($S208     /$Q208     ))</f>
        <v>0.24822506616861215</v>
      </c>
      <c r="U208" s="36">
        <f t="shared" ref="U208:U231" si="55">IF(($P208     =0),0,(($H208     /$P208     )-1))</f>
        <v>1.0050758947370673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63856673</v>
      </c>
      <c r="E209" s="31">
        <v>63856673</v>
      </c>
      <c r="F209" s="31">
        <v>14892856</v>
      </c>
      <c r="G209" s="36">
        <f t="shared" si="48"/>
        <v>0.23322317465552894</v>
      </c>
      <c r="H209" s="31">
        <v>14623950</v>
      </c>
      <c r="I209" s="36">
        <f t="shared" si="49"/>
        <v>0.22901208774218476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29516806</v>
      </c>
      <c r="O209" s="36">
        <f t="shared" si="53"/>
        <v>0.46223526239771373</v>
      </c>
      <c r="P209" s="31">
        <v>14924100</v>
      </c>
      <c r="Q209" s="31">
        <v>68028598</v>
      </c>
      <c r="R209" s="31">
        <v>70281034</v>
      </c>
      <c r="S209" s="31">
        <v>29860588</v>
      </c>
      <c r="T209" s="36">
        <f t="shared" si="54"/>
        <v>0.43894169331550831</v>
      </c>
      <c r="U209" s="36">
        <f t="shared" si="55"/>
        <v>-2.0111765533600057E-2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29582597</v>
      </c>
      <c r="E210" s="31">
        <v>29582597</v>
      </c>
      <c r="F210" s="31">
        <v>7120116</v>
      </c>
      <c r="G210" s="36">
        <f t="shared" si="48"/>
        <v>0.24068596817243598</v>
      </c>
      <c r="H210" s="31">
        <v>4748306</v>
      </c>
      <c r="I210" s="36">
        <f t="shared" si="49"/>
        <v>0.16051011342918947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11868422</v>
      </c>
      <c r="O210" s="36">
        <f t="shared" si="53"/>
        <v>0.40119608160162545</v>
      </c>
      <c r="P210" s="31">
        <v>6017292</v>
      </c>
      <c r="Q210" s="31">
        <v>22819401</v>
      </c>
      <c r="R210" s="31">
        <v>28042457</v>
      </c>
      <c r="S210" s="31">
        <v>9900047</v>
      </c>
      <c r="T210" s="36">
        <f t="shared" si="54"/>
        <v>0.43384342121863761</v>
      </c>
      <c r="U210" s="36">
        <f t="shared" si="55"/>
        <v>-0.21088988202666581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30015644</v>
      </c>
      <c r="E211" s="31">
        <v>30015644</v>
      </c>
      <c r="F211" s="31">
        <v>3069806</v>
      </c>
      <c r="G211" s="36">
        <f t="shared" si="48"/>
        <v>0.1022735344275805</v>
      </c>
      <c r="H211" s="31">
        <v>3307022</v>
      </c>
      <c r="I211" s="36">
        <f t="shared" si="49"/>
        <v>0.11017661323541816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6376828</v>
      </c>
      <c r="O211" s="36">
        <f t="shared" si="53"/>
        <v>0.21245014766299866</v>
      </c>
      <c r="P211" s="31">
        <v>2053088</v>
      </c>
      <c r="Q211" s="31">
        <v>29995860</v>
      </c>
      <c r="R211" s="31">
        <v>29805860</v>
      </c>
      <c r="S211" s="31">
        <v>5108776</v>
      </c>
      <c r="T211" s="36">
        <f t="shared" si="54"/>
        <v>0.17031603694643194</v>
      </c>
      <c r="U211" s="36">
        <f t="shared" si="55"/>
        <v>0.61075511619570122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65976925</v>
      </c>
      <c r="E212" s="31">
        <v>65976925</v>
      </c>
      <c r="F212" s="31">
        <v>15194890</v>
      </c>
      <c r="G212" s="36">
        <f t="shared" si="48"/>
        <v>0.23030612596752575</v>
      </c>
      <c r="H212" s="31">
        <v>14917772</v>
      </c>
      <c r="I212" s="36">
        <f t="shared" si="49"/>
        <v>0.22610589990364055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30112662</v>
      </c>
      <c r="O212" s="36">
        <f t="shared" si="53"/>
        <v>0.4564120258711663</v>
      </c>
      <c r="P212" s="31">
        <v>7498629</v>
      </c>
      <c r="Q212" s="31">
        <v>44627867</v>
      </c>
      <c r="R212" s="31">
        <v>44627867</v>
      </c>
      <c r="S212" s="31">
        <v>14798564</v>
      </c>
      <c r="T212" s="36">
        <f t="shared" si="54"/>
        <v>0.33159917770661096</v>
      </c>
      <c r="U212" s="36">
        <f t="shared" si="55"/>
        <v>0.98939992897368301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11226373</v>
      </c>
      <c r="E213" s="31">
        <v>11226373</v>
      </c>
      <c r="F213" s="31">
        <v>2803369</v>
      </c>
      <c r="G213" s="36">
        <f t="shared" si="48"/>
        <v>0.24971279682226843</v>
      </c>
      <c r="H213" s="31">
        <v>934373</v>
      </c>
      <c r="I213" s="36">
        <f t="shared" si="49"/>
        <v>8.3230175943735343E-2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3737742</v>
      </c>
      <c r="O213" s="36">
        <f t="shared" si="53"/>
        <v>0.33294297276600376</v>
      </c>
      <c r="P213" s="31">
        <v>2563977</v>
      </c>
      <c r="Q213" s="31">
        <v>10633000</v>
      </c>
      <c r="R213" s="31">
        <v>10633000</v>
      </c>
      <c r="S213" s="31">
        <v>5384497</v>
      </c>
      <c r="T213" s="36">
        <f t="shared" si="54"/>
        <v>0.50639490266152543</v>
      </c>
      <c r="U213" s="36">
        <f t="shared" si="55"/>
        <v>-0.63557668419022484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204323586</v>
      </c>
      <c r="E214" s="31">
        <v>204323586</v>
      </c>
      <c r="F214" s="31">
        <v>39143798</v>
      </c>
      <c r="G214" s="36">
        <f t="shared" si="48"/>
        <v>0.19157748141714781</v>
      </c>
      <c r="H214" s="31">
        <v>39187040</v>
      </c>
      <c r="I214" s="36">
        <f t="shared" si="49"/>
        <v>0.19178911630887294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78330838</v>
      </c>
      <c r="O214" s="36">
        <f t="shared" si="53"/>
        <v>0.38336659772602072</v>
      </c>
      <c r="P214" s="31">
        <v>34426780</v>
      </c>
      <c r="Q214" s="31">
        <v>194779396</v>
      </c>
      <c r="R214" s="31">
        <v>194779396</v>
      </c>
      <c r="S214" s="31">
        <v>38776667</v>
      </c>
      <c r="T214" s="36">
        <f t="shared" si="54"/>
        <v>0.19907992219053805</v>
      </c>
      <c r="U214" s="36">
        <f t="shared" si="55"/>
        <v>0.13827200801236716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418465934</v>
      </c>
      <c r="E216" s="32">
        <f>SUM(E208:E215)</f>
        <v>418465934</v>
      </c>
      <c r="F216" s="32">
        <f>SUM(F208:F215)</f>
        <v>85330277</v>
      </c>
      <c r="G216" s="37">
        <f t="shared" si="48"/>
        <v>0.20391212298776989</v>
      </c>
      <c r="H216" s="32">
        <f>SUM(H208:H215)</f>
        <v>82408526</v>
      </c>
      <c r="I216" s="37">
        <f t="shared" si="49"/>
        <v>0.19693007077608377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167738803</v>
      </c>
      <c r="O216" s="37">
        <f t="shared" si="53"/>
        <v>0.40084219376385366</v>
      </c>
      <c r="P216" s="32">
        <f>SUM(P208:P215)</f>
        <v>69822961</v>
      </c>
      <c r="Q216" s="32">
        <f>SUM(Q208:Q215)</f>
        <v>383738404</v>
      </c>
      <c r="R216" s="32">
        <f>SUM(R208:R215)</f>
        <v>391023896</v>
      </c>
      <c r="S216" s="32">
        <f>SUM(S208:S215)</f>
        <v>107019894</v>
      </c>
      <c r="T216" s="37">
        <f t="shared" si="54"/>
        <v>0.27888762991780203</v>
      </c>
      <c r="U216" s="37">
        <f t="shared" si="55"/>
        <v>0.18024966028009048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36985540</v>
      </c>
      <c r="E217" s="31">
        <v>36985540</v>
      </c>
      <c r="F217" s="31">
        <v>29230925</v>
      </c>
      <c r="G217" s="36">
        <f t="shared" si="48"/>
        <v>0.79033387102094499</v>
      </c>
      <c r="H217" s="31">
        <v>3979105</v>
      </c>
      <c r="I217" s="36">
        <f t="shared" si="49"/>
        <v>0.10758542392513398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33210030</v>
      </c>
      <c r="O217" s="36">
        <f t="shared" si="53"/>
        <v>0.89791929494607892</v>
      </c>
      <c r="P217" s="31">
        <v>21938501</v>
      </c>
      <c r="Q217" s="31">
        <v>18685961</v>
      </c>
      <c r="R217" s="31">
        <v>18685961</v>
      </c>
      <c r="S217" s="31">
        <v>63181452</v>
      </c>
      <c r="T217" s="36">
        <f t="shared" si="54"/>
        <v>3.3812257234187739</v>
      </c>
      <c r="U217" s="36">
        <f t="shared" si="55"/>
        <v>-0.81862457238988207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275742023</v>
      </c>
      <c r="E218" s="31">
        <v>275742023</v>
      </c>
      <c r="F218" s="31">
        <v>52786471</v>
      </c>
      <c r="G218" s="36">
        <f t="shared" si="48"/>
        <v>0.19143426317721618</v>
      </c>
      <c r="H218" s="31">
        <v>57962060</v>
      </c>
      <c r="I218" s="36">
        <f t="shared" si="49"/>
        <v>0.21020394123967096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110748531</v>
      </c>
      <c r="O218" s="36">
        <f t="shared" si="53"/>
        <v>0.40163820441688713</v>
      </c>
      <c r="P218" s="31">
        <v>42144753</v>
      </c>
      <c r="Q218" s="31">
        <v>279126093</v>
      </c>
      <c r="R218" s="31">
        <v>254223191</v>
      </c>
      <c r="S218" s="31">
        <v>91071910</v>
      </c>
      <c r="T218" s="36">
        <f t="shared" si="54"/>
        <v>0.32627515765786896</v>
      </c>
      <c r="U218" s="36">
        <f t="shared" si="55"/>
        <v>0.3753090449954708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169442327</v>
      </c>
      <c r="E219" s="31">
        <v>169442327</v>
      </c>
      <c r="F219" s="31">
        <v>51760338</v>
      </c>
      <c r="G219" s="36">
        <f t="shared" si="48"/>
        <v>0.30547466454470967</v>
      </c>
      <c r="H219" s="31">
        <v>47598613</v>
      </c>
      <c r="I219" s="36">
        <f t="shared" si="49"/>
        <v>0.28091335761695485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99358951</v>
      </c>
      <c r="O219" s="36">
        <f t="shared" si="53"/>
        <v>0.58638802216166452</v>
      </c>
      <c r="P219" s="31">
        <v>45064098</v>
      </c>
      <c r="Q219" s="31">
        <v>158419453</v>
      </c>
      <c r="R219" s="31">
        <v>161051483</v>
      </c>
      <c r="S219" s="31">
        <v>93213982</v>
      </c>
      <c r="T219" s="36">
        <f t="shared" si="54"/>
        <v>0.58839984758689956</v>
      </c>
      <c r="U219" s="36">
        <f t="shared" si="55"/>
        <v>5.6242443818580456E-2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12252468</v>
      </c>
      <c r="E220" s="31">
        <v>12252468</v>
      </c>
      <c r="F220" s="31">
        <v>2479423</v>
      </c>
      <c r="G220" s="36">
        <f t="shared" si="48"/>
        <v>0.20236110798248974</v>
      </c>
      <c r="H220" s="31">
        <v>3652375</v>
      </c>
      <c r="I220" s="36">
        <f t="shared" si="49"/>
        <v>0.29809300460935706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6131798</v>
      </c>
      <c r="O220" s="36">
        <f t="shared" si="53"/>
        <v>0.5004541125918468</v>
      </c>
      <c r="P220" s="31">
        <v>1985335</v>
      </c>
      <c r="Q220" s="31">
        <v>12029826</v>
      </c>
      <c r="R220" s="31">
        <v>11679826</v>
      </c>
      <c r="S220" s="31">
        <v>4833906</v>
      </c>
      <c r="T220" s="36">
        <f t="shared" si="54"/>
        <v>0.40182675958904146</v>
      </c>
      <c r="U220" s="36">
        <f t="shared" si="55"/>
        <v>0.83967693109727071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81524161</v>
      </c>
      <c r="E221" s="31">
        <v>81524161</v>
      </c>
      <c r="F221" s="31">
        <v>21673214</v>
      </c>
      <c r="G221" s="36">
        <f t="shared" si="48"/>
        <v>0.265850193784883</v>
      </c>
      <c r="H221" s="31">
        <v>20917657</v>
      </c>
      <c r="I221" s="36">
        <f t="shared" si="49"/>
        <v>0.25658230325117976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42590871</v>
      </c>
      <c r="O221" s="36">
        <f t="shared" si="53"/>
        <v>0.52243249703606276</v>
      </c>
      <c r="P221" s="31">
        <v>21936068</v>
      </c>
      <c r="Q221" s="31">
        <v>74079370</v>
      </c>
      <c r="R221" s="31">
        <v>80768632</v>
      </c>
      <c r="S221" s="31">
        <v>41636410</v>
      </c>
      <c r="T221" s="36">
        <f t="shared" si="54"/>
        <v>0.56205135113865035</v>
      </c>
      <c r="U221" s="36">
        <f t="shared" si="55"/>
        <v>-4.6426323988419393E-2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5913213</v>
      </c>
      <c r="E222" s="31">
        <v>5913213</v>
      </c>
      <c r="F222" s="31">
        <v>1557333</v>
      </c>
      <c r="G222" s="36">
        <f t="shared" si="48"/>
        <v>0.2633649422065466</v>
      </c>
      <c r="H222" s="31">
        <v>958186</v>
      </c>
      <c r="I222" s="36">
        <f t="shared" si="49"/>
        <v>0.16204151617741488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2515519</v>
      </c>
      <c r="O222" s="36">
        <f t="shared" si="53"/>
        <v>0.42540645838396146</v>
      </c>
      <c r="P222" s="31">
        <v>1418735</v>
      </c>
      <c r="Q222" s="31">
        <v>4706999</v>
      </c>
      <c r="R222" s="31">
        <v>5636999</v>
      </c>
      <c r="S222" s="31">
        <v>2847477</v>
      </c>
      <c r="T222" s="36">
        <f t="shared" si="54"/>
        <v>0.60494531653820194</v>
      </c>
      <c r="U222" s="36">
        <f t="shared" si="55"/>
        <v>-0.324619467342386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581859732</v>
      </c>
      <c r="E224" s="32">
        <f>SUM(E217:E223)</f>
        <v>581859732</v>
      </c>
      <c r="F224" s="32">
        <f>SUM(F217:F223)</f>
        <v>159487704</v>
      </c>
      <c r="G224" s="37">
        <f t="shared" si="48"/>
        <v>0.27409991657577021</v>
      </c>
      <c r="H224" s="32">
        <f>SUM(H217:H223)</f>
        <v>135067996</v>
      </c>
      <c r="I224" s="37">
        <f t="shared" si="49"/>
        <v>0.23213154059611055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294555700</v>
      </c>
      <c r="O224" s="37">
        <f t="shared" si="53"/>
        <v>0.50623145717188078</v>
      </c>
      <c r="P224" s="32">
        <f>SUM(P217:P223)</f>
        <v>134487490</v>
      </c>
      <c r="Q224" s="32">
        <f>SUM(Q217:Q223)</f>
        <v>547047702</v>
      </c>
      <c r="R224" s="32">
        <f>SUM(R217:R223)</f>
        <v>532046092</v>
      </c>
      <c r="S224" s="32">
        <f>SUM(S217:S223)</f>
        <v>296785137</v>
      </c>
      <c r="T224" s="37">
        <f t="shared" si="54"/>
        <v>0.54252149477085276</v>
      </c>
      <c r="U224" s="37">
        <f t="shared" si="55"/>
        <v>4.3164312160186569E-3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31999310</v>
      </c>
      <c r="E225" s="31">
        <v>31999310</v>
      </c>
      <c r="F225" s="31">
        <v>8276251</v>
      </c>
      <c r="G225" s="36">
        <f t="shared" si="48"/>
        <v>0.25863842064094505</v>
      </c>
      <c r="H225" s="31">
        <v>8331887</v>
      </c>
      <c r="I225" s="36">
        <f t="shared" si="49"/>
        <v>0.260377083130855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16608138</v>
      </c>
      <c r="O225" s="36">
        <f t="shared" si="53"/>
        <v>0.51901550377180006</v>
      </c>
      <c r="P225" s="31">
        <v>8793112</v>
      </c>
      <c r="Q225" s="31">
        <v>28875143</v>
      </c>
      <c r="R225" s="31">
        <v>28875143</v>
      </c>
      <c r="S225" s="31">
        <v>15016438</v>
      </c>
      <c r="T225" s="36">
        <f t="shared" si="54"/>
        <v>0.52004722539382753</v>
      </c>
      <c r="U225" s="36">
        <f t="shared" si="55"/>
        <v>-5.2452988202584039E-2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126905335</v>
      </c>
      <c r="E226" s="31">
        <v>126905335</v>
      </c>
      <c r="F226" s="31">
        <v>50123612</v>
      </c>
      <c r="G226" s="36">
        <f t="shared" si="48"/>
        <v>0.39496851728101107</v>
      </c>
      <c r="H226" s="31">
        <v>40873332</v>
      </c>
      <c r="I226" s="36">
        <f t="shared" si="49"/>
        <v>0.32207733425864249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90996944</v>
      </c>
      <c r="O226" s="36">
        <f t="shared" si="53"/>
        <v>0.7170458515396535</v>
      </c>
      <c r="P226" s="31">
        <v>38816296</v>
      </c>
      <c r="Q226" s="31">
        <v>119555663</v>
      </c>
      <c r="R226" s="31">
        <v>119703768</v>
      </c>
      <c r="S226" s="31">
        <v>86619094</v>
      </c>
      <c r="T226" s="36">
        <f t="shared" si="54"/>
        <v>0.7245084994426404</v>
      </c>
      <c r="U226" s="36">
        <f t="shared" si="55"/>
        <v>5.2994134216206579E-2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13782466</v>
      </c>
      <c r="E227" s="31">
        <v>13782466</v>
      </c>
      <c r="F227" s="31">
        <v>4945617</v>
      </c>
      <c r="G227" s="36">
        <f t="shared" si="48"/>
        <v>0.35883397064066763</v>
      </c>
      <c r="H227" s="31">
        <v>2495944</v>
      </c>
      <c r="I227" s="36">
        <f t="shared" si="49"/>
        <v>0.18109560364596583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7441561</v>
      </c>
      <c r="O227" s="36">
        <f t="shared" si="53"/>
        <v>0.53992957428663346</v>
      </c>
      <c r="P227" s="31">
        <v>2405001</v>
      </c>
      <c r="Q227" s="31">
        <v>13387091</v>
      </c>
      <c r="R227" s="31">
        <v>13206091</v>
      </c>
      <c r="S227" s="31">
        <v>4809507</v>
      </c>
      <c r="T227" s="36">
        <f t="shared" si="54"/>
        <v>0.35926453327313601</v>
      </c>
      <c r="U227" s="36">
        <f t="shared" si="55"/>
        <v>3.7814121491009711E-2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349027879</v>
      </c>
      <c r="E228" s="31">
        <v>349027879</v>
      </c>
      <c r="F228" s="31">
        <v>224587963</v>
      </c>
      <c r="G228" s="36">
        <f t="shared" si="48"/>
        <v>0.64346711684885205</v>
      </c>
      <c r="H228" s="31">
        <v>41465915</v>
      </c>
      <c r="I228" s="36">
        <f t="shared" si="49"/>
        <v>0.11880401966399939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266053878</v>
      </c>
      <c r="O228" s="36">
        <f t="shared" si="53"/>
        <v>0.7622711365128515</v>
      </c>
      <c r="P228" s="31">
        <v>39434370</v>
      </c>
      <c r="Q228" s="31">
        <v>334260157</v>
      </c>
      <c r="R228" s="31">
        <v>334260157</v>
      </c>
      <c r="S228" s="31">
        <v>253689187</v>
      </c>
      <c r="T228" s="36">
        <f t="shared" si="54"/>
        <v>0.75895730223090874</v>
      </c>
      <c r="U228" s="36">
        <f t="shared" si="55"/>
        <v>5.1517115653172629E-2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521714990</v>
      </c>
      <c r="E230" s="32">
        <f>SUM(E225:E229)</f>
        <v>521714990</v>
      </c>
      <c r="F230" s="32">
        <f>SUM(F225:F229)</f>
        <v>287933443</v>
      </c>
      <c r="G230" s="37">
        <f t="shared" si="48"/>
        <v>0.55189796827574378</v>
      </c>
      <c r="H230" s="32">
        <f>SUM(H225:H229)</f>
        <v>93167078</v>
      </c>
      <c r="I230" s="37">
        <f t="shared" si="49"/>
        <v>0.17857849551150523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381100521</v>
      </c>
      <c r="O230" s="37">
        <f t="shared" si="53"/>
        <v>0.73047646378724906</v>
      </c>
      <c r="P230" s="32">
        <f>SUM(P225:P229)</f>
        <v>89448779</v>
      </c>
      <c r="Q230" s="32">
        <f>SUM(Q225:Q229)</f>
        <v>496078054</v>
      </c>
      <c r="R230" s="32">
        <f>SUM(R225:R229)</f>
        <v>496045159</v>
      </c>
      <c r="S230" s="32">
        <f>SUM(S225:S229)</f>
        <v>360134226</v>
      </c>
      <c r="T230" s="37">
        <f t="shared" si="54"/>
        <v>0.72596282600318374</v>
      </c>
      <c r="U230" s="37">
        <f t="shared" si="55"/>
        <v>4.1569030249144046E-2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1522040656</v>
      </c>
      <c r="E231" s="32">
        <f>SUM(E208:E215,E217:E223,E225:E229)</f>
        <v>1522040656</v>
      </c>
      <c r="F231" s="32">
        <f>SUM(F208:F215,F217:F223,F225:F229)</f>
        <v>532751424</v>
      </c>
      <c r="G231" s="37">
        <f t="shared" si="48"/>
        <v>0.35002443719216919</v>
      </c>
      <c r="H231" s="32">
        <f>SUM(H208:H215,H217:H223,H225:H229)</f>
        <v>310643600</v>
      </c>
      <c r="I231" s="37">
        <f t="shared" si="49"/>
        <v>0.20409678202446124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843395024</v>
      </c>
      <c r="O231" s="37">
        <f t="shared" si="53"/>
        <v>0.55412121921663049</v>
      </c>
      <c r="P231" s="32">
        <f>SUM(P208:P215,P217:P223,P225:P229)</f>
        <v>293759230</v>
      </c>
      <c r="Q231" s="32">
        <f>SUM(Q208:Q215,Q217:Q223,Q225:Q229)</f>
        <v>1426864160</v>
      </c>
      <c r="R231" s="32">
        <f>SUM(R208:R215,R217:R223,R225:R229)</f>
        <v>1419115147</v>
      </c>
      <c r="S231" s="32">
        <f>SUM(S208:S215,S217:S223,S225:S229)</f>
        <v>763939257</v>
      </c>
      <c r="T231" s="37">
        <f t="shared" si="54"/>
        <v>0.53539732682051533</v>
      </c>
      <c r="U231" s="37">
        <f t="shared" si="55"/>
        <v>5.7476900385393881E-2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35774687</v>
      </c>
      <c r="E234" s="31">
        <v>35774687</v>
      </c>
      <c r="F234" s="31">
        <v>8419956</v>
      </c>
      <c r="G234" s="36">
        <f t="shared" ref="G234:G260" si="56">IF(($D234     =0),0,($F234     /$D234     ))</f>
        <v>0.23536071748160928</v>
      </c>
      <c r="H234" s="31">
        <v>8490624</v>
      </c>
      <c r="I234" s="36">
        <f t="shared" ref="I234:I260" si="57">IF(($D234     =0),0,($H234     /$D234     ))</f>
        <v>0.23733608067626141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16910580</v>
      </c>
      <c r="O234" s="36">
        <f t="shared" ref="O234:O260" si="61">IF(($D234     =0),0,($N234     /$D234     ))</f>
        <v>0.47269679815787069</v>
      </c>
      <c r="P234" s="31">
        <v>7428645</v>
      </c>
      <c r="Q234" s="31">
        <v>0</v>
      </c>
      <c r="R234" s="31">
        <v>34103610</v>
      </c>
      <c r="S234" s="31">
        <v>15296007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0.14295729571139826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75139690</v>
      </c>
      <c r="E235" s="31">
        <v>75139690</v>
      </c>
      <c r="F235" s="31">
        <v>19660636</v>
      </c>
      <c r="G235" s="36">
        <f t="shared" si="56"/>
        <v>0.26165447315526585</v>
      </c>
      <c r="H235" s="31">
        <v>24919072</v>
      </c>
      <c r="I235" s="36">
        <f t="shared" si="57"/>
        <v>0.33163660909434151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44579708</v>
      </c>
      <c r="O235" s="36">
        <f t="shared" si="61"/>
        <v>0.59329108224960736</v>
      </c>
      <c r="P235" s="31">
        <v>17998980</v>
      </c>
      <c r="Q235" s="31">
        <v>72953261</v>
      </c>
      <c r="R235" s="31">
        <v>73953261</v>
      </c>
      <c r="S235" s="31">
        <v>35907130</v>
      </c>
      <c r="T235" s="36">
        <f t="shared" si="62"/>
        <v>0.49219362517598769</v>
      </c>
      <c r="U235" s="36">
        <f t="shared" si="63"/>
        <v>0.38447134226495061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447205531</v>
      </c>
      <c r="E236" s="31">
        <v>447205531</v>
      </c>
      <c r="F236" s="31">
        <v>123580397</v>
      </c>
      <c r="G236" s="36">
        <f t="shared" si="56"/>
        <v>0.27633915153880328</v>
      </c>
      <c r="H236" s="31">
        <v>72387182</v>
      </c>
      <c r="I236" s="36">
        <f t="shared" si="57"/>
        <v>0.16186557853641573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195967579</v>
      </c>
      <c r="O236" s="36">
        <f t="shared" si="61"/>
        <v>0.43820473007521904</v>
      </c>
      <c r="P236" s="31">
        <v>172068626</v>
      </c>
      <c r="Q236" s="31">
        <v>339646825</v>
      </c>
      <c r="R236" s="31">
        <v>348646825</v>
      </c>
      <c r="S236" s="31">
        <v>202555411</v>
      </c>
      <c r="T236" s="36">
        <f t="shared" si="62"/>
        <v>0.59637068887659994</v>
      </c>
      <c r="U236" s="36">
        <f t="shared" si="63"/>
        <v>-0.57931214026199052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1979476</v>
      </c>
      <c r="E237" s="31">
        <v>1979476</v>
      </c>
      <c r="F237" s="31">
        <v>1390318</v>
      </c>
      <c r="G237" s="36">
        <f t="shared" si="56"/>
        <v>0.70236668694139259</v>
      </c>
      <c r="H237" s="31">
        <v>1536640</v>
      </c>
      <c r="I237" s="36">
        <f t="shared" si="57"/>
        <v>0.77628624949228986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2926958</v>
      </c>
      <c r="O237" s="36">
        <f t="shared" si="61"/>
        <v>1.4786529364336825</v>
      </c>
      <c r="P237" s="31">
        <v>835649</v>
      </c>
      <c r="Q237" s="31">
        <v>1795146</v>
      </c>
      <c r="R237" s="31">
        <v>1795146</v>
      </c>
      <c r="S237" s="31">
        <v>1651964</v>
      </c>
      <c r="T237" s="36">
        <f t="shared" si="62"/>
        <v>0.92023935657601108</v>
      </c>
      <c r="U237" s="36">
        <f t="shared" si="63"/>
        <v>0.8388581808869513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103690350</v>
      </c>
      <c r="E238" s="31">
        <v>103690350</v>
      </c>
      <c r="F238" s="31">
        <v>3328337</v>
      </c>
      <c r="G238" s="36">
        <f t="shared" si="56"/>
        <v>3.2098811509460617E-2</v>
      </c>
      <c r="H238" s="31">
        <v>3192756</v>
      </c>
      <c r="I238" s="36">
        <f t="shared" si="57"/>
        <v>3.0791254923915292E-2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6521093</v>
      </c>
      <c r="O238" s="36">
        <f t="shared" si="61"/>
        <v>6.2890066433375913E-2</v>
      </c>
      <c r="P238" s="31">
        <v>3161427</v>
      </c>
      <c r="Q238" s="31">
        <v>99539783</v>
      </c>
      <c r="R238" s="31">
        <v>99539783</v>
      </c>
      <c r="S238" s="31">
        <v>6355089</v>
      </c>
      <c r="T238" s="36">
        <f t="shared" si="62"/>
        <v>6.3844714228480884E-2</v>
      </c>
      <c r="U238" s="36">
        <f t="shared" si="63"/>
        <v>9.9097654318762718E-3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663789734</v>
      </c>
      <c r="E240" s="32">
        <f>SUM(E234:E239)</f>
        <v>663789734</v>
      </c>
      <c r="F240" s="32">
        <f>SUM(F234:F239)</f>
        <v>156379644</v>
      </c>
      <c r="G240" s="37">
        <f t="shared" si="56"/>
        <v>0.23558611408111954</v>
      </c>
      <c r="H240" s="32">
        <f>SUM(H234:H239)</f>
        <v>110526274</v>
      </c>
      <c r="I240" s="37">
        <f t="shared" si="57"/>
        <v>0.16650795928097314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266905918</v>
      </c>
      <c r="O240" s="37">
        <f t="shared" si="61"/>
        <v>0.40209407336209269</v>
      </c>
      <c r="P240" s="32">
        <f>SUM(P234:P239)</f>
        <v>201493327</v>
      </c>
      <c r="Q240" s="32">
        <f>SUM(Q234:Q239)</f>
        <v>513935015</v>
      </c>
      <c r="R240" s="32">
        <f>SUM(R234:R239)</f>
        <v>558038625</v>
      </c>
      <c r="S240" s="32">
        <f>SUM(S234:S239)</f>
        <v>261765601</v>
      </c>
      <c r="T240" s="37">
        <f t="shared" si="62"/>
        <v>0.50933599260599127</v>
      </c>
      <c r="U240" s="37">
        <f t="shared" si="63"/>
        <v>-0.45146434551651426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14191136</v>
      </c>
      <c r="E242" s="31">
        <v>14191136</v>
      </c>
      <c r="F242" s="31">
        <v>3770323</v>
      </c>
      <c r="G242" s="36">
        <f t="shared" si="56"/>
        <v>0.26568154938406624</v>
      </c>
      <c r="H242" s="31">
        <v>3701145</v>
      </c>
      <c r="I242" s="36">
        <f t="shared" si="57"/>
        <v>0.2608068163112523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7471468</v>
      </c>
      <c r="O242" s="36">
        <f t="shared" si="61"/>
        <v>0.52648836569531854</v>
      </c>
      <c r="P242" s="31">
        <v>2986279</v>
      </c>
      <c r="Q242" s="31">
        <v>13369380</v>
      </c>
      <c r="R242" s="31">
        <v>12029000</v>
      </c>
      <c r="S242" s="31">
        <v>6014665</v>
      </c>
      <c r="T242" s="36">
        <f t="shared" si="62"/>
        <v>0.44988361464779969</v>
      </c>
      <c r="U242" s="36">
        <f t="shared" si="63"/>
        <v>0.23938352712522848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66675636</v>
      </c>
      <c r="E243" s="31">
        <v>66675636</v>
      </c>
      <c r="F243" s="31">
        <v>11744897</v>
      </c>
      <c r="G243" s="36">
        <f t="shared" si="56"/>
        <v>0.17614975581185308</v>
      </c>
      <c r="H243" s="31">
        <v>11762254</v>
      </c>
      <c r="I243" s="36">
        <f t="shared" si="57"/>
        <v>0.17641007578840343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23507151</v>
      </c>
      <c r="O243" s="36">
        <f t="shared" si="61"/>
        <v>0.3525598316002565</v>
      </c>
      <c r="P243" s="31">
        <v>12371270</v>
      </c>
      <c r="Q243" s="31">
        <v>51423172</v>
      </c>
      <c r="R243" s="31">
        <v>51423172</v>
      </c>
      <c r="S243" s="31">
        <v>24711547</v>
      </c>
      <c r="T243" s="36">
        <f t="shared" si="62"/>
        <v>0.48055275547762788</v>
      </c>
      <c r="U243" s="36">
        <f t="shared" si="63"/>
        <v>-4.9228252232794256E-2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14733398</v>
      </c>
      <c r="E244" s="31">
        <v>14733398</v>
      </c>
      <c r="F244" s="31">
        <v>3279013</v>
      </c>
      <c r="G244" s="36">
        <f t="shared" si="56"/>
        <v>0.22255646660736375</v>
      </c>
      <c r="H244" s="31">
        <v>4404423</v>
      </c>
      <c r="I244" s="36">
        <f t="shared" si="57"/>
        <v>0.29894142546071178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7683436</v>
      </c>
      <c r="O244" s="36">
        <f t="shared" si="61"/>
        <v>0.52149789206807551</v>
      </c>
      <c r="P244" s="31">
        <v>3186540</v>
      </c>
      <c r="Q244" s="31">
        <v>24206000</v>
      </c>
      <c r="R244" s="31">
        <v>24206000</v>
      </c>
      <c r="S244" s="31">
        <v>3186540</v>
      </c>
      <c r="T244" s="36">
        <f t="shared" si="62"/>
        <v>0.13164256795835744</v>
      </c>
      <c r="U244" s="36">
        <f t="shared" si="63"/>
        <v>0.38219604963377196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29503364</v>
      </c>
      <c r="E245" s="31">
        <v>29503364</v>
      </c>
      <c r="F245" s="31">
        <v>1972345</v>
      </c>
      <c r="G245" s="36">
        <f t="shared" si="56"/>
        <v>6.6851529201890331E-2</v>
      </c>
      <c r="H245" s="31">
        <v>8580081</v>
      </c>
      <c r="I245" s="36">
        <f t="shared" si="57"/>
        <v>0.2908170403890214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10552426</v>
      </c>
      <c r="O245" s="36">
        <f t="shared" si="61"/>
        <v>0.35766856959091176</v>
      </c>
      <c r="P245" s="31">
        <v>4500225</v>
      </c>
      <c r="Q245" s="31">
        <v>20447724</v>
      </c>
      <c r="R245" s="31">
        <v>20477724</v>
      </c>
      <c r="S245" s="31">
        <v>9723952</v>
      </c>
      <c r="T245" s="36">
        <f t="shared" si="62"/>
        <v>0.47555180224459209</v>
      </c>
      <c r="U245" s="36">
        <f t="shared" si="63"/>
        <v>0.90658933719980661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125103534</v>
      </c>
      <c r="E247" s="32">
        <f>SUM(E241:E246)</f>
        <v>125103534</v>
      </c>
      <c r="F247" s="32">
        <f>SUM(F241:F246)</f>
        <v>20766578</v>
      </c>
      <c r="G247" s="37">
        <f t="shared" si="56"/>
        <v>0.16599513487764461</v>
      </c>
      <c r="H247" s="32">
        <f>SUM(H241:H246)</f>
        <v>28447903</v>
      </c>
      <c r="I247" s="37">
        <f t="shared" si="57"/>
        <v>0.22739487918862467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49214481</v>
      </c>
      <c r="O247" s="37">
        <f t="shared" si="61"/>
        <v>0.39339001406626928</v>
      </c>
      <c r="P247" s="32">
        <f>SUM(P241:P246)</f>
        <v>23044314</v>
      </c>
      <c r="Q247" s="32">
        <f>SUM(Q241:Q246)</f>
        <v>109446276</v>
      </c>
      <c r="R247" s="32">
        <f>SUM(R241:R246)</f>
        <v>108135896</v>
      </c>
      <c r="S247" s="32">
        <f>SUM(S241:S246)</f>
        <v>43636704</v>
      </c>
      <c r="T247" s="37">
        <f t="shared" si="62"/>
        <v>0.39870432868816841</v>
      </c>
      <c r="U247" s="37">
        <f t="shared" si="63"/>
        <v>0.23448686734610535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18179035</v>
      </c>
      <c r="E248" s="31">
        <v>18179035</v>
      </c>
      <c r="F248" s="31">
        <v>8261137</v>
      </c>
      <c r="G248" s="36">
        <f t="shared" si="56"/>
        <v>0.45443209719327787</v>
      </c>
      <c r="H248" s="31">
        <v>7954088</v>
      </c>
      <c r="I248" s="36">
        <f t="shared" si="57"/>
        <v>0.43754181671359343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16215225</v>
      </c>
      <c r="O248" s="36">
        <f t="shared" si="61"/>
        <v>0.89197391390687131</v>
      </c>
      <c r="P248" s="31">
        <v>15682317</v>
      </c>
      <c r="Q248" s="31">
        <v>23709469</v>
      </c>
      <c r="R248" s="31">
        <v>23709469</v>
      </c>
      <c r="S248" s="31">
        <v>16399242</v>
      </c>
      <c r="T248" s="36">
        <f t="shared" si="62"/>
        <v>0.69167479035485779</v>
      </c>
      <c r="U248" s="36">
        <f t="shared" si="63"/>
        <v>-0.4927989276074447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16613301</v>
      </c>
      <c r="E249" s="31">
        <v>16613301</v>
      </c>
      <c r="F249" s="31">
        <v>1125619</v>
      </c>
      <c r="G249" s="36">
        <f t="shared" si="56"/>
        <v>6.775408451336673E-2</v>
      </c>
      <c r="H249" s="31">
        <v>3162350</v>
      </c>
      <c r="I249" s="36">
        <f t="shared" si="57"/>
        <v>0.1903504908506744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4287969</v>
      </c>
      <c r="O249" s="36">
        <f t="shared" si="61"/>
        <v>0.25810457536404113</v>
      </c>
      <c r="P249" s="31">
        <v>1077523</v>
      </c>
      <c r="Q249" s="31">
        <v>10059012</v>
      </c>
      <c r="R249" s="31">
        <v>16411010</v>
      </c>
      <c r="S249" s="31">
        <v>4158233</v>
      </c>
      <c r="T249" s="36">
        <f t="shared" si="62"/>
        <v>0.41338383928759603</v>
      </c>
      <c r="U249" s="36">
        <f t="shared" si="63"/>
        <v>1.9348329455612547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7786423</v>
      </c>
      <c r="E250" s="31">
        <v>7786423</v>
      </c>
      <c r="F250" s="31">
        <v>1525012</v>
      </c>
      <c r="G250" s="36">
        <f t="shared" si="56"/>
        <v>0.19585527269710368</v>
      </c>
      <c r="H250" s="31">
        <v>1415917</v>
      </c>
      <c r="I250" s="36">
        <f t="shared" si="57"/>
        <v>0.1818443462421705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2940929</v>
      </c>
      <c r="O250" s="36">
        <f t="shared" si="61"/>
        <v>0.37769961893927417</v>
      </c>
      <c r="P250" s="31">
        <v>1466446</v>
      </c>
      <c r="Q250" s="31">
        <v>5378532</v>
      </c>
      <c r="R250" s="31">
        <v>5378532</v>
      </c>
      <c r="S250" s="31">
        <v>2437768</v>
      </c>
      <c r="T250" s="36">
        <f t="shared" si="62"/>
        <v>0.45324040091236789</v>
      </c>
      <c r="U250" s="36">
        <f t="shared" si="63"/>
        <v>-3.4456775087524538E-2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21878796</v>
      </c>
      <c r="E251" s="31">
        <v>21878796</v>
      </c>
      <c r="F251" s="31">
        <v>3713352</v>
      </c>
      <c r="G251" s="36">
        <f t="shared" si="56"/>
        <v>0.1697237818753829</v>
      </c>
      <c r="H251" s="31">
        <v>3712974</v>
      </c>
      <c r="I251" s="36">
        <f t="shared" si="57"/>
        <v>0.16970650487348574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7426326</v>
      </c>
      <c r="O251" s="36">
        <f t="shared" si="61"/>
        <v>0.3394302867488686</v>
      </c>
      <c r="P251" s="31">
        <v>3565821</v>
      </c>
      <c r="Q251" s="31">
        <v>34376486</v>
      </c>
      <c r="R251" s="31">
        <v>20856812</v>
      </c>
      <c r="S251" s="31">
        <v>7136370</v>
      </c>
      <c r="T251" s="36">
        <f t="shared" si="62"/>
        <v>0.20759451678685251</v>
      </c>
      <c r="U251" s="36">
        <f t="shared" si="63"/>
        <v>4.1267635139284886E-2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2036004</v>
      </c>
      <c r="E252" s="31">
        <v>2036004</v>
      </c>
      <c r="F252" s="31">
        <v>0</v>
      </c>
      <c r="G252" s="36">
        <f t="shared" si="56"/>
        <v>0</v>
      </c>
      <c r="H252" s="31">
        <v>916000</v>
      </c>
      <c r="I252" s="36">
        <f t="shared" si="57"/>
        <v>0.44990088428117037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916000</v>
      </c>
      <c r="O252" s="36">
        <f t="shared" si="61"/>
        <v>0.44990088428117037</v>
      </c>
      <c r="P252" s="31">
        <v>0</v>
      </c>
      <c r="Q252" s="31">
        <v>1320996</v>
      </c>
      <c r="R252" s="31">
        <v>1320996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66493559</v>
      </c>
      <c r="E254" s="32">
        <f>SUM(E248:E253)</f>
        <v>66493559</v>
      </c>
      <c r="F254" s="32">
        <f>SUM(F248:F253)</f>
        <v>14625120</v>
      </c>
      <c r="G254" s="37">
        <f t="shared" si="56"/>
        <v>0.21994792006846858</v>
      </c>
      <c r="H254" s="32">
        <f>SUM(H248:H253)</f>
        <v>17161329</v>
      </c>
      <c r="I254" s="37">
        <f t="shared" si="57"/>
        <v>0.25809009561362178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31786449</v>
      </c>
      <c r="O254" s="37">
        <f t="shared" si="61"/>
        <v>0.47803801568209037</v>
      </c>
      <c r="P254" s="32">
        <f>SUM(P248:P253)</f>
        <v>21792107</v>
      </c>
      <c r="Q254" s="32">
        <f>SUM(Q248:Q253)</f>
        <v>74844495</v>
      </c>
      <c r="R254" s="32">
        <f>SUM(R248:R253)</f>
        <v>67676819</v>
      </c>
      <c r="S254" s="32">
        <f>SUM(S248:S253)</f>
        <v>30131613</v>
      </c>
      <c r="T254" s="37">
        <f t="shared" si="62"/>
        <v>0.40258956921280581</v>
      </c>
      <c r="U254" s="37">
        <f t="shared" si="63"/>
        <v>-0.21249794707781122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349017185</v>
      </c>
      <c r="E255" s="31">
        <v>349017185</v>
      </c>
      <c r="F255" s="31">
        <v>89500550</v>
      </c>
      <c r="G255" s="36">
        <f t="shared" si="56"/>
        <v>0.25643594025319988</v>
      </c>
      <c r="H255" s="31">
        <v>89779321</v>
      </c>
      <c r="I255" s="36">
        <f t="shared" si="57"/>
        <v>0.25723467169675329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179279871</v>
      </c>
      <c r="O255" s="36">
        <f t="shared" si="61"/>
        <v>0.51367061194995312</v>
      </c>
      <c r="P255" s="31">
        <v>84751940</v>
      </c>
      <c r="Q255" s="31">
        <v>384780402</v>
      </c>
      <c r="R255" s="31">
        <v>349473661</v>
      </c>
      <c r="S255" s="31">
        <v>169778581</v>
      </c>
      <c r="T255" s="36">
        <f t="shared" si="62"/>
        <v>0.44123500084081724</v>
      </c>
      <c r="U255" s="36">
        <f t="shared" si="63"/>
        <v>5.9318771936075931E-2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20924052</v>
      </c>
      <c r="E256" s="31">
        <v>20924052</v>
      </c>
      <c r="F256" s="31">
        <v>10101008</v>
      </c>
      <c r="G256" s="36">
        <f t="shared" si="56"/>
        <v>0.48274626730998377</v>
      </c>
      <c r="H256" s="31">
        <v>9606620</v>
      </c>
      <c r="I256" s="36">
        <f t="shared" si="57"/>
        <v>0.45911853019673243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19707628</v>
      </c>
      <c r="O256" s="36">
        <f t="shared" si="61"/>
        <v>0.94186479750671614</v>
      </c>
      <c r="P256" s="31">
        <v>9477358</v>
      </c>
      <c r="Q256" s="31">
        <v>19034997</v>
      </c>
      <c r="R256" s="31">
        <v>19946666</v>
      </c>
      <c r="S256" s="31">
        <v>19123118</v>
      </c>
      <c r="T256" s="36">
        <f t="shared" si="62"/>
        <v>1.0046294202200294</v>
      </c>
      <c r="U256" s="36">
        <f t="shared" si="63"/>
        <v>1.3639033156708891E-2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77898965</v>
      </c>
      <c r="E257" s="31">
        <v>77898965</v>
      </c>
      <c r="F257" s="31">
        <v>20990182</v>
      </c>
      <c r="G257" s="36">
        <f t="shared" si="56"/>
        <v>0.26945392663432693</v>
      </c>
      <c r="H257" s="31">
        <v>21052618</v>
      </c>
      <c r="I257" s="36">
        <f t="shared" si="57"/>
        <v>0.27025542637183947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42042800</v>
      </c>
      <c r="O257" s="36">
        <f t="shared" si="61"/>
        <v>0.5397093530061664</v>
      </c>
      <c r="P257" s="31">
        <v>11965421</v>
      </c>
      <c r="Q257" s="31">
        <v>66282360</v>
      </c>
      <c r="R257" s="31">
        <v>74282360</v>
      </c>
      <c r="S257" s="31">
        <v>38290259</v>
      </c>
      <c r="T257" s="36">
        <f t="shared" si="62"/>
        <v>0.57768400219907678</v>
      </c>
      <c r="U257" s="36">
        <f t="shared" si="63"/>
        <v>0.75945484910225902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447840202</v>
      </c>
      <c r="E259" s="32">
        <f>SUM(E255:E258)</f>
        <v>447840202</v>
      </c>
      <c r="F259" s="32">
        <f>SUM(F255:F258)</f>
        <v>120591740</v>
      </c>
      <c r="G259" s="37">
        <f t="shared" si="56"/>
        <v>0.26927403895731539</v>
      </c>
      <c r="H259" s="32">
        <f>SUM(H255:H258)</f>
        <v>120438559</v>
      </c>
      <c r="I259" s="37">
        <f t="shared" si="57"/>
        <v>0.26893199507801224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241030299</v>
      </c>
      <c r="O259" s="37">
        <f t="shared" si="61"/>
        <v>0.53820603403532763</v>
      </c>
      <c r="P259" s="32">
        <f>SUM(P255:P258)</f>
        <v>106194719</v>
      </c>
      <c r="Q259" s="32">
        <f>SUM(Q255:Q258)</f>
        <v>470097759</v>
      </c>
      <c r="R259" s="32">
        <f>SUM(R255:R258)</f>
        <v>443702687</v>
      </c>
      <c r="S259" s="32">
        <f>SUM(S255:S258)</f>
        <v>227191958</v>
      </c>
      <c r="T259" s="37">
        <f t="shared" si="62"/>
        <v>0.4832866220917254</v>
      </c>
      <c r="U259" s="37">
        <f t="shared" si="63"/>
        <v>0.13412945704013768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1303227029</v>
      </c>
      <c r="E260" s="32">
        <f>SUM(E234:E239,E241:E246,E248:E253,E255:E258)</f>
        <v>1303227029</v>
      </c>
      <c r="F260" s="32">
        <f>SUM(F234:F239,F241:F246,F248:F253,F255:F258)</f>
        <v>312363082</v>
      </c>
      <c r="G260" s="37">
        <f t="shared" si="56"/>
        <v>0.23968431827237677</v>
      </c>
      <c r="H260" s="32">
        <f>SUM(H234:H239,H241:H246,H248:H253,H255:H258)</f>
        <v>276574065</v>
      </c>
      <c r="I260" s="37">
        <f t="shared" si="57"/>
        <v>0.2122224745539712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588937147</v>
      </c>
      <c r="O260" s="37">
        <f t="shared" si="61"/>
        <v>0.45190679282634799</v>
      </c>
      <c r="P260" s="32">
        <f>SUM(P234:P239,P241:P246,P248:P253,P255:P258)</f>
        <v>352524467</v>
      </c>
      <c r="Q260" s="32">
        <f>SUM(Q234:Q239,Q241:Q246,Q248:Q253,Q255:Q258)</f>
        <v>1168323545</v>
      </c>
      <c r="R260" s="32">
        <f>SUM(R234:R239,R241:R246,R248:R253,R255:R258)</f>
        <v>1177554027</v>
      </c>
      <c r="S260" s="32">
        <f>SUM(S234:S239,S241:S246,S248:S253,S255:S258)</f>
        <v>562725876</v>
      </c>
      <c r="T260" s="37">
        <f t="shared" si="62"/>
        <v>0.48165243130489166</v>
      </c>
      <c r="U260" s="37">
        <f t="shared" si="63"/>
        <v>-0.21544717915990774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5615719</v>
      </c>
      <c r="E263" s="31">
        <v>5615719</v>
      </c>
      <c r="F263" s="31">
        <v>960880</v>
      </c>
      <c r="G263" s="36">
        <f t="shared" ref="G263:G299" si="64">IF(($D263     =0),0,($F263     /$D263     ))</f>
        <v>0.17110542746173732</v>
      </c>
      <c r="H263" s="31">
        <v>963147</v>
      </c>
      <c r="I263" s="36">
        <f t="shared" ref="I263:I299" si="65">IF(($D263     =0),0,($H263     /$D263     ))</f>
        <v>0.17150911575169628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1924027</v>
      </c>
      <c r="O263" s="36">
        <f t="shared" ref="O263:O299" si="69">IF(($D263     =0),0,($N263     /$D263     ))</f>
        <v>0.3426145432134336</v>
      </c>
      <c r="P263" s="31">
        <v>902789</v>
      </c>
      <c r="Q263" s="31">
        <v>4299715</v>
      </c>
      <c r="R263" s="31">
        <v>3371879</v>
      </c>
      <c r="S263" s="31">
        <v>1786547</v>
      </c>
      <c r="T263" s="36">
        <f t="shared" ref="T263:T299" si="70">IF(($Q263     =0),0,($S263     /$Q263     ))</f>
        <v>0.41550358570277335</v>
      </c>
      <c r="U263" s="36">
        <f t="shared" ref="U263:U299" si="71">IF(($P263     =0),0,(($H263     /$P263     )-1))</f>
        <v>6.6857261220506725E-2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54896226</v>
      </c>
      <c r="E264" s="31">
        <v>54896226</v>
      </c>
      <c r="F264" s="31">
        <v>20416506</v>
      </c>
      <c r="G264" s="36">
        <f t="shared" si="64"/>
        <v>0.37191092152673666</v>
      </c>
      <c r="H264" s="31">
        <v>17283013</v>
      </c>
      <c r="I264" s="36">
        <f t="shared" si="65"/>
        <v>0.314830622418379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37699519</v>
      </c>
      <c r="O264" s="36">
        <f t="shared" si="69"/>
        <v>0.68674154394511566</v>
      </c>
      <c r="P264" s="31">
        <v>16056120</v>
      </c>
      <c r="Q264" s="31">
        <v>50711591</v>
      </c>
      <c r="R264" s="31">
        <v>51461591</v>
      </c>
      <c r="S264" s="31">
        <v>35163929</v>
      </c>
      <c r="T264" s="36">
        <f t="shared" si="70"/>
        <v>0.69341009237907758</v>
      </c>
      <c r="U264" s="36">
        <f t="shared" si="71"/>
        <v>7.6412794622860325E-2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51353043</v>
      </c>
      <c r="E265" s="31">
        <v>51353043</v>
      </c>
      <c r="F265" s="31">
        <v>15386114</v>
      </c>
      <c r="G265" s="36">
        <f t="shared" si="64"/>
        <v>0.29961445517454538</v>
      </c>
      <c r="H265" s="31">
        <v>14733096</v>
      </c>
      <c r="I265" s="36">
        <f t="shared" si="65"/>
        <v>0.28689820776540936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30119210</v>
      </c>
      <c r="O265" s="36">
        <f t="shared" si="69"/>
        <v>0.58651266293995474</v>
      </c>
      <c r="P265" s="31">
        <v>13758068</v>
      </c>
      <c r="Q265" s="31">
        <v>49585574</v>
      </c>
      <c r="R265" s="31">
        <v>49585574</v>
      </c>
      <c r="S265" s="31">
        <v>26940542</v>
      </c>
      <c r="T265" s="36">
        <f t="shared" si="70"/>
        <v>0.54331410986590578</v>
      </c>
      <c r="U265" s="36">
        <f t="shared" si="71"/>
        <v>7.0869543601616236E-2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111864988</v>
      </c>
      <c r="E267" s="32">
        <f>SUM(E263:E266)</f>
        <v>111864988</v>
      </c>
      <c r="F267" s="32">
        <f>SUM(F263:F266)</f>
        <v>36763500</v>
      </c>
      <c r="G267" s="37">
        <f t="shared" si="64"/>
        <v>0.32864170154829858</v>
      </c>
      <c r="H267" s="32">
        <f>SUM(H263:H266)</f>
        <v>32979256</v>
      </c>
      <c r="I267" s="37">
        <f t="shared" si="65"/>
        <v>0.29481302943509008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69742756</v>
      </c>
      <c r="O267" s="37">
        <f t="shared" si="69"/>
        <v>0.62345473098338866</v>
      </c>
      <c r="P267" s="32">
        <f>SUM(P263:P266)</f>
        <v>30716977</v>
      </c>
      <c r="Q267" s="32">
        <f>SUM(Q263:Q266)</f>
        <v>104596880</v>
      </c>
      <c r="R267" s="32">
        <f>SUM(R263:R266)</f>
        <v>104419044</v>
      </c>
      <c r="S267" s="32">
        <f>SUM(S263:S266)</f>
        <v>63891018</v>
      </c>
      <c r="T267" s="37">
        <f t="shared" si="70"/>
        <v>0.61083101140301699</v>
      </c>
      <c r="U267" s="37">
        <f t="shared" si="71"/>
        <v>7.3649141971229737E-2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4112283</v>
      </c>
      <c r="E268" s="31">
        <v>4112283</v>
      </c>
      <c r="F268" s="31">
        <v>348072</v>
      </c>
      <c r="G268" s="36">
        <f t="shared" si="64"/>
        <v>8.4642034607054037E-2</v>
      </c>
      <c r="H268" s="31">
        <v>306995</v>
      </c>
      <c r="I268" s="36">
        <f t="shared" si="65"/>
        <v>7.4653179268061073E-2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655067</v>
      </c>
      <c r="O268" s="36">
        <f t="shared" si="69"/>
        <v>0.15929521387511511</v>
      </c>
      <c r="P268" s="31">
        <v>1082485</v>
      </c>
      <c r="Q268" s="31">
        <v>4084384</v>
      </c>
      <c r="R268" s="31">
        <v>3656843</v>
      </c>
      <c r="S268" s="31">
        <v>1082485</v>
      </c>
      <c r="T268" s="36">
        <f t="shared" si="70"/>
        <v>0.26503017346067365</v>
      </c>
      <c r="U268" s="36">
        <f t="shared" si="71"/>
        <v>-0.7163979177540567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42711033</v>
      </c>
      <c r="E269" s="31">
        <v>42711033</v>
      </c>
      <c r="F269" s="31">
        <v>-2384183</v>
      </c>
      <c r="G269" s="36">
        <f t="shared" si="64"/>
        <v>-5.5821244126781015E-2</v>
      </c>
      <c r="H269" s="31">
        <v>-2324361</v>
      </c>
      <c r="I269" s="36">
        <f t="shared" si="65"/>
        <v>-5.4420622418568057E-2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-4708544</v>
      </c>
      <c r="O269" s="36">
        <f t="shared" si="69"/>
        <v>-0.11024186654534907</v>
      </c>
      <c r="P269" s="31">
        <v>4225674</v>
      </c>
      <c r="Q269" s="31">
        <v>26639689</v>
      </c>
      <c r="R269" s="31">
        <v>40492439</v>
      </c>
      <c r="S269" s="31">
        <v>8683556</v>
      </c>
      <c r="T269" s="36">
        <f t="shared" si="70"/>
        <v>0.32596311465948419</v>
      </c>
      <c r="U269" s="36">
        <f t="shared" si="71"/>
        <v>-1.5500568666678971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2141223</v>
      </c>
      <c r="E270" s="31">
        <v>2141223</v>
      </c>
      <c r="F270" s="31">
        <v>746987</v>
      </c>
      <c r="G270" s="36">
        <f t="shared" si="64"/>
        <v>0.34885997394946722</v>
      </c>
      <c r="H270" s="31">
        <v>631550</v>
      </c>
      <c r="I270" s="36">
        <f t="shared" si="65"/>
        <v>0.29494826087707821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1378537</v>
      </c>
      <c r="O270" s="36">
        <f t="shared" si="69"/>
        <v>0.64380823482654537</v>
      </c>
      <c r="P270" s="31">
        <v>468373</v>
      </c>
      <c r="Q270" s="31">
        <v>2295086</v>
      </c>
      <c r="R270" s="31">
        <v>2295086</v>
      </c>
      <c r="S270" s="31">
        <v>1157524</v>
      </c>
      <c r="T270" s="36">
        <f t="shared" si="70"/>
        <v>0.50434885664415186</v>
      </c>
      <c r="U270" s="36">
        <f t="shared" si="71"/>
        <v>0.34839113270833288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10331882</v>
      </c>
      <c r="E271" s="31">
        <v>10331882</v>
      </c>
      <c r="F271" s="31">
        <v>1756103</v>
      </c>
      <c r="G271" s="36">
        <f t="shared" si="64"/>
        <v>0.16996932407861415</v>
      </c>
      <c r="H271" s="31">
        <v>1618224</v>
      </c>
      <c r="I271" s="36">
        <f t="shared" si="65"/>
        <v>0.15662432071911003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3374327</v>
      </c>
      <c r="O271" s="36">
        <f t="shared" si="69"/>
        <v>0.32659364479772418</v>
      </c>
      <c r="P271" s="31">
        <v>1554348</v>
      </c>
      <c r="Q271" s="31">
        <v>9879105</v>
      </c>
      <c r="R271" s="31">
        <v>9879105</v>
      </c>
      <c r="S271" s="31">
        <v>3250327</v>
      </c>
      <c r="T271" s="36">
        <f t="shared" si="70"/>
        <v>0.32901026965499403</v>
      </c>
      <c r="U271" s="36">
        <f t="shared" si="71"/>
        <v>4.1095044353002042E-2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9978200</v>
      </c>
      <c r="E272" s="31">
        <v>9978200</v>
      </c>
      <c r="F272" s="31">
        <v>6072813</v>
      </c>
      <c r="G272" s="36">
        <f t="shared" si="64"/>
        <v>0.60860806558297087</v>
      </c>
      <c r="H272" s="31">
        <v>2013622</v>
      </c>
      <c r="I272" s="36">
        <f t="shared" si="65"/>
        <v>0.20180212864043615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8086435</v>
      </c>
      <c r="O272" s="36">
        <f t="shared" si="69"/>
        <v>0.81041019422340699</v>
      </c>
      <c r="P272" s="31">
        <v>6802892</v>
      </c>
      <c r="Q272" s="31">
        <v>9948647</v>
      </c>
      <c r="R272" s="31">
        <v>9541600</v>
      </c>
      <c r="S272" s="31">
        <v>7372597</v>
      </c>
      <c r="T272" s="36">
        <f t="shared" si="70"/>
        <v>0.74106529259707377</v>
      </c>
      <c r="U272" s="36">
        <f t="shared" si="71"/>
        <v>-0.70400500257831522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7268086</v>
      </c>
      <c r="E273" s="31">
        <v>7268086</v>
      </c>
      <c r="F273" s="31">
        <v>580828</v>
      </c>
      <c r="G273" s="36">
        <f t="shared" si="64"/>
        <v>7.9914849659181247E-2</v>
      </c>
      <c r="H273" s="31">
        <v>1171221</v>
      </c>
      <c r="I273" s="36">
        <f t="shared" si="65"/>
        <v>0.16114572667412025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1752049</v>
      </c>
      <c r="O273" s="36">
        <f t="shared" si="69"/>
        <v>0.2410605763333015</v>
      </c>
      <c r="P273" s="31">
        <v>804520</v>
      </c>
      <c r="Q273" s="31">
        <v>6225073</v>
      </c>
      <c r="R273" s="31">
        <v>6225073</v>
      </c>
      <c r="S273" s="31">
        <v>1329807</v>
      </c>
      <c r="T273" s="36">
        <f t="shared" si="70"/>
        <v>0.21362110934281414</v>
      </c>
      <c r="U273" s="36">
        <f t="shared" si="71"/>
        <v>0.45580097449410828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76542707</v>
      </c>
      <c r="E275" s="32">
        <f>SUM(E268:E274)</f>
        <v>76542707</v>
      </c>
      <c r="F275" s="32">
        <f>SUM(F268:F274)</f>
        <v>7120620</v>
      </c>
      <c r="G275" s="37">
        <f t="shared" si="64"/>
        <v>9.302806601809889E-2</v>
      </c>
      <c r="H275" s="32">
        <f>SUM(H268:H274)</f>
        <v>3417251</v>
      </c>
      <c r="I275" s="37">
        <f t="shared" si="65"/>
        <v>4.464502411705925E-2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10537871</v>
      </c>
      <c r="O275" s="37">
        <f t="shared" si="69"/>
        <v>0.13767309013515813</v>
      </c>
      <c r="P275" s="32">
        <f>SUM(P268:P274)</f>
        <v>14938292</v>
      </c>
      <c r="Q275" s="32">
        <f>SUM(Q268:Q274)</f>
        <v>59071984</v>
      </c>
      <c r="R275" s="32">
        <f>SUM(R268:R274)</f>
        <v>72090146</v>
      </c>
      <c r="S275" s="32">
        <f>SUM(S268:S274)</f>
        <v>22876296</v>
      </c>
      <c r="T275" s="37">
        <f t="shared" si="70"/>
        <v>0.38726134541206536</v>
      </c>
      <c r="U275" s="37">
        <f t="shared" si="71"/>
        <v>-0.7712421875271952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996</v>
      </c>
      <c r="E276" s="31">
        <v>996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1243468</v>
      </c>
      <c r="Q276" s="31">
        <v>3885424</v>
      </c>
      <c r="R276" s="31">
        <v>5439645</v>
      </c>
      <c r="S276" s="31">
        <v>2072107</v>
      </c>
      <c r="T276" s="36">
        <f t="shared" si="70"/>
        <v>0.53330267172900558</v>
      </c>
      <c r="U276" s="36">
        <f t="shared" si="71"/>
        <v>-1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9300000</v>
      </c>
      <c r="E277" s="31">
        <v>9300000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11356200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8176869</v>
      </c>
      <c r="F278" s="31">
        <v>0</v>
      </c>
      <c r="G278" s="36">
        <f t="shared" si="64"/>
        <v>0</v>
      </c>
      <c r="H278" s="31">
        <v>913234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913234</v>
      </c>
      <c r="O278" s="36">
        <f t="shared" si="69"/>
        <v>0</v>
      </c>
      <c r="P278" s="31">
        <v>2506947</v>
      </c>
      <c r="Q278" s="31">
        <v>7755221</v>
      </c>
      <c r="R278" s="31">
        <v>7755221</v>
      </c>
      <c r="S278" s="31">
        <v>3343033</v>
      </c>
      <c r="T278" s="36">
        <f t="shared" si="70"/>
        <v>0.43106869552782573</v>
      </c>
      <c r="U278" s="36">
        <f t="shared" si="71"/>
        <v>-0.63571866497377094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3974999</v>
      </c>
      <c r="E279" s="31">
        <v>3974999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-165920</v>
      </c>
      <c r="Q279" s="31">
        <v>6544228</v>
      </c>
      <c r="R279" s="31">
        <v>6544228</v>
      </c>
      <c r="S279" s="31">
        <v>330248</v>
      </c>
      <c r="T279" s="36">
        <f t="shared" si="70"/>
        <v>5.0464011950683868E-2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2013728</v>
      </c>
      <c r="E280" s="31">
        <v>2013728</v>
      </c>
      <c r="F280" s="31">
        <v>516107</v>
      </c>
      <c r="G280" s="36">
        <f t="shared" si="64"/>
        <v>0.25629429595258146</v>
      </c>
      <c r="H280" s="31">
        <v>182593</v>
      </c>
      <c r="I280" s="36">
        <f t="shared" si="65"/>
        <v>9.0674112889129022E-2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698700</v>
      </c>
      <c r="O280" s="36">
        <f t="shared" si="69"/>
        <v>0.34696840884171049</v>
      </c>
      <c r="P280" s="31">
        <v>361230</v>
      </c>
      <c r="Q280" s="31">
        <v>2245932</v>
      </c>
      <c r="R280" s="31">
        <v>1907672</v>
      </c>
      <c r="S280" s="31">
        <v>747458</v>
      </c>
      <c r="T280" s="36">
        <f t="shared" si="70"/>
        <v>0.3328052674791579</v>
      </c>
      <c r="U280" s="36">
        <f t="shared" si="71"/>
        <v>-0.49452426431913188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8197752</v>
      </c>
      <c r="E281" s="31">
        <v>8197752</v>
      </c>
      <c r="F281" s="31">
        <v>743445</v>
      </c>
      <c r="G281" s="36">
        <f t="shared" si="64"/>
        <v>9.068888641666642E-2</v>
      </c>
      <c r="H281" s="31">
        <v>758378</v>
      </c>
      <c r="I281" s="36">
        <f t="shared" si="65"/>
        <v>9.2510483361780152E-2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1501823</v>
      </c>
      <c r="O281" s="36">
        <f t="shared" si="69"/>
        <v>0.18319936977844659</v>
      </c>
      <c r="P281" s="31">
        <v>696408</v>
      </c>
      <c r="Q281" s="31">
        <v>2501275</v>
      </c>
      <c r="R281" s="31">
        <v>3229150</v>
      </c>
      <c r="S281" s="31">
        <v>933410</v>
      </c>
      <c r="T281" s="36">
        <f t="shared" si="70"/>
        <v>0.37317368142247453</v>
      </c>
      <c r="U281" s="36">
        <f t="shared" si="71"/>
        <v>8.8985192588252771E-2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11139375</v>
      </c>
      <c r="E282" s="31">
        <v>11139375</v>
      </c>
      <c r="F282" s="31">
        <v>1462062</v>
      </c>
      <c r="G282" s="36">
        <f t="shared" si="64"/>
        <v>0.13125170846658812</v>
      </c>
      <c r="H282" s="31">
        <v>1528965</v>
      </c>
      <c r="I282" s="36">
        <f t="shared" si="65"/>
        <v>0.13725770072378388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2991027</v>
      </c>
      <c r="O282" s="36">
        <f t="shared" si="69"/>
        <v>0.26850940919037197</v>
      </c>
      <c r="P282" s="31">
        <v>839806</v>
      </c>
      <c r="Q282" s="31">
        <v>9203322</v>
      </c>
      <c r="R282" s="31">
        <v>9203322</v>
      </c>
      <c r="S282" s="31">
        <v>1644212</v>
      </c>
      <c r="T282" s="36">
        <f t="shared" si="70"/>
        <v>0.17865418595589722</v>
      </c>
      <c r="U282" s="36">
        <f t="shared" si="71"/>
        <v>0.82061690438029733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18987248</v>
      </c>
      <c r="E283" s="31">
        <v>18987248</v>
      </c>
      <c r="F283" s="31">
        <v>3052780</v>
      </c>
      <c r="G283" s="36">
        <f t="shared" si="64"/>
        <v>0.16078054070816372</v>
      </c>
      <c r="H283" s="31">
        <v>3069365</v>
      </c>
      <c r="I283" s="36">
        <f t="shared" si="65"/>
        <v>0.16165402168866178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6122145</v>
      </c>
      <c r="O283" s="36">
        <f t="shared" si="69"/>
        <v>0.3224345623968255</v>
      </c>
      <c r="P283" s="31">
        <v>2687470</v>
      </c>
      <c r="Q283" s="31">
        <v>18008255</v>
      </c>
      <c r="R283" s="31">
        <v>18008255</v>
      </c>
      <c r="S283" s="31">
        <v>5394738</v>
      </c>
      <c r="T283" s="36">
        <f t="shared" si="70"/>
        <v>0.2995702804075131</v>
      </c>
      <c r="U283" s="36">
        <f t="shared" si="71"/>
        <v>0.14210205137173615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53614098</v>
      </c>
      <c r="E285" s="32">
        <f>SUM(E276:E284)</f>
        <v>61790967</v>
      </c>
      <c r="F285" s="32">
        <f>SUM(F276:F284)</f>
        <v>5774394</v>
      </c>
      <c r="G285" s="37">
        <f t="shared" si="64"/>
        <v>0.10770290306851754</v>
      </c>
      <c r="H285" s="32">
        <f>SUM(H276:H284)</f>
        <v>6452535</v>
      </c>
      <c r="I285" s="37">
        <f t="shared" si="65"/>
        <v>0.12035146054308328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12226929</v>
      </c>
      <c r="O285" s="37">
        <f t="shared" si="69"/>
        <v>0.22805436361160081</v>
      </c>
      <c r="P285" s="32">
        <f>SUM(P276:P284)</f>
        <v>8169409</v>
      </c>
      <c r="Q285" s="32">
        <f>SUM(Q276:Q284)</f>
        <v>61499857</v>
      </c>
      <c r="R285" s="32">
        <f>SUM(R276:R284)</f>
        <v>52087493</v>
      </c>
      <c r="S285" s="32">
        <f>SUM(S276:S284)</f>
        <v>14465206</v>
      </c>
      <c r="T285" s="37">
        <f t="shared" si="70"/>
        <v>0.23520714853044292</v>
      </c>
      <c r="U285" s="37">
        <f t="shared" si="71"/>
        <v>-0.21015889888730022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12468866</v>
      </c>
      <c r="E286" s="31">
        <v>12468866</v>
      </c>
      <c r="F286" s="31">
        <v>3302893</v>
      </c>
      <c r="G286" s="36">
        <f t="shared" si="64"/>
        <v>0.26489120983415815</v>
      </c>
      <c r="H286" s="31">
        <v>3304117</v>
      </c>
      <c r="I286" s="36">
        <f t="shared" si="65"/>
        <v>0.26498937433444231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6607010</v>
      </c>
      <c r="O286" s="36">
        <f t="shared" si="69"/>
        <v>0.5298805841686004</v>
      </c>
      <c r="P286" s="31">
        <v>2931401</v>
      </c>
      <c r="Q286" s="31">
        <v>11707985</v>
      </c>
      <c r="R286" s="31">
        <v>11707985</v>
      </c>
      <c r="S286" s="31">
        <v>4349394</v>
      </c>
      <c r="T286" s="36">
        <f t="shared" si="70"/>
        <v>0.37148954324762118</v>
      </c>
      <c r="U286" s="36">
        <f t="shared" si="71"/>
        <v>0.12714603017465032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8572292</v>
      </c>
      <c r="E287" s="31">
        <v>8572292</v>
      </c>
      <c r="F287" s="31">
        <v>1346829</v>
      </c>
      <c r="G287" s="36">
        <f t="shared" si="64"/>
        <v>0.15711422336056682</v>
      </c>
      <c r="H287" s="31">
        <v>1479659</v>
      </c>
      <c r="I287" s="36">
        <f t="shared" si="65"/>
        <v>0.17260949580345605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2826488</v>
      </c>
      <c r="O287" s="36">
        <f t="shared" si="69"/>
        <v>0.32972371916402288</v>
      </c>
      <c r="P287" s="31">
        <v>1689347</v>
      </c>
      <c r="Q287" s="31">
        <v>3879732</v>
      </c>
      <c r="R287" s="31">
        <v>7466609</v>
      </c>
      <c r="S287" s="31">
        <v>2522397</v>
      </c>
      <c r="T287" s="36">
        <f t="shared" si="70"/>
        <v>0.65014722666410973</v>
      </c>
      <c r="U287" s="36">
        <f t="shared" si="71"/>
        <v>-0.12412369986746363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16356973</v>
      </c>
      <c r="E288" s="31">
        <v>16356973</v>
      </c>
      <c r="F288" s="31">
        <v>1530461</v>
      </c>
      <c r="G288" s="36">
        <f t="shared" si="64"/>
        <v>9.3566272928371289E-2</v>
      </c>
      <c r="H288" s="31">
        <v>3027802</v>
      </c>
      <c r="I288" s="36">
        <f t="shared" si="65"/>
        <v>0.18510772133694908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4558263</v>
      </c>
      <c r="O288" s="36">
        <f t="shared" si="69"/>
        <v>0.27867399426532036</v>
      </c>
      <c r="P288" s="31">
        <v>4097108</v>
      </c>
      <c r="Q288" s="31">
        <v>20004585</v>
      </c>
      <c r="R288" s="31">
        <v>22805066</v>
      </c>
      <c r="S288" s="31">
        <v>5466644</v>
      </c>
      <c r="T288" s="36">
        <f t="shared" si="70"/>
        <v>0.27326955295498506</v>
      </c>
      <c r="U288" s="36">
        <f t="shared" si="71"/>
        <v>-0.26099043520453935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14715090</v>
      </c>
      <c r="E289" s="31">
        <v>14715090</v>
      </c>
      <c r="F289" s="31">
        <v>1190397</v>
      </c>
      <c r="G289" s="36">
        <f t="shared" si="64"/>
        <v>8.0896345180355669E-2</v>
      </c>
      <c r="H289" s="31">
        <v>2035102</v>
      </c>
      <c r="I289" s="36">
        <f t="shared" si="65"/>
        <v>0.13830034338899727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3225499</v>
      </c>
      <c r="O289" s="36">
        <f t="shared" si="69"/>
        <v>0.21919668856935295</v>
      </c>
      <c r="P289" s="31">
        <v>1999300</v>
      </c>
      <c r="Q289" s="31">
        <v>11541687</v>
      </c>
      <c r="R289" s="31">
        <v>9541687</v>
      </c>
      <c r="S289" s="31">
        <v>4255044</v>
      </c>
      <c r="T289" s="36">
        <f t="shared" si="70"/>
        <v>0.36866742270865605</v>
      </c>
      <c r="U289" s="36">
        <f t="shared" si="71"/>
        <v>1.7907267543640248E-2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53064817</v>
      </c>
      <c r="E290" s="31">
        <v>53064817</v>
      </c>
      <c r="F290" s="31">
        <v>12318490</v>
      </c>
      <c r="G290" s="36">
        <f t="shared" si="64"/>
        <v>0.23214044062377526</v>
      </c>
      <c r="H290" s="31">
        <v>12161296</v>
      </c>
      <c r="I290" s="36">
        <f t="shared" si="65"/>
        <v>0.2291781388787226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24479786</v>
      </c>
      <c r="O290" s="36">
        <f t="shared" si="69"/>
        <v>0.46131857950249788</v>
      </c>
      <c r="P290" s="31">
        <v>11582675</v>
      </c>
      <c r="Q290" s="31">
        <v>48148882</v>
      </c>
      <c r="R290" s="31">
        <v>48811374</v>
      </c>
      <c r="S290" s="31">
        <v>24045864</v>
      </c>
      <c r="T290" s="36">
        <f t="shared" si="70"/>
        <v>0.49940648673836291</v>
      </c>
      <c r="U290" s="36">
        <f t="shared" si="71"/>
        <v>4.9955731296958517E-2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105178038</v>
      </c>
      <c r="E292" s="32">
        <f>SUM(E286:E291)</f>
        <v>105178038</v>
      </c>
      <c r="F292" s="32">
        <f>SUM(F286:F291)</f>
        <v>19689070</v>
      </c>
      <c r="G292" s="37">
        <f t="shared" si="64"/>
        <v>0.18719754023173546</v>
      </c>
      <c r="H292" s="32">
        <f>SUM(H286:H291)</f>
        <v>22007976</v>
      </c>
      <c r="I292" s="37">
        <f t="shared" si="65"/>
        <v>0.2092449756478629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41697046</v>
      </c>
      <c r="O292" s="37">
        <f t="shared" si="69"/>
        <v>0.39644251587959839</v>
      </c>
      <c r="P292" s="32">
        <f>SUM(P286:P291)</f>
        <v>22299831</v>
      </c>
      <c r="Q292" s="32">
        <f>SUM(Q286:Q291)</f>
        <v>95282871</v>
      </c>
      <c r="R292" s="32">
        <f>SUM(R286:R291)</f>
        <v>100332721</v>
      </c>
      <c r="S292" s="32">
        <f>SUM(S286:S291)</f>
        <v>40639343</v>
      </c>
      <c r="T292" s="37">
        <f t="shared" si="70"/>
        <v>0.4265125785305105</v>
      </c>
      <c r="U292" s="37">
        <f t="shared" si="71"/>
        <v>-1.3087767346756984E-2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87272408</v>
      </c>
      <c r="E293" s="31">
        <v>87272408</v>
      </c>
      <c r="F293" s="31">
        <v>26900996</v>
      </c>
      <c r="G293" s="36">
        <f t="shared" si="64"/>
        <v>0.30824170681757745</v>
      </c>
      <c r="H293" s="31">
        <v>26763544</v>
      </c>
      <c r="I293" s="36">
        <f t="shared" si="65"/>
        <v>0.30666673022245472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53664540</v>
      </c>
      <c r="O293" s="36">
        <f t="shared" si="69"/>
        <v>0.61490843704003217</v>
      </c>
      <c r="P293" s="31">
        <v>24247030</v>
      </c>
      <c r="Q293" s="31">
        <v>76412609</v>
      </c>
      <c r="R293" s="31">
        <v>83402609</v>
      </c>
      <c r="S293" s="31">
        <v>47155550</v>
      </c>
      <c r="T293" s="36">
        <f t="shared" si="70"/>
        <v>0.61711739223561912</v>
      </c>
      <c r="U293" s="36">
        <f t="shared" si="71"/>
        <v>0.10378648436530158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27216155</v>
      </c>
      <c r="E294" s="31">
        <v>27216155</v>
      </c>
      <c r="F294" s="31">
        <v>2224247</v>
      </c>
      <c r="G294" s="36">
        <f t="shared" si="64"/>
        <v>8.172524737605294E-2</v>
      </c>
      <c r="H294" s="31">
        <v>6629318</v>
      </c>
      <c r="I294" s="36">
        <f t="shared" si="65"/>
        <v>0.24358025591785468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8853565</v>
      </c>
      <c r="O294" s="36">
        <f t="shared" si="69"/>
        <v>0.32530550329390762</v>
      </c>
      <c r="P294" s="31">
        <v>4148888</v>
      </c>
      <c r="Q294" s="31">
        <v>25941100</v>
      </c>
      <c r="R294" s="31">
        <v>20487803</v>
      </c>
      <c r="S294" s="31">
        <v>10254726</v>
      </c>
      <c r="T294" s="36">
        <f t="shared" si="70"/>
        <v>0.39530806326639967</v>
      </c>
      <c r="U294" s="36">
        <f t="shared" si="71"/>
        <v>0.59785417200946367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11807056</v>
      </c>
      <c r="E295" s="31">
        <v>11807056</v>
      </c>
      <c r="F295" s="31">
        <v>2918320</v>
      </c>
      <c r="G295" s="36">
        <f t="shared" si="64"/>
        <v>0.2471674564768728</v>
      </c>
      <c r="H295" s="31">
        <v>2949762</v>
      </c>
      <c r="I295" s="36">
        <f t="shared" si="65"/>
        <v>0.24983044037395943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5868082</v>
      </c>
      <c r="O295" s="36">
        <f t="shared" si="69"/>
        <v>0.49699789685083223</v>
      </c>
      <c r="P295" s="31">
        <v>3539519</v>
      </c>
      <c r="Q295" s="31">
        <v>9367672</v>
      </c>
      <c r="R295" s="31">
        <v>11255533</v>
      </c>
      <c r="S295" s="31">
        <v>5330270</v>
      </c>
      <c r="T295" s="36">
        <f t="shared" si="70"/>
        <v>0.5690068994729961</v>
      </c>
      <c r="U295" s="36">
        <f t="shared" si="71"/>
        <v>-0.16662066229902994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27604770</v>
      </c>
      <c r="E296" s="31">
        <v>27604770</v>
      </c>
      <c r="F296" s="31">
        <v>7052041</v>
      </c>
      <c r="G296" s="36">
        <f t="shared" si="64"/>
        <v>0.2554645809401781</v>
      </c>
      <c r="H296" s="31">
        <v>7027670</v>
      </c>
      <c r="I296" s="36">
        <f t="shared" si="65"/>
        <v>0.25458172627411857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14079711</v>
      </c>
      <c r="O296" s="36">
        <f t="shared" si="69"/>
        <v>0.51004630721429667</v>
      </c>
      <c r="P296" s="31">
        <v>6613854</v>
      </c>
      <c r="Q296" s="31">
        <v>21700010</v>
      </c>
      <c r="R296" s="31">
        <v>24465744</v>
      </c>
      <c r="S296" s="31">
        <v>13158562</v>
      </c>
      <c r="T296" s="36">
        <f t="shared" si="70"/>
        <v>0.60638506618199717</v>
      </c>
      <c r="U296" s="36">
        <f t="shared" si="71"/>
        <v>6.2568057897861129E-2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153900389</v>
      </c>
      <c r="E298" s="32">
        <f>SUM(E293:E297)</f>
        <v>153900389</v>
      </c>
      <c r="F298" s="32">
        <f>SUM(F293:F297)</f>
        <v>39095604</v>
      </c>
      <c r="G298" s="37">
        <f t="shared" si="64"/>
        <v>0.25403187252502657</v>
      </c>
      <c r="H298" s="32">
        <f>SUM(H293:H297)</f>
        <v>43370294</v>
      </c>
      <c r="I298" s="37">
        <f t="shared" si="65"/>
        <v>0.28180756580153932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82465898</v>
      </c>
      <c r="O298" s="37">
        <f t="shared" si="69"/>
        <v>0.53583943832656589</v>
      </c>
      <c r="P298" s="32">
        <f>SUM(P293:P297)</f>
        <v>38549291</v>
      </c>
      <c r="Q298" s="32">
        <f>SUM(Q293:Q297)</f>
        <v>133421391</v>
      </c>
      <c r="R298" s="32">
        <f>SUM(R293:R297)</f>
        <v>139611689</v>
      </c>
      <c r="S298" s="32">
        <f>SUM(S293:S297)</f>
        <v>75899108</v>
      </c>
      <c r="T298" s="37">
        <f t="shared" si="70"/>
        <v>0.56886761134127284</v>
      </c>
      <c r="U298" s="37">
        <f t="shared" si="71"/>
        <v>0.12506074365933206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501100220</v>
      </c>
      <c r="E299" s="32">
        <f>SUM(E263:E266,E268:E274,E276:E284,E286:E291,E293:E297)</f>
        <v>509277089</v>
      </c>
      <c r="F299" s="32">
        <f>SUM(F263:F266,F268:F274,F276:F284,F286:F291,F293:F297)</f>
        <v>108443188</v>
      </c>
      <c r="G299" s="37">
        <f t="shared" si="64"/>
        <v>0.21641017838706997</v>
      </c>
      <c r="H299" s="32">
        <f>SUM(H263:H266,H268:H274,H276:H284,H286:H291,H293:H297)</f>
        <v>108227312</v>
      </c>
      <c r="I299" s="37">
        <f t="shared" si="65"/>
        <v>0.21597937434551515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216670500</v>
      </c>
      <c r="O299" s="37">
        <f t="shared" si="69"/>
        <v>0.43238955273258511</v>
      </c>
      <c r="P299" s="32">
        <f>SUM(P263:P266,P268:P274,P276:P284,P286:P291,P293:P297)</f>
        <v>114673800</v>
      </c>
      <c r="Q299" s="32">
        <f>SUM(Q263:Q266,Q268:Q274,Q276:Q284,Q286:Q291,Q293:Q297)</f>
        <v>453872983</v>
      </c>
      <c r="R299" s="32">
        <f>SUM(R263:R266,R268:R274,R276:R284,R286:R291,R293:R297)</f>
        <v>468541093</v>
      </c>
      <c r="S299" s="32">
        <f>SUM(S263:S266,S268:S274,S276:S284,S286:S291,S293:S297)</f>
        <v>217770971</v>
      </c>
      <c r="T299" s="37">
        <f t="shared" si="70"/>
        <v>0.47980597911023931</v>
      </c>
      <c r="U299" s="37">
        <f t="shared" si="71"/>
        <v>-5.6215874942663446E-2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2180787916</v>
      </c>
      <c r="E302" s="31">
        <v>2180787916</v>
      </c>
      <c r="F302" s="31">
        <v>618541329</v>
      </c>
      <c r="G302" s="36">
        <f t="shared" ref="G302:G339" si="72">IF(($D302     =0),0,($F302     /$D302     ))</f>
        <v>0.28363204164049488</v>
      </c>
      <c r="H302" s="31">
        <v>589023936</v>
      </c>
      <c r="I302" s="36">
        <f t="shared" ref="I302:I339" si="73">IF(($D302     =0),0,($H302     /$D302     ))</f>
        <v>0.27009684512576876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1207565265</v>
      </c>
      <c r="O302" s="36">
        <f t="shared" ref="O302:O339" si="77">IF(($D302     =0),0,($N302     /$D302     ))</f>
        <v>0.55372888676626364</v>
      </c>
      <c r="P302" s="31">
        <v>533237913</v>
      </c>
      <c r="Q302" s="31">
        <v>2041107396</v>
      </c>
      <c r="R302" s="31">
        <v>2054278310</v>
      </c>
      <c r="S302" s="31">
        <v>1111838936</v>
      </c>
      <c r="T302" s="36">
        <f t="shared" ref="T302:T339" si="78">IF(($Q302     =0),0,($S302     /$Q302     ))</f>
        <v>0.54472338798972242</v>
      </c>
      <c r="U302" s="36">
        <f t="shared" ref="U302:U339" si="79">IF(($P302     =0),0,(($H302     /$P302     )-1))</f>
        <v>0.10461751057074586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2180787916</v>
      </c>
      <c r="E303" s="32">
        <f>E302</f>
        <v>2180787916</v>
      </c>
      <c r="F303" s="32">
        <f>F302</f>
        <v>618541329</v>
      </c>
      <c r="G303" s="37">
        <f t="shared" si="72"/>
        <v>0.28363204164049488</v>
      </c>
      <c r="H303" s="32">
        <f>H302</f>
        <v>589023936</v>
      </c>
      <c r="I303" s="37">
        <f t="shared" si="73"/>
        <v>0.27009684512576876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1207565265</v>
      </c>
      <c r="O303" s="37">
        <f t="shared" si="77"/>
        <v>0.55372888676626364</v>
      </c>
      <c r="P303" s="32">
        <f>P302</f>
        <v>533237913</v>
      </c>
      <c r="Q303" s="32">
        <f>Q302</f>
        <v>2041107396</v>
      </c>
      <c r="R303" s="32">
        <f>R302</f>
        <v>2054278310</v>
      </c>
      <c r="S303" s="32">
        <f>S302</f>
        <v>1111838936</v>
      </c>
      <c r="T303" s="37">
        <f t="shared" si="78"/>
        <v>0.54472338798972242</v>
      </c>
      <c r="U303" s="37">
        <f t="shared" si="79"/>
        <v>0.10461751057074586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41958890</v>
      </c>
      <c r="E304" s="31">
        <v>41958890</v>
      </c>
      <c r="F304" s="31">
        <v>11338797</v>
      </c>
      <c r="G304" s="36">
        <f t="shared" si="72"/>
        <v>0.27023586658274323</v>
      </c>
      <c r="H304" s="31">
        <v>11092421</v>
      </c>
      <c r="I304" s="36">
        <f t="shared" si="73"/>
        <v>0.26436402392913633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22431218</v>
      </c>
      <c r="O304" s="36">
        <f t="shared" si="77"/>
        <v>0.53459989051187962</v>
      </c>
      <c r="P304" s="31">
        <v>9214915</v>
      </c>
      <c r="Q304" s="31">
        <v>29795066</v>
      </c>
      <c r="R304" s="31">
        <v>37116474</v>
      </c>
      <c r="S304" s="31">
        <v>18431983</v>
      </c>
      <c r="T304" s="36">
        <f t="shared" si="78"/>
        <v>0.61862534555217963</v>
      </c>
      <c r="U304" s="36">
        <f t="shared" si="79"/>
        <v>0.2037464263099551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18610600</v>
      </c>
      <c r="E305" s="31">
        <v>19930977</v>
      </c>
      <c r="F305" s="31">
        <v>7350336</v>
      </c>
      <c r="G305" s="36">
        <f t="shared" si="72"/>
        <v>0.39495427337108957</v>
      </c>
      <c r="H305" s="31">
        <v>3723576</v>
      </c>
      <c r="I305" s="36">
        <f t="shared" si="73"/>
        <v>0.20007823498436375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11073912</v>
      </c>
      <c r="O305" s="36">
        <f t="shared" si="77"/>
        <v>0.59503250835545329</v>
      </c>
      <c r="P305" s="31">
        <v>3536274</v>
      </c>
      <c r="Q305" s="31">
        <v>16192000</v>
      </c>
      <c r="R305" s="31">
        <v>17134848</v>
      </c>
      <c r="S305" s="31">
        <v>6942910</v>
      </c>
      <c r="T305" s="36">
        <f t="shared" si="78"/>
        <v>0.42878643774703556</v>
      </c>
      <c r="U305" s="36">
        <f t="shared" si="79"/>
        <v>5.2965918364923148E-2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52611000</v>
      </c>
      <c r="E306" s="31">
        <v>52679000</v>
      </c>
      <c r="F306" s="31">
        <v>12818421</v>
      </c>
      <c r="G306" s="36">
        <f t="shared" si="72"/>
        <v>0.24364526429834066</v>
      </c>
      <c r="H306" s="31">
        <v>12842301</v>
      </c>
      <c r="I306" s="36">
        <f t="shared" si="73"/>
        <v>0.24409916177225294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25660722</v>
      </c>
      <c r="O306" s="36">
        <f t="shared" si="77"/>
        <v>0.4877444260705936</v>
      </c>
      <c r="P306" s="31">
        <v>10916650</v>
      </c>
      <c r="Q306" s="31">
        <v>39848000</v>
      </c>
      <c r="R306" s="31">
        <v>50938456</v>
      </c>
      <c r="S306" s="31">
        <v>21355164</v>
      </c>
      <c r="T306" s="36">
        <f t="shared" si="78"/>
        <v>0.53591557920096367</v>
      </c>
      <c r="U306" s="36">
        <f t="shared" si="79"/>
        <v>0.1763957807569172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131773829</v>
      </c>
      <c r="E307" s="31">
        <v>131773829</v>
      </c>
      <c r="F307" s="31">
        <v>38802797</v>
      </c>
      <c r="G307" s="36">
        <f t="shared" si="72"/>
        <v>0.29446512478589354</v>
      </c>
      <c r="H307" s="31">
        <v>36676506</v>
      </c>
      <c r="I307" s="36">
        <f t="shared" si="73"/>
        <v>0.27832921209263789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75479303</v>
      </c>
      <c r="O307" s="36">
        <f t="shared" si="77"/>
        <v>0.57279433687853143</v>
      </c>
      <c r="P307" s="31">
        <v>34019169</v>
      </c>
      <c r="Q307" s="31">
        <v>123750917</v>
      </c>
      <c r="R307" s="31">
        <v>127202652</v>
      </c>
      <c r="S307" s="31">
        <v>71654606</v>
      </c>
      <c r="T307" s="36">
        <f t="shared" si="78"/>
        <v>0.57902282857427234</v>
      </c>
      <c r="U307" s="36">
        <f t="shared" si="79"/>
        <v>7.8112930977238149E-2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62881576</v>
      </c>
      <c r="E308" s="31">
        <v>62881576</v>
      </c>
      <c r="F308" s="31">
        <v>18884921</v>
      </c>
      <c r="G308" s="36">
        <f t="shared" si="72"/>
        <v>0.30032518587002338</v>
      </c>
      <c r="H308" s="31">
        <v>17571816</v>
      </c>
      <c r="I308" s="36">
        <f t="shared" si="73"/>
        <v>0.27944299614882429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36456737</v>
      </c>
      <c r="O308" s="36">
        <f t="shared" si="77"/>
        <v>0.57976818201884761</v>
      </c>
      <c r="P308" s="31">
        <v>15857823</v>
      </c>
      <c r="Q308" s="31">
        <v>56594513</v>
      </c>
      <c r="R308" s="31">
        <v>56594513</v>
      </c>
      <c r="S308" s="31">
        <v>32982005</v>
      </c>
      <c r="T308" s="36">
        <f t="shared" si="78"/>
        <v>0.5827774328581995</v>
      </c>
      <c r="U308" s="36">
        <f t="shared" si="79"/>
        <v>0.10808501267796977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14126448</v>
      </c>
      <c r="E309" s="31">
        <v>14126448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9600000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321962343</v>
      </c>
      <c r="E310" s="32">
        <f>SUM(E304:E309)</f>
        <v>323350720</v>
      </c>
      <c r="F310" s="32">
        <f>SUM(F304:F309)</f>
        <v>89195272</v>
      </c>
      <c r="G310" s="37">
        <f t="shared" si="72"/>
        <v>0.27703634893724199</v>
      </c>
      <c r="H310" s="32">
        <f>SUM(H304:H309)</f>
        <v>81906620</v>
      </c>
      <c r="I310" s="37">
        <f t="shared" si="73"/>
        <v>0.25439813624415075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171101892</v>
      </c>
      <c r="O310" s="37">
        <f t="shared" si="77"/>
        <v>0.5314344851813928</v>
      </c>
      <c r="P310" s="32">
        <f>SUM(P304:P309)</f>
        <v>73544831</v>
      </c>
      <c r="Q310" s="32">
        <f>SUM(Q304:Q309)</f>
        <v>266180496</v>
      </c>
      <c r="R310" s="32">
        <f>SUM(R304:R309)</f>
        <v>298586943</v>
      </c>
      <c r="S310" s="32">
        <f>SUM(S304:S309)</f>
        <v>151366668</v>
      </c>
      <c r="T310" s="37">
        <f t="shared" si="78"/>
        <v>0.56866175499199612</v>
      </c>
      <c r="U310" s="37">
        <f t="shared" si="79"/>
        <v>0.11369648806453858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41153701</v>
      </c>
      <c r="E311" s="31">
        <v>41153701</v>
      </c>
      <c r="F311" s="31">
        <v>10347860</v>
      </c>
      <c r="G311" s="36">
        <f t="shared" si="72"/>
        <v>0.2514442139723958</v>
      </c>
      <c r="H311" s="31">
        <v>10325787</v>
      </c>
      <c r="I311" s="36">
        <f t="shared" si="73"/>
        <v>0.25090785880958799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20673647</v>
      </c>
      <c r="O311" s="36">
        <f t="shared" si="77"/>
        <v>0.50235207278198379</v>
      </c>
      <c r="P311" s="31">
        <v>10851997</v>
      </c>
      <c r="Q311" s="31">
        <v>39479630</v>
      </c>
      <c r="R311" s="31">
        <v>39479630</v>
      </c>
      <c r="S311" s="31">
        <v>21636238</v>
      </c>
      <c r="T311" s="36">
        <f t="shared" si="78"/>
        <v>0.54803548057567919</v>
      </c>
      <c r="U311" s="36">
        <f t="shared" si="79"/>
        <v>-4.8489692726601419E-2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249712078</v>
      </c>
      <c r="E312" s="31">
        <v>249712078</v>
      </c>
      <c r="F312" s="31">
        <v>48039378</v>
      </c>
      <c r="G312" s="36">
        <f t="shared" si="72"/>
        <v>0.19237907266944454</v>
      </c>
      <c r="H312" s="31">
        <v>95666647</v>
      </c>
      <c r="I312" s="36">
        <f t="shared" si="73"/>
        <v>0.38310780866594685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143706025</v>
      </c>
      <c r="O312" s="36">
        <f t="shared" si="77"/>
        <v>0.57548688133539139</v>
      </c>
      <c r="P312" s="31">
        <v>44712892</v>
      </c>
      <c r="Q312" s="31">
        <v>223026260</v>
      </c>
      <c r="R312" s="31">
        <v>230576349</v>
      </c>
      <c r="S312" s="31">
        <v>113657207</v>
      </c>
      <c r="T312" s="36">
        <f t="shared" si="78"/>
        <v>0.50961356299477922</v>
      </c>
      <c r="U312" s="36">
        <f t="shared" si="79"/>
        <v>1.1395763664761387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143514265</v>
      </c>
      <c r="E313" s="31">
        <v>138514265</v>
      </c>
      <c r="F313" s="31">
        <v>43531803</v>
      </c>
      <c r="G313" s="36">
        <f t="shared" si="72"/>
        <v>0.30332735913046693</v>
      </c>
      <c r="H313" s="31">
        <v>32170168</v>
      </c>
      <c r="I313" s="36">
        <f t="shared" si="73"/>
        <v>0.22416007217122283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75701971</v>
      </c>
      <c r="O313" s="36">
        <f t="shared" si="77"/>
        <v>0.52748743130168974</v>
      </c>
      <c r="P313" s="31">
        <v>34515853</v>
      </c>
      <c r="Q313" s="31">
        <v>151335681</v>
      </c>
      <c r="R313" s="31">
        <v>134129802</v>
      </c>
      <c r="S313" s="31">
        <v>83487810</v>
      </c>
      <c r="T313" s="36">
        <f t="shared" si="78"/>
        <v>0.55167300565423172</v>
      </c>
      <c r="U313" s="36">
        <f t="shared" si="79"/>
        <v>-6.7959641617433064E-2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79133000</v>
      </c>
      <c r="E314" s="31">
        <v>79133000</v>
      </c>
      <c r="F314" s="31">
        <v>42820501</v>
      </c>
      <c r="G314" s="36">
        <f t="shared" si="72"/>
        <v>0.54112065762703299</v>
      </c>
      <c r="H314" s="31">
        <v>14427368</v>
      </c>
      <c r="I314" s="36">
        <f t="shared" si="73"/>
        <v>0.18231797101082986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57247869</v>
      </c>
      <c r="O314" s="36">
        <f t="shared" si="77"/>
        <v>0.72343862863786279</v>
      </c>
      <c r="P314" s="31">
        <v>12569685</v>
      </c>
      <c r="Q314" s="31">
        <v>74041750</v>
      </c>
      <c r="R314" s="31">
        <v>73758750</v>
      </c>
      <c r="S314" s="31">
        <v>51158977</v>
      </c>
      <c r="T314" s="36">
        <f t="shared" si="78"/>
        <v>0.69094770180337439</v>
      </c>
      <c r="U314" s="36">
        <f t="shared" si="79"/>
        <v>0.14779073620381089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41852949</v>
      </c>
      <c r="E315" s="31">
        <v>41852949</v>
      </c>
      <c r="F315" s="31">
        <v>14909410</v>
      </c>
      <c r="G315" s="36">
        <f t="shared" si="72"/>
        <v>0.35623320115387808</v>
      </c>
      <c r="H315" s="31">
        <v>13807968</v>
      </c>
      <c r="I315" s="36">
        <f t="shared" si="73"/>
        <v>0.32991625034594335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28717378</v>
      </c>
      <c r="O315" s="36">
        <f t="shared" si="77"/>
        <v>0.68614945149982143</v>
      </c>
      <c r="P315" s="31">
        <v>11075058</v>
      </c>
      <c r="Q315" s="31">
        <v>48972831</v>
      </c>
      <c r="R315" s="31">
        <v>45945651</v>
      </c>
      <c r="S315" s="31">
        <v>25024664</v>
      </c>
      <c r="T315" s="36">
        <f t="shared" si="78"/>
        <v>0.5109907573037793</v>
      </c>
      <c r="U315" s="36">
        <f t="shared" si="79"/>
        <v>0.24676259031781145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555365993</v>
      </c>
      <c r="E317" s="32">
        <f>SUM(E311:E316)</f>
        <v>550365993</v>
      </c>
      <c r="F317" s="32">
        <f>SUM(F311:F316)</f>
        <v>159648952</v>
      </c>
      <c r="G317" s="37">
        <f t="shared" si="72"/>
        <v>0.28746620068974948</v>
      </c>
      <c r="H317" s="32">
        <f>SUM(H311:H316)</f>
        <v>166397938</v>
      </c>
      <c r="I317" s="37">
        <f t="shared" si="73"/>
        <v>0.29961852201490485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326046890</v>
      </c>
      <c r="O317" s="37">
        <f t="shared" si="77"/>
        <v>0.58708472270465428</v>
      </c>
      <c r="P317" s="32">
        <f>SUM(P311:P316)</f>
        <v>113725485</v>
      </c>
      <c r="Q317" s="32">
        <f>SUM(Q311:Q316)</f>
        <v>536856152</v>
      </c>
      <c r="R317" s="32">
        <f>SUM(R311:R316)</f>
        <v>523890182</v>
      </c>
      <c r="S317" s="32">
        <f>SUM(S311:S316)</f>
        <v>294964896</v>
      </c>
      <c r="T317" s="37">
        <f t="shared" si="78"/>
        <v>0.54943003801137402</v>
      </c>
      <c r="U317" s="37">
        <f t="shared" si="79"/>
        <v>0.46315434926481069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46119351</v>
      </c>
      <c r="E318" s="31">
        <v>55576126</v>
      </c>
      <c r="F318" s="31">
        <v>14126554</v>
      </c>
      <c r="G318" s="36">
        <f t="shared" si="72"/>
        <v>0.3063042669442595</v>
      </c>
      <c r="H318" s="31">
        <v>13753907</v>
      </c>
      <c r="I318" s="36">
        <f t="shared" si="73"/>
        <v>0.29822420961647966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27880461</v>
      </c>
      <c r="O318" s="36">
        <f t="shared" si="77"/>
        <v>0.60452847656073916</v>
      </c>
      <c r="P318" s="31">
        <v>11004467</v>
      </c>
      <c r="Q318" s="31">
        <v>59279661</v>
      </c>
      <c r="R318" s="31">
        <v>60771781</v>
      </c>
      <c r="S318" s="31">
        <v>39521416</v>
      </c>
      <c r="T318" s="36">
        <f t="shared" si="78"/>
        <v>0.66669436588039865</v>
      </c>
      <c r="U318" s="36">
        <f t="shared" si="79"/>
        <v>0.24984763005786648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123641100</v>
      </c>
      <c r="E319" s="31">
        <v>123641100</v>
      </c>
      <c r="F319" s="31">
        <v>33788408</v>
      </c>
      <c r="G319" s="36">
        <f t="shared" si="72"/>
        <v>0.2732781251541761</v>
      </c>
      <c r="H319" s="31">
        <v>31832748</v>
      </c>
      <c r="I319" s="36">
        <f t="shared" si="73"/>
        <v>0.2574608928584427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65621156</v>
      </c>
      <c r="O319" s="36">
        <f t="shared" si="77"/>
        <v>0.5307390180126188</v>
      </c>
      <c r="P319" s="31">
        <v>30581910</v>
      </c>
      <c r="Q319" s="31">
        <v>104634185</v>
      </c>
      <c r="R319" s="31">
        <v>111309929</v>
      </c>
      <c r="S319" s="31">
        <v>63772857</v>
      </c>
      <c r="T319" s="36">
        <f t="shared" si="78"/>
        <v>0.60948395593658033</v>
      </c>
      <c r="U319" s="36">
        <f t="shared" si="79"/>
        <v>4.0901238673451079E-2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28035320</v>
      </c>
      <c r="E320" s="31">
        <v>28035320</v>
      </c>
      <c r="F320" s="31">
        <v>8251221</v>
      </c>
      <c r="G320" s="36">
        <f t="shared" si="72"/>
        <v>0.29431520667500854</v>
      </c>
      <c r="H320" s="31">
        <v>7834497</v>
      </c>
      <c r="I320" s="36">
        <f t="shared" si="73"/>
        <v>0.27945095686441246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16085718</v>
      </c>
      <c r="O320" s="36">
        <f t="shared" si="77"/>
        <v>0.573766163539421</v>
      </c>
      <c r="P320" s="31">
        <v>7054432</v>
      </c>
      <c r="Q320" s="31">
        <v>26033840</v>
      </c>
      <c r="R320" s="31">
        <v>26184740</v>
      </c>
      <c r="S320" s="31">
        <v>14314551</v>
      </c>
      <c r="T320" s="36">
        <f t="shared" si="78"/>
        <v>0.54984401071835731</v>
      </c>
      <c r="U320" s="36">
        <f t="shared" si="79"/>
        <v>0.11057800259468098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23493488</v>
      </c>
      <c r="E321" s="31">
        <v>23510488</v>
      </c>
      <c r="F321" s="31">
        <v>5465110</v>
      </c>
      <c r="G321" s="36">
        <f t="shared" si="72"/>
        <v>0.23262233347385455</v>
      </c>
      <c r="H321" s="31">
        <v>6375562</v>
      </c>
      <c r="I321" s="36">
        <f t="shared" si="73"/>
        <v>0.27137571057988497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11840672</v>
      </c>
      <c r="O321" s="36">
        <f t="shared" si="77"/>
        <v>0.50399804405373949</v>
      </c>
      <c r="P321" s="31">
        <v>5380206</v>
      </c>
      <c r="Q321" s="31">
        <v>20225396</v>
      </c>
      <c r="R321" s="31">
        <v>20239627</v>
      </c>
      <c r="S321" s="31">
        <v>9925446</v>
      </c>
      <c r="T321" s="36">
        <f t="shared" si="78"/>
        <v>0.4907417387526059</v>
      </c>
      <c r="U321" s="36">
        <f t="shared" si="79"/>
        <v>0.18500332515149043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14950000</v>
      </c>
      <c r="E322" s="31">
        <v>14950000</v>
      </c>
      <c r="F322" s="31">
        <v>3167527</v>
      </c>
      <c r="G322" s="36">
        <f t="shared" si="72"/>
        <v>0.21187471571906355</v>
      </c>
      <c r="H322" s="31">
        <v>5215757</v>
      </c>
      <c r="I322" s="36">
        <f t="shared" si="73"/>
        <v>0.34888006688963213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8383284</v>
      </c>
      <c r="O322" s="36">
        <f t="shared" si="77"/>
        <v>0.5607547826086956</v>
      </c>
      <c r="P322" s="31">
        <v>3784237</v>
      </c>
      <c r="Q322" s="31">
        <v>14300000</v>
      </c>
      <c r="R322" s="31">
        <v>14804000</v>
      </c>
      <c r="S322" s="31">
        <v>7567920</v>
      </c>
      <c r="T322" s="36">
        <f t="shared" si="78"/>
        <v>0.52922517482517484</v>
      </c>
      <c r="U322" s="36">
        <f t="shared" si="79"/>
        <v>0.37828497528035365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236239259</v>
      </c>
      <c r="E323" s="32">
        <f>SUM(E318:E322)</f>
        <v>245713034</v>
      </c>
      <c r="F323" s="32">
        <f>SUM(F318:F322)</f>
        <v>64798820</v>
      </c>
      <c r="G323" s="37">
        <f t="shared" si="72"/>
        <v>0.27429319019325232</v>
      </c>
      <c r="H323" s="32">
        <f>SUM(H318:H322)</f>
        <v>65012471</v>
      </c>
      <c r="I323" s="37">
        <f t="shared" si="73"/>
        <v>0.27519757416780588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129811291</v>
      </c>
      <c r="O323" s="37">
        <f t="shared" si="77"/>
        <v>0.54949076436105826</v>
      </c>
      <c r="P323" s="32">
        <f>SUM(P318:P322)</f>
        <v>57805252</v>
      </c>
      <c r="Q323" s="32">
        <f>SUM(Q318:Q322)</f>
        <v>224473082</v>
      </c>
      <c r="R323" s="32">
        <f>SUM(R318:R322)</f>
        <v>233310077</v>
      </c>
      <c r="S323" s="32">
        <f>SUM(S318:S322)</f>
        <v>135102190</v>
      </c>
      <c r="T323" s="37">
        <f t="shared" si="78"/>
        <v>0.60186365686376597</v>
      </c>
      <c r="U323" s="37">
        <f t="shared" si="79"/>
        <v>0.1246810410929442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16752570</v>
      </c>
      <c r="E324" s="31">
        <v>16752570</v>
      </c>
      <c r="F324" s="31">
        <v>2382104</v>
      </c>
      <c r="G324" s="36">
        <f t="shared" si="72"/>
        <v>0.14219334705063164</v>
      </c>
      <c r="H324" s="31">
        <v>3175130</v>
      </c>
      <c r="I324" s="36">
        <f t="shared" si="73"/>
        <v>0.18953091973350955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5557234</v>
      </c>
      <c r="O324" s="36">
        <f t="shared" si="77"/>
        <v>0.33172426678414119</v>
      </c>
      <c r="P324" s="31">
        <v>3034549</v>
      </c>
      <c r="Q324" s="31">
        <v>15768670</v>
      </c>
      <c r="R324" s="31">
        <v>15768670</v>
      </c>
      <c r="S324" s="31">
        <v>5988685</v>
      </c>
      <c r="T324" s="36">
        <f t="shared" si="78"/>
        <v>0.37978377377419908</v>
      </c>
      <c r="U324" s="36">
        <f t="shared" si="79"/>
        <v>4.6326818252069746E-2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48644353</v>
      </c>
      <c r="E325" s="31">
        <v>48644353</v>
      </c>
      <c r="F325" s="31">
        <v>9840332</v>
      </c>
      <c r="G325" s="36">
        <f t="shared" si="72"/>
        <v>0.20229135332522563</v>
      </c>
      <c r="H325" s="31">
        <v>22388393</v>
      </c>
      <c r="I325" s="36">
        <f t="shared" si="73"/>
        <v>0.46024649562098197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32228725</v>
      </c>
      <c r="O325" s="36">
        <f t="shared" si="77"/>
        <v>0.6625378489462076</v>
      </c>
      <c r="P325" s="31">
        <v>21725482</v>
      </c>
      <c r="Q325" s="31">
        <v>46696922</v>
      </c>
      <c r="R325" s="31">
        <v>46801608</v>
      </c>
      <c r="S325" s="31">
        <v>31443546</v>
      </c>
      <c r="T325" s="36">
        <f t="shared" si="78"/>
        <v>0.67335371697517876</v>
      </c>
      <c r="U325" s="36">
        <f t="shared" si="79"/>
        <v>3.0513062955288994E-2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136291360</v>
      </c>
      <c r="E326" s="31">
        <v>136291360</v>
      </c>
      <c r="F326" s="31">
        <v>53506306</v>
      </c>
      <c r="G326" s="36">
        <f t="shared" si="72"/>
        <v>0.39258765926174632</v>
      </c>
      <c r="H326" s="31">
        <v>25470270</v>
      </c>
      <c r="I326" s="36">
        <f t="shared" si="73"/>
        <v>0.1868810319304173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78976576</v>
      </c>
      <c r="O326" s="36">
        <f t="shared" si="77"/>
        <v>0.5794686911921636</v>
      </c>
      <c r="P326" s="31">
        <v>23235685</v>
      </c>
      <c r="Q326" s="31">
        <v>123107408</v>
      </c>
      <c r="R326" s="31">
        <v>123965369</v>
      </c>
      <c r="S326" s="31">
        <v>46246212</v>
      </c>
      <c r="T326" s="36">
        <f t="shared" si="78"/>
        <v>0.37565742591217582</v>
      </c>
      <c r="U326" s="36">
        <f t="shared" si="79"/>
        <v>9.617039480437084E-2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225695676</v>
      </c>
      <c r="E327" s="31">
        <v>225695676</v>
      </c>
      <c r="F327" s="31">
        <v>70854433</v>
      </c>
      <c r="G327" s="36">
        <f t="shared" si="72"/>
        <v>0.31393792852283087</v>
      </c>
      <c r="H327" s="31">
        <v>67185904</v>
      </c>
      <c r="I327" s="36">
        <f t="shared" si="73"/>
        <v>0.29768361180300151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138040337</v>
      </c>
      <c r="O327" s="36">
        <f t="shared" si="77"/>
        <v>0.61162154032583238</v>
      </c>
      <c r="P327" s="31">
        <v>41310557</v>
      </c>
      <c r="Q327" s="31">
        <v>210990240</v>
      </c>
      <c r="R327" s="31">
        <v>212659790</v>
      </c>
      <c r="S327" s="31">
        <v>107280670</v>
      </c>
      <c r="T327" s="36">
        <f t="shared" si="78"/>
        <v>0.50846271372552587</v>
      </c>
      <c r="U327" s="36">
        <f t="shared" si="79"/>
        <v>0.62636161018114578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47060500</v>
      </c>
      <c r="E328" s="31">
        <v>47317500</v>
      </c>
      <c r="F328" s="31">
        <v>40763661</v>
      </c>
      <c r="G328" s="36">
        <f t="shared" si="72"/>
        <v>0.86619693798408437</v>
      </c>
      <c r="H328" s="31">
        <v>612494</v>
      </c>
      <c r="I328" s="36">
        <f t="shared" si="73"/>
        <v>1.301503383941947E-2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41376155</v>
      </c>
      <c r="O328" s="36">
        <f t="shared" si="77"/>
        <v>0.87921197182350375</v>
      </c>
      <c r="P328" s="31">
        <v>1048986</v>
      </c>
      <c r="Q328" s="31">
        <v>44845100</v>
      </c>
      <c r="R328" s="31">
        <v>45795000</v>
      </c>
      <c r="S328" s="31">
        <v>40943576</v>
      </c>
      <c r="T328" s="36">
        <f t="shared" si="78"/>
        <v>0.9129999933103059</v>
      </c>
      <c r="U328" s="36">
        <f t="shared" si="79"/>
        <v>-0.41610850859782689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78961090</v>
      </c>
      <c r="E329" s="31">
        <v>78961090</v>
      </c>
      <c r="F329" s="31">
        <v>22829634</v>
      </c>
      <c r="G329" s="36">
        <f t="shared" si="72"/>
        <v>0.2891251121280114</v>
      </c>
      <c r="H329" s="31">
        <v>12930447</v>
      </c>
      <c r="I329" s="36">
        <f t="shared" si="73"/>
        <v>0.16375719990694151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35760081</v>
      </c>
      <c r="O329" s="36">
        <f t="shared" si="77"/>
        <v>0.45288231203495294</v>
      </c>
      <c r="P329" s="31">
        <v>12412325</v>
      </c>
      <c r="Q329" s="31">
        <v>83241975</v>
      </c>
      <c r="R329" s="31">
        <v>70662098</v>
      </c>
      <c r="S329" s="31">
        <v>32279299</v>
      </c>
      <c r="T329" s="36">
        <f t="shared" si="78"/>
        <v>0.38777670760454686</v>
      </c>
      <c r="U329" s="36">
        <f t="shared" si="79"/>
        <v>4.1742542190927212E-2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57084750</v>
      </c>
      <c r="E330" s="31">
        <v>57084750</v>
      </c>
      <c r="F330" s="31">
        <v>25761950</v>
      </c>
      <c r="G330" s="36">
        <f t="shared" si="72"/>
        <v>0.45129303360354561</v>
      </c>
      <c r="H330" s="31">
        <v>14712633</v>
      </c>
      <c r="I330" s="36">
        <f t="shared" si="73"/>
        <v>0.25773315990698042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40474583</v>
      </c>
      <c r="O330" s="36">
        <f t="shared" si="77"/>
        <v>0.70902619351052598</v>
      </c>
      <c r="P330" s="31">
        <v>12207823</v>
      </c>
      <c r="Q330" s="31">
        <v>51000552</v>
      </c>
      <c r="R330" s="31">
        <v>52402013</v>
      </c>
      <c r="S330" s="31">
        <v>35527735</v>
      </c>
      <c r="T330" s="36">
        <f t="shared" si="78"/>
        <v>0.69661471507210349</v>
      </c>
      <c r="U330" s="36">
        <f t="shared" si="79"/>
        <v>0.20518072714520841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40332459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610490299</v>
      </c>
      <c r="E332" s="32">
        <f>SUM(E324:E331)</f>
        <v>610747299</v>
      </c>
      <c r="F332" s="32">
        <f>SUM(F324:F331)</f>
        <v>225938420</v>
      </c>
      <c r="G332" s="37">
        <f t="shared" si="72"/>
        <v>0.37009338292531985</v>
      </c>
      <c r="H332" s="32">
        <f>SUM(H324:H331)</f>
        <v>146475271</v>
      </c>
      <c r="I332" s="37">
        <f t="shared" si="73"/>
        <v>0.23993054638203187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372413691</v>
      </c>
      <c r="O332" s="37">
        <f t="shared" si="77"/>
        <v>0.61002392930735172</v>
      </c>
      <c r="P332" s="32">
        <f>SUM(P324:P331)</f>
        <v>114975407</v>
      </c>
      <c r="Q332" s="32">
        <f>SUM(Q324:Q331)</f>
        <v>615983326</v>
      </c>
      <c r="R332" s="32">
        <f>SUM(R324:R331)</f>
        <v>568054548</v>
      </c>
      <c r="S332" s="32">
        <f>SUM(S324:S331)</f>
        <v>299709723</v>
      </c>
      <c r="T332" s="37">
        <f t="shared" si="78"/>
        <v>0.48655492827414615</v>
      </c>
      <c r="U332" s="37">
        <f t="shared" si="79"/>
        <v>0.27397045004589549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4447127</v>
      </c>
      <c r="E333" s="31">
        <v>4447127</v>
      </c>
      <c r="F333" s="31">
        <v>948622</v>
      </c>
      <c r="G333" s="36">
        <f t="shared" si="72"/>
        <v>0.21331120069204229</v>
      </c>
      <c r="H333" s="31">
        <v>1085266</v>
      </c>
      <c r="I333" s="36">
        <f t="shared" si="73"/>
        <v>0.24403755503272112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2033888</v>
      </c>
      <c r="O333" s="36">
        <f t="shared" si="77"/>
        <v>0.45734875572476341</v>
      </c>
      <c r="P333" s="31">
        <v>725005</v>
      </c>
      <c r="Q333" s="31">
        <v>3651852</v>
      </c>
      <c r="R333" s="31">
        <v>4245960</v>
      </c>
      <c r="S333" s="31">
        <v>1485652</v>
      </c>
      <c r="T333" s="36">
        <f t="shared" si="78"/>
        <v>0.40682152507823427</v>
      </c>
      <c r="U333" s="36">
        <f t="shared" si="79"/>
        <v>0.49690829718415741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4150988</v>
      </c>
      <c r="E334" s="31">
        <v>4150988</v>
      </c>
      <c r="F334" s="31">
        <v>975718</v>
      </c>
      <c r="G334" s="36">
        <f t="shared" si="72"/>
        <v>0.23505681057136277</v>
      </c>
      <c r="H334" s="31">
        <v>998679</v>
      </c>
      <c r="I334" s="36">
        <f t="shared" si="73"/>
        <v>0.24058826476973674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1974397</v>
      </c>
      <c r="O334" s="36">
        <f t="shared" si="77"/>
        <v>0.47564507534109951</v>
      </c>
      <c r="P334" s="31">
        <v>822882</v>
      </c>
      <c r="Q334" s="31">
        <v>3505724</v>
      </c>
      <c r="R334" s="31">
        <v>3284754</v>
      </c>
      <c r="S334" s="31">
        <v>1694754</v>
      </c>
      <c r="T334" s="36">
        <f t="shared" si="78"/>
        <v>0.48342482180570973</v>
      </c>
      <c r="U334" s="36">
        <f t="shared" si="79"/>
        <v>0.21363573392053792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29086578</v>
      </c>
      <c r="E335" s="31">
        <v>29086578</v>
      </c>
      <c r="F335" s="31">
        <v>9013315</v>
      </c>
      <c r="G335" s="36">
        <f t="shared" si="72"/>
        <v>0.30987883827379076</v>
      </c>
      <c r="H335" s="31">
        <v>7746248</v>
      </c>
      <c r="I335" s="36">
        <f t="shared" si="73"/>
        <v>0.26631692459663009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16759563</v>
      </c>
      <c r="O335" s="36">
        <f t="shared" si="77"/>
        <v>0.57619576287042085</v>
      </c>
      <c r="P335" s="31">
        <v>5679501</v>
      </c>
      <c r="Q335" s="31">
        <v>23471555</v>
      </c>
      <c r="R335" s="31">
        <v>25204001</v>
      </c>
      <c r="S335" s="31">
        <v>13223385</v>
      </c>
      <c r="T335" s="36">
        <f t="shared" si="78"/>
        <v>0.56337916256507081</v>
      </c>
      <c r="U335" s="36">
        <f t="shared" si="79"/>
        <v>0.36389587747233421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37684693</v>
      </c>
      <c r="E337" s="32">
        <f>SUM(E333:E336)</f>
        <v>37684693</v>
      </c>
      <c r="F337" s="32">
        <f>SUM(F333:F336)</f>
        <v>10937655</v>
      </c>
      <c r="G337" s="37">
        <f t="shared" si="72"/>
        <v>0.2902413189355158</v>
      </c>
      <c r="H337" s="32">
        <f>SUM(H333:H336)</f>
        <v>9830193</v>
      </c>
      <c r="I337" s="37">
        <f t="shared" si="73"/>
        <v>0.26085373708630188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20767848</v>
      </c>
      <c r="O337" s="37">
        <f t="shared" si="77"/>
        <v>0.55109505602181763</v>
      </c>
      <c r="P337" s="32">
        <f>SUM(P333:P336)</f>
        <v>7227388</v>
      </c>
      <c r="Q337" s="32">
        <f>SUM(Q333:Q336)</f>
        <v>30629131</v>
      </c>
      <c r="R337" s="32">
        <f>SUM(R333:R336)</f>
        <v>32734715</v>
      </c>
      <c r="S337" s="32">
        <f>SUM(S333:S336)</f>
        <v>16403791</v>
      </c>
      <c r="T337" s="37">
        <f t="shared" si="78"/>
        <v>0.53556175002157258</v>
      </c>
      <c r="U337" s="37">
        <f t="shared" si="79"/>
        <v>0.36013079690754113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3942530503</v>
      </c>
      <c r="E338" s="32">
        <f>SUM(E302,E304:E309,E311:E316,E318:E322,E324:E331,E333:E336)</f>
        <v>3948649655</v>
      </c>
      <c r="F338" s="32">
        <f>SUM(F302,F304:F309,F311:F316,F318:F322,F324:F331,F333:F336)</f>
        <v>1169060448</v>
      </c>
      <c r="G338" s="37">
        <f t="shared" si="72"/>
        <v>0.29652540344594008</v>
      </c>
      <c r="H338" s="32">
        <f>SUM(H302,H304:H309,H311:H316,H318:H322,H324:H331,H333:H336)</f>
        <v>1058646429</v>
      </c>
      <c r="I338" s="37">
        <f t="shared" si="73"/>
        <v>0.2685195277993262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2227706877</v>
      </c>
      <c r="O338" s="37">
        <f t="shared" si="77"/>
        <v>0.56504493124526622</v>
      </c>
      <c r="P338" s="32">
        <f>SUM(P302,P304:P309,P311:P316,P318:P322,P324:P331,P333:P336)</f>
        <v>900516276</v>
      </c>
      <c r="Q338" s="32">
        <f>SUM(Q302,Q304:Q309,Q311:Q316,Q318:Q322,Q324:Q331,Q333:Q336)</f>
        <v>3715229583</v>
      </c>
      <c r="R338" s="32">
        <f>SUM(R302,R304:R309,R311:R316,R318:R322,R324:R331,R333:R336)</f>
        <v>3710854775</v>
      </c>
      <c r="S338" s="32">
        <f>SUM(S302,S304:S309,S311:S316,S318:S322,S324:S331,S333:S336)</f>
        <v>2009386204</v>
      </c>
      <c r="T338" s="37">
        <f t="shared" si="78"/>
        <v>0.54085115310086618</v>
      </c>
      <c r="U338" s="37">
        <f t="shared" si="79"/>
        <v>0.17559943913773313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23532479911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23559734456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6780827879</v>
      </c>
      <c r="G339" s="39">
        <f t="shared" si="72"/>
        <v>0.28814761149887891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5801914525</v>
      </c>
      <c r="I339" s="39">
        <f t="shared" si="73"/>
        <v>0.24654921822701562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12582742404</v>
      </c>
      <c r="O339" s="39">
        <f t="shared" si="77"/>
        <v>0.5346968297258945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5781629432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21634144984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22450426246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12292566743</v>
      </c>
      <c r="T339" s="39">
        <f t="shared" si="78"/>
        <v>0.56820210607311883</v>
      </c>
      <c r="U339" s="39">
        <f t="shared" si="79"/>
        <v>3.5085425723977437E-3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103" max="16383" man="1"/>
    <brk id="170" max="16383" man="1"/>
    <brk id="232" max="16383" man="1"/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tabSelected="1" view="pageBreakPreview" topLeftCell="A270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5.42578125" bestFit="1" customWidth="1"/>
    <col min="5" max="5" width="11.7109375" hidden="1" customWidth="1"/>
    <col min="6" max="6" width="13.28515625" bestFit="1" customWidth="1"/>
    <col min="7" max="7" width="11.5703125" bestFit="1" customWidth="1"/>
    <col min="8" max="8" width="13.28515625" bestFit="1" customWidth="1"/>
    <col min="9" max="9" width="11.28515625" bestFit="1" customWidth="1"/>
    <col min="10" max="13" width="11.7109375" hidden="1" customWidth="1"/>
    <col min="14" max="14" width="14.42578125" bestFit="1" customWidth="1"/>
    <col min="15" max="15" width="13" bestFit="1" customWidth="1"/>
    <col min="16" max="16" width="13.28515625" bestFit="1" customWidth="1"/>
    <col min="17" max="19" width="11.7109375" hidden="1" customWidth="1"/>
    <col min="20" max="20" width="13" bestFit="1" customWidth="1"/>
    <col min="21" max="21" width="12.28515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67.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106474862</v>
      </c>
      <c r="E8" s="31">
        <v>106129862</v>
      </c>
      <c r="F8" s="31">
        <v>10550574</v>
      </c>
      <c r="G8" s="36">
        <f>IF(($D8       =0),0,($F8       /$D8       ))</f>
        <v>9.9089811452397092E-2</v>
      </c>
      <c r="H8" s="31">
        <v>14896569</v>
      </c>
      <c r="I8" s="36">
        <f>IF(($D8       =0),0,($H8       /$D8       ))</f>
        <v>0.13990691060956717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25447143</v>
      </c>
      <c r="O8" s="36">
        <f>IF(($D8       =0),0,($N8       /$D8       ))</f>
        <v>0.23899672206196426</v>
      </c>
      <c r="P8" s="31">
        <v>28012629</v>
      </c>
      <c r="Q8" s="31">
        <v>47280075</v>
      </c>
      <c r="R8" s="31">
        <v>69745325</v>
      </c>
      <c r="S8" s="31">
        <v>39017864</v>
      </c>
      <c r="T8" s="36">
        <f>IF(($Q8       =0),0,($S8       /$Q8       ))</f>
        <v>0.82524962153719084</v>
      </c>
      <c r="U8" s="36">
        <f>IF(($P8       =0),0,(($H8       /$P8       )-1))</f>
        <v>-0.46821953055530774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56460110</v>
      </c>
      <c r="E9" s="31">
        <v>56460110</v>
      </c>
      <c r="F9" s="31">
        <v>9921196</v>
      </c>
      <c r="G9" s="36">
        <f>IF(($D9       =0),0,($F9       /$D9       ))</f>
        <v>0.17572045112912463</v>
      </c>
      <c r="H9" s="31">
        <v>4734940</v>
      </c>
      <c r="I9" s="36">
        <f>IF(($D9       =0),0,($H9       /$D9       ))</f>
        <v>8.3863456872471556E-2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14656136</v>
      </c>
      <c r="O9" s="36">
        <f>IF(($D9       =0),0,($N9       /$D9       ))</f>
        <v>0.2595839080015962</v>
      </c>
      <c r="P9" s="31">
        <v>8838404</v>
      </c>
      <c r="Q9" s="31">
        <v>45140410</v>
      </c>
      <c r="R9" s="31">
        <v>39936240</v>
      </c>
      <c r="S9" s="31">
        <v>18926967</v>
      </c>
      <c r="T9" s="36">
        <f>IF(($Q9       =0),0,($S9       /$Q9       ))</f>
        <v>0.41929098561577088</v>
      </c>
      <c r="U9" s="36">
        <f>IF(($P9       =0),0,(($H9       /$P9       )-1))</f>
        <v>-0.46427658206164824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162934972</v>
      </c>
      <c r="E10" s="32">
        <f>SUM(E8:E9)</f>
        <v>162589972</v>
      </c>
      <c r="F10" s="32">
        <f>SUM(F8:F9)</f>
        <v>20471770</v>
      </c>
      <c r="G10" s="37">
        <f t="shared" ref="G10:G54" si="0">IF(($D10      =0),0,($F10      /$D10      ))</f>
        <v>0.12564380592277022</v>
      </c>
      <c r="H10" s="32">
        <f>SUM(H8:H9)</f>
        <v>19631509</v>
      </c>
      <c r="I10" s="37">
        <f t="shared" ref="I10:I54" si="1">IF(($D10      =0),0,($H10      /$D10      ))</f>
        <v>0.12048677309129191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40103279</v>
      </c>
      <c r="O10" s="37">
        <f t="shared" ref="O10:O54" si="5">IF(($D10      =0),0,($N10      /$D10      ))</f>
        <v>0.24613057901406213</v>
      </c>
      <c r="P10" s="32">
        <f>SUM(P8:P9)</f>
        <v>36851033</v>
      </c>
      <c r="Q10" s="32">
        <f>SUM(Q8:Q9)</f>
        <v>92420485</v>
      </c>
      <c r="R10" s="32">
        <f>SUM(R8:R9)</f>
        <v>109681565</v>
      </c>
      <c r="S10" s="32">
        <f>SUM(S8:S9)</f>
        <v>57944831</v>
      </c>
      <c r="T10" s="37">
        <f t="shared" ref="T10:T54" si="6">IF(($Q10      =0),0,($S10      /$Q10      ))</f>
        <v>0.62696956199699672</v>
      </c>
      <c r="U10" s="37">
        <f t="shared" ref="U10:U54" si="7">IF(($P10      =0),0,(($H10      /$P10      )-1))</f>
        <v>-0.46727384819850237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55353</v>
      </c>
      <c r="E11" s="31">
        <v>55353</v>
      </c>
      <c r="F11" s="31">
        <v>8672</v>
      </c>
      <c r="G11" s="36">
        <f t="shared" si="0"/>
        <v>0.15666720864271133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8672</v>
      </c>
      <c r="O11" s="36">
        <f t="shared" si="5"/>
        <v>0.15666720864271133</v>
      </c>
      <c r="P11" s="31">
        <v>-122</v>
      </c>
      <c r="Q11" s="31">
        <v>55353</v>
      </c>
      <c r="R11" s="31">
        <v>55353</v>
      </c>
      <c r="S11" s="31">
        <v>36862</v>
      </c>
      <c r="T11" s="36">
        <f t="shared" si="6"/>
        <v>0.66594403194045493</v>
      </c>
      <c r="U11" s="36">
        <f t="shared" si="7"/>
        <v>-1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4323097</v>
      </c>
      <c r="E14" s="31">
        <v>4323097</v>
      </c>
      <c r="F14" s="31">
        <v>790033</v>
      </c>
      <c r="G14" s="36">
        <f t="shared" si="0"/>
        <v>0.18274699827461655</v>
      </c>
      <c r="H14" s="31">
        <v>1312443</v>
      </c>
      <c r="I14" s="36">
        <f t="shared" si="1"/>
        <v>0.30358860788920533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2102476</v>
      </c>
      <c r="O14" s="36">
        <f t="shared" si="5"/>
        <v>0.48633560616382193</v>
      </c>
      <c r="P14" s="31">
        <v>805921</v>
      </c>
      <c r="Q14" s="31">
        <v>14765343</v>
      </c>
      <c r="R14" s="31">
        <v>14765343</v>
      </c>
      <c r="S14" s="31">
        <v>940724</v>
      </c>
      <c r="T14" s="36">
        <f t="shared" si="6"/>
        <v>6.3711625256521298E-2</v>
      </c>
      <c r="U14" s="36">
        <f t="shared" si="7"/>
        <v>0.62850080839188949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2233</v>
      </c>
      <c r="Q15" s="31">
        <v>25000</v>
      </c>
      <c r="R15" s="31">
        <v>25000</v>
      </c>
      <c r="S15" s="31">
        <v>2813</v>
      </c>
      <c r="T15" s="36">
        <f t="shared" si="6"/>
        <v>0.11252</v>
      </c>
      <c r="U15" s="36">
        <f t="shared" si="7"/>
        <v>-1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6"/>
        <v>0</v>
      </c>
      <c r="U16" s="36">
        <f t="shared" si="7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4378450</v>
      </c>
      <c r="E19" s="32">
        <f>SUM(E11:E18)</f>
        <v>4378450</v>
      </c>
      <c r="F19" s="32">
        <f>SUM(F11:F18)</f>
        <v>798705</v>
      </c>
      <c r="G19" s="37">
        <f t="shared" si="0"/>
        <v>0.18241729379118182</v>
      </c>
      <c r="H19" s="32">
        <f>SUM(H11:H18)</f>
        <v>1312443</v>
      </c>
      <c r="I19" s="37">
        <f t="shared" si="1"/>
        <v>0.29975059667233839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2111148</v>
      </c>
      <c r="O19" s="37">
        <f t="shared" si="5"/>
        <v>0.48216789046352021</v>
      </c>
      <c r="P19" s="32">
        <f>SUM(P11:P18)</f>
        <v>808032</v>
      </c>
      <c r="Q19" s="32">
        <f>SUM(Q11:Q18)</f>
        <v>14845696</v>
      </c>
      <c r="R19" s="32">
        <f>SUM(R11:R18)</f>
        <v>14845696</v>
      </c>
      <c r="S19" s="32">
        <f>SUM(S11:S18)</f>
        <v>980399</v>
      </c>
      <c r="T19" s="37">
        <f t="shared" si="6"/>
        <v>6.6039274952147745E-2</v>
      </c>
      <c r="U19" s="37">
        <f t="shared" si="7"/>
        <v>0.6242463169775454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0</v>
      </c>
      <c r="E27" s="32">
        <f>SUM(E20:E26)</f>
        <v>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0</v>
      </c>
      <c r="R27" s="32">
        <f>SUM(R20:R26)</f>
        <v>0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2400000</v>
      </c>
      <c r="E30" s="31">
        <v>2400000</v>
      </c>
      <c r="F30" s="31">
        <v>269476</v>
      </c>
      <c r="G30" s="36">
        <f t="shared" si="0"/>
        <v>0.11228166666666667</v>
      </c>
      <c r="H30" s="31">
        <v>373919</v>
      </c>
      <c r="I30" s="36">
        <f t="shared" si="1"/>
        <v>0.15579958333333332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643395</v>
      </c>
      <c r="O30" s="36">
        <f t="shared" si="5"/>
        <v>0.26808124999999999</v>
      </c>
      <c r="P30" s="31">
        <v>270659</v>
      </c>
      <c r="Q30" s="31">
        <v>5070000</v>
      </c>
      <c r="R30" s="31">
        <v>5070000</v>
      </c>
      <c r="S30" s="31">
        <v>504438</v>
      </c>
      <c r="T30" s="36">
        <f t="shared" si="6"/>
        <v>9.9494674556213011E-2</v>
      </c>
      <c r="U30" s="36">
        <f t="shared" si="7"/>
        <v>0.38151326946452913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14468242</v>
      </c>
      <c r="E31" s="31">
        <v>14468242</v>
      </c>
      <c r="F31" s="31">
        <v>17</v>
      </c>
      <c r="G31" s="36">
        <f t="shared" si="0"/>
        <v>1.1749872582999372E-6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17</v>
      </c>
      <c r="O31" s="36">
        <f t="shared" si="5"/>
        <v>1.1749872582999372E-6</v>
      </c>
      <c r="P31" s="31">
        <v>1714148</v>
      </c>
      <c r="Q31" s="31">
        <v>17468242</v>
      </c>
      <c r="R31" s="31">
        <v>17468242</v>
      </c>
      <c r="S31" s="31">
        <v>1714148</v>
      </c>
      <c r="T31" s="36">
        <f t="shared" si="6"/>
        <v>9.8129393902374379E-2</v>
      </c>
      <c r="U31" s="36">
        <f t="shared" si="7"/>
        <v>-1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25000</v>
      </c>
      <c r="E33" s="31">
        <v>25000</v>
      </c>
      <c r="F33" s="31">
        <v>7440</v>
      </c>
      <c r="G33" s="36">
        <f t="shared" si="0"/>
        <v>0.29759999999999998</v>
      </c>
      <c r="H33" s="31">
        <v>7440</v>
      </c>
      <c r="I33" s="36">
        <f t="shared" si="1"/>
        <v>0.29759999999999998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14880</v>
      </c>
      <c r="O33" s="36">
        <f t="shared" si="5"/>
        <v>0.59519999999999995</v>
      </c>
      <c r="P33" s="31">
        <v>7440</v>
      </c>
      <c r="Q33" s="31">
        <v>0</v>
      </c>
      <c r="R33" s="31">
        <v>0</v>
      </c>
      <c r="S33" s="31">
        <v>14880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16893242</v>
      </c>
      <c r="E35" s="32">
        <f>SUM(E28:E34)</f>
        <v>16893242</v>
      </c>
      <c r="F35" s="32">
        <f>SUM(F28:F34)</f>
        <v>276933</v>
      </c>
      <c r="G35" s="37">
        <f t="shared" si="0"/>
        <v>1.6393123356665346E-2</v>
      </c>
      <c r="H35" s="32">
        <f>SUM(H28:H34)</f>
        <v>381359</v>
      </c>
      <c r="I35" s="37">
        <f t="shared" si="1"/>
        <v>2.2574648489614959E-2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658292</v>
      </c>
      <c r="O35" s="37">
        <f t="shared" si="5"/>
        <v>3.8967771846280308E-2</v>
      </c>
      <c r="P35" s="32">
        <f>SUM(P28:P34)</f>
        <v>1992247</v>
      </c>
      <c r="Q35" s="32">
        <f>SUM(Q28:Q34)</f>
        <v>22538242</v>
      </c>
      <c r="R35" s="32">
        <f>SUM(R28:R34)</f>
        <v>22538242</v>
      </c>
      <c r="S35" s="32">
        <f>SUM(S28:S34)</f>
        <v>2233466</v>
      </c>
      <c r="T35" s="37">
        <f t="shared" si="6"/>
        <v>9.9096726355143411E-2</v>
      </c>
      <c r="U35" s="37">
        <f t="shared" si="7"/>
        <v>-0.80857845437839782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47668</v>
      </c>
      <c r="E37" s="31">
        <v>47668</v>
      </c>
      <c r="F37" s="31">
        <v>10550</v>
      </c>
      <c r="G37" s="36">
        <f t="shared" si="0"/>
        <v>0.22132248049005623</v>
      </c>
      <c r="H37" s="31">
        <v>1197828</v>
      </c>
      <c r="I37" s="36">
        <f t="shared" si="1"/>
        <v>25.128555844591759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1208378</v>
      </c>
      <c r="O37" s="36">
        <f t="shared" si="5"/>
        <v>25.349878325081814</v>
      </c>
      <c r="P37" s="31">
        <v>130760</v>
      </c>
      <c r="Q37" s="31">
        <v>331398</v>
      </c>
      <c r="R37" s="31">
        <v>45398</v>
      </c>
      <c r="S37" s="31">
        <v>130796</v>
      </c>
      <c r="T37" s="36">
        <f t="shared" si="6"/>
        <v>0.39467950923059281</v>
      </c>
      <c r="U37" s="36">
        <f t="shared" si="7"/>
        <v>8.1605078005506275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47668</v>
      </c>
      <c r="E40" s="32">
        <f>SUM(E36:E39)</f>
        <v>47668</v>
      </c>
      <c r="F40" s="32">
        <f>SUM(F36:F39)</f>
        <v>10550</v>
      </c>
      <c r="G40" s="37">
        <f t="shared" si="0"/>
        <v>0.22132248049005623</v>
      </c>
      <c r="H40" s="32">
        <f>SUM(H36:H39)</f>
        <v>1197828</v>
      </c>
      <c r="I40" s="37">
        <f t="shared" si="1"/>
        <v>25.128555844591759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1208378</v>
      </c>
      <c r="O40" s="37">
        <f t="shared" si="5"/>
        <v>25.349878325081814</v>
      </c>
      <c r="P40" s="32">
        <f>SUM(P36:P39)</f>
        <v>130760</v>
      </c>
      <c r="Q40" s="32">
        <f>SUM(Q36:Q39)</f>
        <v>331398</v>
      </c>
      <c r="R40" s="32">
        <f>SUM(R36:R39)</f>
        <v>45398</v>
      </c>
      <c r="S40" s="32">
        <f>SUM(S36:S39)</f>
        <v>130796</v>
      </c>
      <c r="T40" s="37">
        <f t="shared" si="6"/>
        <v>0.39467950923059281</v>
      </c>
      <c r="U40" s="37">
        <f t="shared" si="7"/>
        <v>8.1605078005506275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1480030</v>
      </c>
      <c r="E45" s="31">
        <v>1480030</v>
      </c>
      <c r="F45" s="31">
        <v>388552</v>
      </c>
      <c r="G45" s="36">
        <f t="shared" si="0"/>
        <v>0.26252981358485977</v>
      </c>
      <c r="H45" s="31">
        <v>324052</v>
      </c>
      <c r="I45" s="36">
        <f t="shared" si="1"/>
        <v>0.21894961588616446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712604</v>
      </c>
      <c r="O45" s="36">
        <f t="shared" si="5"/>
        <v>0.48147942947102423</v>
      </c>
      <c r="P45" s="31">
        <v>196263</v>
      </c>
      <c r="Q45" s="31">
        <v>1410896</v>
      </c>
      <c r="R45" s="31">
        <v>1410896</v>
      </c>
      <c r="S45" s="31">
        <v>505773</v>
      </c>
      <c r="T45" s="36">
        <f t="shared" si="6"/>
        <v>0.35847645751352331</v>
      </c>
      <c r="U45" s="36">
        <f t="shared" si="7"/>
        <v>0.65111100920703335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5341261</v>
      </c>
      <c r="E46" s="31">
        <v>5341261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5111857</v>
      </c>
      <c r="R46" s="31">
        <v>5111857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6821291</v>
      </c>
      <c r="E47" s="32">
        <f>SUM(E41:E46)</f>
        <v>6821291</v>
      </c>
      <c r="F47" s="32">
        <f>SUM(F41:F46)</f>
        <v>388552</v>
      </c>
      <c r="G47" s="37">
        <f t="shared" si="0"/>
        <v>5.6961651394142256E-2</v>
      </c>
      <c r="H47" s="32">
        <f>SUM(H41:H46)</f>
        <v>324052</v>
      </c>
      <c r="I47" s="37">
        <f t="shared" si="1"/>
        <v>4.7505963313982644E-2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712604</v>
      </c>
      <c r="O47" s="37">
        <f t="shared" si="5"/>
        <v>0.10446761470812489</v>
      </c>
      <c r="P47" s="32">
        <f>SUM(P41:P46)</f>
        <v>196263</v>
      </c>
      <c r="Q47" s="32">
        <f>SUM(Q41:Q46)</f>
        <v>6522753</v>
      </c>
      <c r="R47" s="32">
        <f>SUM(R41:R46)</f>
        <v>6522753</v>
      </c>
      <c r="S47" s="32">
        <f>SUM(S41:S46)</f>
        <v>505773</v>
      </c>
      <c r="T47" s="37">
        <f t="shared" si="6"/>
        <v>7.7539805661811817E-2</v>
      </c>
      <c r="U47" s="37">
        <f t="shared" si="7"/>
        <v>0.65111100920703335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191075623</v>
      </c>
      <c r="E54" s="32">
        <f>SUM(E8:E9,E11:E18,E20:E26,E28:E34,E36:E39,E41:E46,E48:E52)</f>
        <v>190730623</v>
      </c>
      <c r="F54" s="32">
        <f>SUM(F8:F9,F11:F18,F20:F26,F28:F34,F36:F39,F41:F46,F48:F52)</f>
        <v>21946510</v>
      </c>
      <c r="G54" s="37">
        <f t="shared" si="0"/>
        <v>0.11485771787853859</v>
      </c>
      <c r="H54" s="32">
        <f>SUM(H8:H9,H11:H18,H20:H26,H28:H34,H36:H39,H41:H46,H48:H52)</f>
        <v>22847191</v>
      </c>
      <c r="I54" s="37">
        <f t="shared" si="1"/>
        <v>0.1195714588877724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44793701</v>
      </c>
      <c r="O54" s="37">
        <f t="shared" si="5"/>
        <v>0.234429176766311</v>
      </c>
      <c r="P54" s="32">
        <f>SUM(P8:P9,P11:P18,P20:P26,P28:P34,P36:P39,P41:P46,P48:P52)</f>
        <v>39978335</v>
      </c>
      <c r="Q54" s="32">
        <f>SUM(Q8:Q9,Q11:Q18,Q20:Q26,Q28:Q34,Q36:Q39,Q41:Q46,Q48:Q52)</f>
        <v>136658574</v>
      </c>
      <c r="R54" s="32">
        <f>SUM(R8:R9,R11:R18,R20:R26,R28:R34,R36:R39,R41:R46,R48:R52)</f>
        <v>153633654</v>
      </c>
      <c r="S54" s="32">
        <f>SUM(S8:S9,S11:S18,S20:S26,S28:S34,S36:S39,S41:S46,S48:S52)</f>
        <v>61795265</v>
      </c>
      <c r="T54" s="37">
        <f t="shared" si="6"/>
        <v>0.4521872517124319</v>
      </c>
      <c r="U54" s="37">
        <f t="shared" si="7"/>
        <v>-0.42851069210361059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1619721</v>
      </c>
      <c r="E57" s="31">
        <v>1619721</v>
      </c>
      <c r="F57" s="31">
        <v>18768</v>
      </c>
      <c r="G57" s="36">
        <f t="shared" ref="G57:G85" si="8">IF(($D57      =0),0,($F57      /$D57      ))</f>
        <v>1.1587180755204138E-2</v>
      </c>
      <c r="H57" s="31">
        <v>9384</v>
      </c>
      <c r="I57" s="36">
        <f t="shared" ref="I57:I85" si="9">IF(($D57      =0),0,($H57      /$D57      ))</f>
        <v>5.7935903776020689E-3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28152</v>
      </c>
      <c r="O57" s="36">
        <f t="shared" ref="O57:O85" si="13">IF(($D57      =0),0,($N57      /$D57      ))</f>
        <v>1.7380771132806207E-2</v>
      </c>
      <c r="P57" s="31">
        <v>15640</v>
      </c>
      <c r="Q57" s="31">
        <v>1572544</v>
      </c>
      <c r="R57" s="31">
        <v>1572544</v>
      </c>
      <c r="S57" s="31">
        <v>31280</v>
      </c>
      <c r="T57" s="36">
        <f t="shared" ref="T57:T85" si="14">IF(($Q57      =0),0,($S57      /$Q57      ))</f>
        <v>1.9891335313988033E-2</v>
      </c>
      <c r="U57" s="36">
        <f t="shared" ref="U57:U85" si="15">IF(($P57      =0),0,(($H57      /$P57      )-1))</f>
        <v>-0.4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1619721</v>
      </c>
      <c r="E58" s="32">
        <f>E57</f>
        <v>1619721</v>
      </c>
      <c r="F58" s="32">
        <f>F57</f>
        <v>18768</v>
      </c>
      <c r="G58" s="37">
        <f t="shared" si="8"/>
        <v>1.1587180755204138E-2</v>
      </c>
      <c r="H58" s="32">
        <f>H57</f>
        <v>9384</v>
      </c>
      <c r="I58" s="37">
        <f t="shared" si="9"/>
        <v>5.7935903776020689E-3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28152</v>
      </c>
      <c r="O58" s="37">
        <f t="shared" si="13"/>
        <v>1.7380771132806207E-2</v>
      </c>
      <c r="P58" s="32">
        <f>P57</f>
        <v>15640</v>
      </c>
      <c r="Q58" s="32">
        <f>Q57</f>
        <v>1572544</v>
      </c>
      <c r="R58" s="32">
        <f>R57</f>
        <v>1572544</v>
      </c>
      <c r="S58" s="32">
        <f>S57</f>
        <v>31280</v>
      </c>
      <c r="T58" s="37">
        <f t="shared" si="14"/>
        <v>1.9891335313988033E-2</v>
      </c>
      <c r="U58" s="37">
        <f t="shared" si="15"/>
        <v>-0.4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1272000</v>
      </c>
      <c r="E60" s="31">
        <v>1272000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1179971</v>
      </c>
      <c r="R60" s="31">
        <v>1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1272000</v>
      </c>
      <c r="E63" s="32">
        <f>SUM(E59:E62)</f>
        <v>1272000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1179971</v>
      </c>
      <c r="R63" s="32">
        <f>SUM(R59:R62)</f>
        <v>1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27064103</v>
      </c>
      <c r="E67" s="31">
        <v>27064103</v>
      </c>
      <c r="F67" s="31">
        <v>54573</v>
      </c>
      <c r="G67" s="36">
        <f t="shared" si="8"/>
        <v>2.0164348325159716E-3</v>
      </c>
      <c r="H67" s="31">
        <v>49982</v>
      </c>
      <c r="I67" s="36">
        <f t="shared" si="9"/>
        <v>1.8468005387061968E-3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104555</v>
      </c>
      <c r="O67" s="36">
        <f t="shared" si="13"/>
        <v>3.8632353712221685E-3</v>
      </c>
      <c r="P67" s="31">
        <v>66366</v>
      </c>
      <c r="Q67" s="31">
        <v>25405925</v>
      </c>
      <c r="R67" s="31">
        <v>25405925</v>
      </c>
      <c r="S67" s="31">
        <v>133586</v>
      </c>
      <c r="T67" s="36">
        <f t="shared" si="14"/>
        <v>5.258064801812963E-3</v>
      </c>
      <c r="U67" s="36">
        <f t="shared" si="15"/>
        <v>-0.24687339902962357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27064103</v>
      </c>
      <c r="E70" s="32">
        <f>SUM(E64:E69)</f>
        <v>27064103</v>
      </c>
      <c r="F70" s="32">
        <f>SUM(F64:F69)</f>
        <v>54573</v>
      </c>
      <c r="G70" s="37">
        <f t="shared" si="8"/>
        <v>2.0164348325159716E-3</v>
      </c>
      <c r="H70" s="32">
        <f>SUM(H64:H69)</f>
        <v>49982</v>
      </c>
      <c r="I70" s="37">
        <f t="shared" si="9"/>
        <v>1.8468005387061968E-3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104555</v>
      </c>
      <c r="O70" s="37">
        <f t="shared" si="13"/>
        <v>3.8632353712221685E-3</v>
      </c>
      <c r="P70" s="32">
        <f>SUM(P64:P69)</f>
        <v>66366</v>
      </c>
      <c r="Q70" s="32">
        <f>SUM(Q64:Q69)</f>
        <v>25405925</v>
      </c>
      <c r="R70" s="32">
        <f>SUM(R64:R69)</f>
        <v>25405925</v>
      </c>
      <c r="S70" s="32">
        <f>SUM(S64:S69)</f>
        <v>133586</v>
      </c>
      <c r="T70" s="37">
        <f t="shared" si="14"/>
        <v>5.258064801812963E-3</v>
      </c>
      <c r="U70" s="37">
        <f t="shared" si="15"/>
        <v>-0.24687339902962357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892279</v>
      </c>
      <c r="E72" s="31">
        <v>892279</v>
      </c>
      <c r="F72" s="31">
        <v>222972</v>
      </c>
      <c r="G72" s="36">
        <f t="shared" si="8"/>
        <v>0.24989044906357766</v>
      </c>
      <c r="H72" s="31">
        <v>148648</v>
      </c>
      <c r="I72" s="36">
        <f t="shared" si="9"/>
        <v>0.16659363270905175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371620</v>
      </c>
      <c r="O72" s="36">
        <f t="shared" si="13"/>
        <v>0.41648408177262941</v>
      </c>
      <c r="P72" s="31">
        <v>204540</v>
      </c>
      <c r="Q72" s="31">
        <v>811162</v>
      </c>
      <c r="R72" s="31">
        <v>811162</v>
      </c>
      <c r="S72" s="31">
        <v>409080</v>
      </c>
      <c r="T72" s="36">
        <f t="shared" si="14"/>
        <v>0.50431356498455304</v>
      </c>
      <c r="U72" s="36">
        <f t="shared" si="15"/>
        <v>-0.27325706463283461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892279</v>
      </c>
      <c r="E78" s="32">
        <f>SUM(E71:E77)</f>
        <v>892279</v>
      </c>
      <c r="F78" s="32">
        <f>SUM(F71:F77)</f>
        <v>222972</v>
      </c>
      <c r="G78" s="37">
        <f t="shared" si="8"/>
        <v>0.24989044906357766</v>
      </c>
      <c r="H78" s="32">
        <f>SUM(H71:H77)</f>
        <v>148648</v>
      </c>
      <c r="I78" s="37">
        <f t="shared" si="9"/>
        <v>0.16659363270905175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371620</v>
      </c>
      <c r="O78" s="37">
        <f t="shared" si="13"/>
        <v>0.41648408177262941</v>
      </c>
      <c r="P78" s="32">
        <f>SUM(P71:P77)</f>
        <v>204540</v>
      </c>
      <c r="Q78" s="32">
        <f>SUM(Q71:Q77)</f>
        <v>811162</v>
      </c>
      <c r="R78" s="32">
        <f>SUM(R71:R77)</f>
        <v>811162</v>
      </c>
      <c r="S78" s="32">
        <f>SUM(S71:S77)</f>
        <v>409080</v>
      </c>
      <c r="T78" s="37">
        <f t="shared" si="14"/>
        <v>0.50431356498455304</v>
      </c>
      <c r="U78" s="37">
        <f t="shared" si="15"/>
        <v>-0.27325706463283461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30848103</v>
      </c>
      <c r="E85" s="32">
        <f>SUM(E57,E59:E62,E64:E69,E71:E77,E79:E83)</f>
        <v>30848103</v>
      </c>
      <c r="F85" s="32">
        <f>SUM(F57,F59:F62,F64:F69,F71:F77,F79:F83)</f>
        <v>296313</v>
      </c>
      <c r="G85" s="37">
        <f t="shared" si="8"/>
        <v>9.6055501370700177E-3</v>
      </c>
      <c r="H85" s="32">
        <f>SUM(H57,H59:H62,H64:H69,H71:H77,H79:H83)</f>
        <v>208014</v>
      </c>
      <c r="I85" s="37">
        <f t="shared" si="9"/>
        <v>6.7431699122633242E-3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504327</v>
      </c>
      <c r="O85" s="37">
        <f t="shared" si="13"/>
        <v>1.634872004933334E-2</v>
      </c>
      <c r="P85" s="32">
        <f>SUM(P57,P59:P62,P64:P69,P71:P77,P79:P83)</f>
        <v>286546</v>
      </c>
      <c r="Q85" s="32">
        <f>SUM(Q57,Q59:Q62,Q64:Q69,Q71:Q77,Q79:Q83)</f>
        <v>28969602</v>
      </c>
      <c r="R85" s="32">
        <f>SUM(R57,R59:R62,R64:R69,R71:R77,R79:R83)</f>
        <v>27789632</v>
      </c>
      <c r="S85" s="32">
        <f>SUM(S57,S59:S62,S64:S69,S71:S77,S79:S83)</f>
        <v>573946</v>
      </c>
      <c r="T85" s="37">
        <f t="shared" si="14"/>
        <v>1.9812008463216031E-2</v>
      </c>
      <c r="U85" s="37">
        <f t="shared" si="15"/>
        <v>-0.27406419911637225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364200559</v>
      </c>
      <c r="E88" s="31">
        <v>364200559</v>
      </c>
      <c r="F88" s="31">
        <v>109346855</v>
      </c>
      <c r="G88" s="36">
        <f t="shared" ref="G88:G99" si="16">IF(($D88      =0),0,($F88      /$D88      ))</f>
        <v>0.30023802077689837</v>
      </c>
      <c r="H88" s="31">
        <v>96883753</v>
      </c>
      <c r="I88" s="36">
        <f t="shared" ref="I88:I99" si="17">IF(($D88      =0),0,($H88      /$D88      ))</f>
        <v>0.26601758455840263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206230608</v>
      </c>
      <c r="O88" s="36">
        <f t="shared" ref="O88:O99" si="21">IF(($D88      =0),0,($N88      /$D88      ))</f>
        <v>0.56625560533530095</v>
      </c>
      <c r="P88" s="31">
        <v>92911058</v>
      </c>
      <c r="Q88" s="31">
        <v>356775596</v>
      </c>
      <c r="R88" s="31">
        <v>366775596</v>
      </c>
      <c r="S88" s="31">
        <v>198076707</v>
      </c>
      <c r="T88" s="36">
        <f t="shared" ref="T88:T99" si="22">IF(($Q88      =0),0,($S88      /$Q88      ))</f>
        <v>0.55518569437131571</v>
      </c>
      <c r="U88" s="36">
        <f t="shared" ref="U88:U99" si="23">IF(($P88      =0),0,(($H88      /$P88      )-1))</f>
        <v>4.275804285857987E-2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961342000</v>
      </c>
      <c r="E89" s="31">
        <v>961342000</v>
      </c>
      <c r="F89" s="31">
        <v>240377984</v>
      </c>
      <c r="G89" s="36">
        <f t="shared" si="16"/>
        <v>0.25004419238938902</v>
      </c>
      <c r="H89" s="31">
        <v>186425250</v>
      </c>
      <c r="I89" s="36">
        <f t="shared" si="17"/>
        <v>0.19392188211895456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426803234</v>
      </c>
      <c r="O89" s="36">
        <f t="shared" si="21"/>
        <v>0.44396607450834352</v>
      </c>
      <c r="P89" s="31">
        <v>242992306</v>
      </c>
      <c r="Q89" s="31">
        <v>896173000</v>
      </c>
      <c r="R89" s="31">
        <v>917313000</v>
      </c>
      <c r="S89" s="31">
        <v>471473296</v>
      </c>
      <c r="T89" s="36">
        <f t="shared" si="22"/>
        <v>0.52609629613924991</v>
      </c>
      <c r="U89" s="36">
        <f t="shared" si="23"/>
        <v>-0.23279360952276407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324056719</v>
      </c>
      <c r="E90" s="31">
        <v>324056719</v>
      </c>
      <c r="F90" s="31">
        <v>48221188</v>
      </c>
      <c r="G90" s="36">
        <f t="shared" si="16"/>
        <v>0.14880477759820804</v>
      </c>
      <c r="H90" s="31">
        <v>107907782</v>
      </c>
      <c r="I90" s="36">
        <f t="shared" si="17"/>
        <v>0.3329904170263478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156128970</v>
      </c>
      <c r="O90" s="36">
        <f t="shared" si="21"/>
        <v>0.48179519462455583</v>
      </c>
      <c r="P90" s="31">
        <v>3876167</v>
      </c>
      <c r="Q90" s="31">
        <v>244653150</v>
      </c>
      <c r="R90" s="31">
        <v>307828564</v>
      </c>
      <c r="S90" s="31">
        <v>3877375</v>
      </c>
      <c r="T90" s="36">
        <f t="shared" si="22"/>
        <v>1.5848457295563126E-2</v>
      </c>
      <c r="U90" s="36">
        <f t="shared" si="23"/>
        <v>26.838785583799666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1649599278</v>
      </c>
      <c r="E91" s="32">
        <f>SUM(E88:E90)</f>
        <v>1649599278</v>
      </c>
      <c r="F91" s="32">
        <f>SUM(F88:F90)</f>
        <v>397946027</v>
      </c>
      <c r="G91" s="37">
        <f t="shared" si="16"/>
        <v>0.24123799780179098</v>
      </c>
      <c r="H91" s="32">
        <f>SUM(H88:H90)</f>
        <v>391216785</v>
      </c>
      <c r="I91" s="37">
        <f t="shared" si="17"/>
        <v>0.23715867860606568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789162812</v>
      </c>
      <c r="O91" s="37">
        <f t="shared" si="21"/>
        <v>0.47839667640785666</v>
      </c>
      <c r="P91" s="32">
        <f>SUM(P88:P90)</f>
        <v>339779531</v>
      </c>
      <c r="Q91" s="32">
        <f>SUM(Q88:Q90)</f>
        <v>1497601746</v>
      </c>
      <c r="R91" s="32">
        <f>SUM(R88:R90)</f>
        <v>1591917160</v>
      </c>
      <c r="S91" s="32">
        <f>SUM(S88:S90)</f>
        <v>673427378</v>
      </c>
      <c r="T91" s="37">
        <f t="shared" si="22"/>
        <v>0.44967053477246682</v>
      </c>
      <c r="U91" s="37">
        <f t="shared" si="23"/>
        <v>0.15138420448287682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0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22"/>
        <v>0</v>
      </c>
      <c r="U92" s="36">
        <f t="shared" si="23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4076610</v>
      </c>
      <c r="E95" s="31">
        <v>4076610</v>
      </c>
      <c r="F95" s="31">
        <v>0</v>
      </c>
      <c r="G95" s="36">
        <f t="shared" si="16"/>
        <v>0</v>
      </c>
      <c r="H95" s="31">
        <v>1260783</v>
      </c>
      <c r="I95" s="36">
        <f t="shared" si="17"/>
        <v>0.30927241016432772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1260783</v>
      </c>
      <c r="O95" s="36">
        <f t="shared" si="21"/>
        <v>0.30927241016432772</v>
      </c>
      <c r="P95" s="31">
        <v>1651251</v>
      </c>
      <c r="Q95" s="31">
        <v>3864461</v>
      </c>
      <c r="R95" s="31">
        <v>3864461</v>
      </c>
      <c r="S95" s="31">
        <v>1651251</v>
      </c>
      <c r="T95" s="36">
        <f t="shared" si="22"/>
        <v>0.42729141269636312</v>
      </c>
      <c r="U95" s="36">
        <f t="shared" si="23"/>
        <v>-0.23646798699894811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4076610</v>
      </c>
      <c r="E96" s="32">
        <f>SUM(E92:E95)</f>
        <v>4076610</v>
      </c>
      <c r="F96" s="32">
        <f>SUM(F92:F95)</f>
        <v>0</v>
      </c>
      <c r="G96" s="37">
        <f t="shared" si="16"/>
        <v>0</v>
      </c>
      <c r="H96" s="32">
        <f>SUM(H92:H95)</f>
        <v>1260783</v>
      </c>
      <c r="I96" s="37">
        <f t="shared" si="17"/>
        <v>0.30927241016432772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1260783</v>
      </c>
      <c r="O96" s="37">
        <f t="shared" si="21"/>
        <v>0.30927241016432772</v>
      </c>
      <c r="P96" s="32">
        <f>SUM(P92:P95)</f>
        <v>1651251</v>
      </c>
      <c r="Q96" s="32">
        <f>SUM(Q92:Q95)</f>
        <v>3864461</v>
      </c>
      <c r="R96" s="32">
        <f>SUM(R92:R95)</f>
        <v>3864461</v>
      </c>
      <c r="S96" s="32">
        <f>SUM(S92:S95)</f>
        <v>1651251</v>
      </c>
      <c r="T96" s="37">
        <f t="shared" si="22"/>
        <v>0.42729141269636312</v>
      </c>
      <c r="U96" s="37">
        <f t="shared" si="23"/>
        <v>-0.23646798699894811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22"/>
        <v>0</v>
      </c>
      <c r="U97" s="36">
        <f t="shared" si="23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27500000</v>
      </c>
      <c r="E99" s="31">
        <v>27500000</v>
      </c>
      <c r="F99" s="31">
        <v>6211696</v>
      </c>
      <c r="G99" s="36">
        <f t="shared" si="16"/>
        <v>0.22587985454545453</v>
      </c>
      <c r="H99" s="31">
        <v>7712935</v>
      </c>
      <c r="I99" s="36">
        <f t="shared" si="17"/>
        <v>0.28047036363636363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13924631</v>
      </c>
      <c r="O99" s="36">
        <f t="shared" si="21"/>
        <v>0.50635021818181813</v>
      </c>
      <c r="P99" s="31">
        <v>-1161261</v>
      </c>
      <c r="Q99" s="31">
        <v>33480200</v>
      </c>
      <c r="R99" s="31">
        <v>25000000</v>
      </c>
      <c r="S99" s="31">
        <v>9771017</v>
      </c>
      <c r="T99" s="36">
        <f t="shared" si="22"/>
        <v>0.29184464250512243</v>
      </c>
      <c r="U99" s="36">
        <f t="shared" si="23"/>
        <v>-7.6418617347865814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27500000</v>
      </c>
      <c r="E101" s="32">
        <f>SUM(E97:E100)</f>
        <v>27500000</v>
      </c>
      <c r="F101" s="32">
        <f>SUM(F97:F100)</f>
        <v>6211696</v>
      </c>
      <c r="G101" s="37">
        <f>IF(($D101     =0),0,($F101     /$D101     ))</f>
        <v>0.22587985454545453</v>
      </c>
      <c r="H101" s="32">
        <f>SUM(H97:H100)</f>
        <v>7712935</v>
      </c>
      <c r="I101" s="37">
        <f>IF(($D101     =0),0,($H101     /$D101     ))</f>
        <v>0.28047036363636363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13924631</v>
      </c>
      <c r="O101" s="37">
        <f>IF(($D101     =0),0,($N101     /$D101     ))</f>
        <v>0.50635021818181813</v>
      </c>
      <c r="P101" s="32">
        <f>SUM(P97:P100)</f>
        <v>-1161261</v>
      </c>
      <c r="Q101" s="32">
        <f>SUM(Q97:Q100)</f>
        <v>33480200</v>
      </c>
      <c r="R101" s="32">
        <f>SUM(R97:R100)</f>
        <v>25000000</v>
      </c>
      <c r="S101" s="32">
        <f>SUM(S97:S100)</f>
        <v>9771017</v>
      </c>
      <c r="T101" s="37">
        <f>IF(($Q101     =0),0,($S101     /$Q101     ))</f>
        <v>0.29184464250512243</v>
      </c>
      <c r="U101" s="37">
        <f>IF(($P101     =0),0,(($H101     /$P101     )-1))</f>
        <v>-7.6418617347865814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1681175888</v>
      </c>
      <c r="E102" s="32">
        <f>SUM(E88:E90,E92:E95,E97:E100)</f>
        <v>1681175888</v>
      </c>
      <c r="F102" s="32">
        <f>SUM(F88:F90,F92:F95,F97:F100)</f>
        <v>404157723</v>
      </c>
      <c r="G102" s="37">
        <f>IF(($D102     =0),0,($F102     /$D102     ))</f>
        <v>0.24040180797549007</v>
      </c>
      <c r="H102" s="32">
        <f>SUM(H88:H90,H92:H95,H97:H100)</f>
        <v>400190503</v>
      </c>
      <c r="I102" s="37">
        <f>IF(($D102     =0),0,($H102     /$D102     ))</f>
        <v>0.23804201919412729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804348226</v>
      </c>
      <c r="O102" s="37">
        <f>IF(($D102     =0),0,($N102     /$D102     ))</f>
        <v>0.47844382716961736</v>
      </c>
      <c r="P102" s="32">
        <f>SUM(P88:P90,P92:P95,P97:P100)</f>
        <v>340269521</v>
      </c>
      <c r="Q102" s="32">
        <f>SUM(Q88:Q90,Q92:Q95,Q97:Q100)</f>
        <v>1534946407</v>
      </c>
      <c r="R102" s="32">
        <f>SUM(R88:R90,R92:R95,R97:R100)</f>
        <v>1620781621</v>
      </c>
      <c r="S102" s="32">
        <f>SUM(S88:S90,S92:S95,S97:S100)</f>
        <v>684849646</v>
      </c>
      <c r="T102" s="37">
        <f>IF(($Q102     =0),0,($S102     /$Q102     ))</f>
        <v>0.44617169881423752</v>
      </c>
      <c r="U102" s="37">
        <f>IF(($P102     =0),0,(($H102     /$P102     )-1))</f>
        <v>0.17609858744885942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173912140</v>
      </c>
      <c r="E105" s="31">
        <v>173912140</v>
      </c>
      <c r="F105" s="31">
        <v>43993128</v>
      </c>
      <c r="G105" s="36">
        <f t="shared" ref="G105:G136" si="24">IF(($D105     =0),0,($F105     /$D105     ))</f>
        <v>0.25296180013655173</v>
      </c>
      <c r="H105" s="31">
        <v>42885121</v>
      </c>
      <c r="I105" s="36">
        <f t="shared" ref="I105:I136" si="25">IF(($D105     =0),0,($H105     /$D105     ))</f>
        <v>0.24659072678882568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86878249</v>
      </c>
      <c r="O105" s="36">
        <f t="shared" ref="O105:O136" si="29">IF(($D105     =0),0,($N105     /$D105     ))</f>
        <v>0.49955252692537738</v>
      </c>
      <c r="P105" s="31">
        <v>41937546</v>
      </c>
      <c r="Q105" s="31">
        <v>154404370</v>
      </c>
      <c r="R105" s="31">
        <v>160639370</v>
      </c>
      <c r="S105" s="31">
        <v>86632537</v>
      </c>
      <c r="T105" s="36">
        <f t="shared" ref="T105:T136" si="30">IF(($Q105     =0),0,($S105     /$Q105     ))</f>
        <v>0.56107568069478864</v>
      </c>
      <c r="U105" s="36">
        <f t="shared" ref="U105:U136" si="31">IF(($P105     =0),0,(($H105     /$P105     )-1))</f>
        <v>2.2594908152231863E-2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173912140</v>
      </c>
      <c r="E106" s="32">
        <f>E105</f>
        <v>173912140</v>
      </c>
      <c r="F106" s="32">
        <f>F105</f>
        <v>43993128</v>
      </c>
      <c r="G106" s="37">
        <f t="shared" si="24"/>
        <v>0.25296180013655173</v>
      </c>
      <c r="H106" s="32">
        <f>H105</f>
        <v>42885121</v>
      </c>
      <c r="I106" s="37">
        <f t="shared" si="25"/>
        <v>0.24659072678882568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86878249</v>
      </c>
      <c r="O106" s="37">
        <f t="shared" si="29"/>
        <v>0.49955252692537738</v>
      </c>
      <c r="P106" s="32">
        <f>P105</f>
        <v>41937546</v>
      </c>
      <c r="Q106" s="32">
        <f>Q105</f>
        <v>154404370</v>
      </c>
      <c r="R106" s="32">
        <f>R105</f>
        <v>160639370</v>
      </c>
      <c r="S106" s="32">
        <f>S105</f>
        <v>86632537</v>
      </c>
      <c r="T106" s="37">
        <f t="shared" si="30"/>
        <v>0.56107568069478864</v>
      </c>
      <c r="U106" s="37">
        <f t="shared" si="31"/>
        <v>2.2594908152231863E-2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632081</v>
      </c>
      <c r="E110" s="31">
        <v>2443411</v>
      </c>
      <c r="F110" s="31">
        <v>160490</v>
      </c>
      <c r="G110" s="36">
        <f t="shared" si="24"/>
        <v>0.25390733149707079</v>
      </c>
      <c r="H110" s="31">
        <v>139709</v>
      </c>
      <c r="I110" s="36">
        <f t="shared" si="25"/>
        <v>0.22103021606408038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300199</v>
      </c>
      <c r="O110" s="36">
        <f t="shared" si="29"/>
        <v>0.4749375475611512</v>
      </c>
      <c r="P110" s="31">
        <v>137477</v>
      </c>
      <c r="Q110" s="31">
        <v>579084</v>
      </c>
      <c r="R110" s="31">
        <v>653132</v>
      </c>
      <c r="S110" s="31">
        <v>294979</v>
      </c>
      <c r="T110" s="36">
        <f t="shared" si="30"/>
        <v>0.50938896602220063</v>
      </c>
      <c r="U110" s="36">
        <f t="shared" si="31"/>
        <v>1.6235443019559703E-2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632081</v>
      </c>
      <c r="E112" s="32">
        <f>SUM(E107:E111)</f>
        <v>2443411</v>
      </c>
      <c r="F112" s="32">
        <f>SUM(F107:F111)</f>
        <v>160490</v>
      </c>
      <c r="G112" s="37">
        <f t="shared" si="24"/>
        <v>0.25390733149707079</v>
      </c>
      <c r="H112" s="32">
        <f>SUM(H107:H111)</f>
        <v>139709</v>
      </c>
      <c r="I112" s="37">
        <f t="shared" si="25"/>
        <v>0.22103021606408038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300199</v>
      </c>
      <c r="O112" s="37">
        <f t="shared" si="29"/>
        <v>0.4749375475611512</v>
      </c>
      <c r="P112" s="32">
        <f>SUM(P107:P111)</f>
        <v>137477</v>
      </c>
      <c r="Q112" s="32">
        <f>SUM(Q107:Q111)</f>
        <v>579084</v>
      </c>
      <c r="R112" s="32">
        <f>SUM(R107:R111)</f>
        <v>653132</v>
      </c>
      <c r="S112" s="32">
        <f>SUM(S107:S111)</f>
        <v>294979</v>
      </c>
      <c r="T112" s="37">
        <f t="shared" si="30"/>
        <v>0.50938896602220063</v>
      </c>
      <c r="U112" s="37">
        <f t="shared" si="31"/>
        <v>1.6235443019559703E-2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31182</v>
      </c>
      <c r="E114" s="31">
        <v>31182</v>
      </c>
      <c r="F114" s="31">
        <v>5153</v>
      </c>
      <c r="G114" s="36">
        <f t="shared" si="24"/>
        <v>0.16525559617728178</v>
      </c>
      <c r="H114" s="31">
        <v>14550</v>
      </c>
      <c r="I114" s="36">
        <f t="shared" si="25"/>
        <v>0.46661535501250723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19703</v>
      </c>
      <c r="O114" s="36">
        <f t="shared" si="29"/>
        <v>0.63187095118978898</v>
      </c>
      <c r="P114" s="31">
        <v>5217</v>
      </c>
      <c r="Q114" s="31">
        <v>27071</v>
      </c>
      <c r="R114" s="31">
        <v>29725</v>
      </c>
      <c r="S114" s="31">
        <v>11975</v>
      </c>
      <c r="T114" s="36">
        <f t="shared" si="30"/>
        <v>0.44235528794651102</v>
      </c>
      <c r="U114" s="36">
        <f t="shared" si="31"/>
        <v>1.7889591719378952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60970</v>
      </c>
      <c r="E115" s="31">
        <v>60970</v>
      </c>
      <c r="F115" s="31">
        <v>22639</v>
      </c>
      <c r="G115" s="36">
        <f t="shared" si="24"/>
        <v>0.37131376086599965</v>
      </c>
      <c r="H115" s="31">
        <v>39721</v>
      </c>
      <c r="I115" s="36">
        <f t="shared" si="25"/>
        <v>0.65148433655896343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62360</v>
      </c>
      <c r="O115" s="36">
        <f t="shared" si="29"/>
        <v>1.0227980974249631</v>
      </c>
      <c r="P115" s="31">
        <v>1800</v>
      </c>
      <c r="Q115" s="31">
        <v>0</v>
      </c>
      <c r="R115" s="31">
        <v>53017</v>
      </c>
      <c r="S115" s="31">
        <v>2432</v>
      </c>
      <c r="T115" s="36">
        <f t="shared" si="30"/>
        <v>0</v>
      </c>
      <c r="U115" s="36">
        <f t="shared" si="31"/>
        <v>21.067222222222224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122872642</v>
      </c>
      <c r="E117" s="31">
        <v>122872642</v>
      </c>
      <c r="F117" s="31">
        <v>10694801</v>
      </c>
      <c r="G117" s="36">
        <f t="shared" si="24"/>
        <v>8.7039725246568722E-2</v>
      </c>
      <c r="H117" s="31">
        <v>9795373</v>
      </c>
      <c r="I117" s="36">
        <f t="shared" si="25"/>
        <v>7.9719723125999037E-2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20490174</v>
      </c>
      <c r="O117" s="36">
        <f t="shared" si="29"/>
        <v>0.16675944837256776</v>
      </c>
      <c r="P117" s="31">
        <v>10331926</v>
      </c>
      <c r="Q117" s="31">
        <v>111187758</v>
      </c>
      <c r="R117" s="31">
        <v>111121679</v>
      </c>
      <c r="S117" s="31">
        <v>18450313</v>
      </c>
      <c r="T117" s="36">
        <f t="shared" si="30"/>
        <v>0.16593834907616359</v>
      </c>
      <c r="U117" s="36">
        <f t="shared" si="31"/>
        <v>-5.1931556613936225E-2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8350855</v>
      </c>
      <c r="E118" s="31">
        <v>8350855</v>
      </c>
      <c r="F118" s="31">
        <v>1613483</v>
      </c>
      <c r="G118" s="36">
        <f t="shared" si="24"/>
        <v>0.19321171305213658</v>
      </c>
      <c r="H118" s="31">
        <v>1918423</v>
      </c>
      <c r="I118" s="36">
        <f t="shared" si="25"/>
        <v>0.22972773446551281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3531906</v>
      </c>
      <c r="O118" s="36">
        <f t="shared" si="29"/>
        <v>0.42293944751764939</v>
      </c>
      <c r="P118" s="31">
        <v>1712392</v>
      </c>
      <c r="Q118" s="31">
        <v>7960777</v>
      </c>
      <c r="R118" s="31">
        <v>7960777</v>
      </c>
      <c r="S118" s="31">
        <v>3478125</v>
      </c>
      <c r="T118" s="36">
        <f t="shared" si="30"/>
        <v>0.4369077289817313</v>
      </c>
      <c r="U118" s="36">
        <f t="shared" si="31"/>
        <v>0.12031766090941787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131315649</v>
      </c>
      <c r="E121" s="32">
        <f>SUM(E113:E120)</f>
        <v>131315649</v>
      </c>
      <c r="F121" s="32">
        <f>SUM(F113:F120)</f>
        <v>12336076</v>
      </c>
      <c r="G121" s="37">
        <f t="shared" si="24"/>
        <v>9.3942162217086553E-2</v>
      </c>
      <c r="H121" s="32">
        <f>SUM(H113:H120)</f>
        <v>11768067</v>
      </c>
      <c r="I121" s="37">
        <f t="shared" si="25"/>
        <v>8.9616638151024941E-2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24104143</v>
      </c>
      <c r="O121" s="37">
        <f t="shared" si="29"/>
        <v>0.18355880036811151</v>
      </c>
      <c r="P121" s="32">
        <f>SUM(P113:P120)</f>
        <v>12051335</v>
      </c>
      <c r="Q121" s="32">
        <f>SUM(Q113:Q120)</f>
        <v>119175606</v>
      </c>
      <c r="R121" s="32">
        <f>SUM(R113:R120)</f>
        <v>119165198</v>
      </c>
      <c r="S121" s="32">
        <f>SUM(S113:S120)</f>
        <v>21942845</v>
      </c>
      <c r="T121" s="37">
        <f t="shared" si="30"/>
        <v>0.18412195025884742</v>
      </c>
      <c r="U121" s="37">
        <f t="shared" si="31"/>
        <v>-2.3505113748808704E-2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4305147</v>
      </c>
      <c r="E122" s="31">
        <v>4305147</v>
      </c>
      <c r="F122" s="31">
        <v>1118595</v>
      </c>
      <c r="G122" s="36">
        <f t="shared" si="24"/>
        <v>0.25982736477987861</v>
      </c>
      <c r="H122" s="31">
        <v>940396</v>
      </c>
      <c r="I122" s="36">
        <f t="shared" si="25"/>
        <v>0.21843528223310377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2058991</v>
      </c>
      <c r="O122" s="36">
        <f t="shared" si="29"/>
        <v>0.47826264701298238</v>
      </c>
      <c r="P122" s="31">
        <v>1049379</v>
      </c>
      <c r="Q122" s="31">
        <v>4334784</v>
      </c>
      <c r="R122" s="31">
        <v>4104049</v>
      </c>
      <c r="S122" s="31">
        <v>2168195</v>
      </c>
      <c r="T122" s="36">
        <f t="shared" si="30"/>
        <v>0.50018524567775469</v>
      </c>
      <c r="U122" s="36">
        <f t="shared" si="31"/>
        <v>-0.1038547560033124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94784</v>
      </c>
      <c r="E123" s="31">
        <v>94784</v>
      </c>
      <c r="F123" s="31">
        <v>7474</v>
      </c>
      <c r="G123" s="36">
        <f t="shared" si="24"/>
        <v>7.8852970965563804E-2</v>
      </c>
      <c r="H123" s="31">
        <v>70836</v>
      </c>
      <c r="I123" s="36">
        <f t="shared" si="25"/>
        <v>0.74734132343011483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78310</v>
      </c>
      <c r="O123" s="36">
        <f t="shared" si="29"/>
        <v>0.8261942943956786</v>
      </c>
      <c r="P123" s="31">
        <v>8792</v>
      </c>
      <c r="Q123" s="31">
        <v>34734</v>
      </c>
      <c r="R123" s="31">
        <v>90357</v>
      </c>
      <c r="S123" s="31">
        <v>19213</v>
      </c>
      <c r="T123" s="36">
        <f t="shared" si="30"/>
        <v>0.55314677261472911</v>
      </c>
      <c r="U123" s="36">
        <f t="shared" si="31"/>
        <v>7.0568698817106466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220616</v>
      </c>
      <c r="E124" s="31">
        <v>220616</v>
      </c>
      <c r="F124" s="31">
        <v>15388</v>
      </c>
      <c r="G124" s="36">
        <f t="shared" si="24"/>
        <v>6.9750154113935522E-2</v>
      </c>
      <c r="H124" s="31">
        <v>48645</v>
      </c>
      <c r="I124" s="36">
        <f t="shared" si="25"/>
        <v>0.22049624687239366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64033</v>
      </c>
      <c r="O124" s="36">
        <f t="shared" si="29"/>
        <v>0.2902464009863292</v>
      </c>
      <c r="P124" s="31">
        <v>11229</v>
      </c>
      <c r="Q124" s="31">
        <v>161892</v>
      </c>
      <c r="R124" s="31">
        <v>202633</v>
      </c>
      <c r="S124" s="31">
        <v>21113</v>
      </c>
      <c r="T124" s="36">
        <f t="shared" si="30"/>
        <v>0.13041410322931338</v>
      </c>
      <c r="U124" s="36">
        <f t="shared" si="31"/>
        <v>3.3320865615816189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4620547</v>
      </c>
      <c r="E126" s="32">
        <f>SUM(E122:E125)</f>
        <v>4620547</v>
      </c>
      <c r="F126" s="32">
        <f>SUM(F122:F125)</f>
        <v>1141457</v>
      </c>
      <c r="G126" s="37">
        <f t="shared" si="24"/>
        <v>0.24703936568549134</v>
      </c>
      <c r="H126" s="32">
        <f>SUM(H122:H125)</f>
        <v>1059877</v>
      </c>
      <c r="I126" s="37">
        <f t="shared" si="25"/>
        <v>0.22938344745762784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2201334</v>
      </c>
      <c r="O126" s="37">
        <f t="shared" si="29"/>
        <v>0.47642281314311918</v>
      </c>
      <c r="P126" s="32">
        <f>SUM(P122:P125)</f>
        <v>1069400</v>
      </c>
      <c r="Q126" s="32">
        <f>SUM(Q122:Q125)</f>
        <v>4531410</v>
      </c>
      <c r="R126" s="32">
        <f>SUM(R122:R125)</f>
        <v>4397039</v>
      </c>
      <c r="S126" s="32">
        <f>SUM(S122:S125)</f>
        <v>2208521</v>
      </c>
      <c r="T126" s="37">
        <f t="shared" si="30"/>
        <v>0.48738052835651596</v>
      </c>
      <c r="U126" s="37">
        <f t="shared" si="31"/>
        <v>-8.9049934542734244E-3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103500</v>
      </c>
      <c r="E127" s="31">
        <v>103500</v>
      </c>
      <c r="F127" s="31">
        <v>13573</v>
      </c>
      <c r="G127" s="36">
        <f t="shared" si="24"/>
        <v>0.13114009661835749</v>
      </c>
      <c r="H127" s="31">
        <v>66948</v>
      </c>
      <c r="I127" s="36">
        <f t="shared" si="25"/>
        <v>0.64684057971014497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80521</v>
      </c>
      <c r="O127" s="36">
        <f t="shared" si="29"/>
        <v>0.77798067632850243</v>
      </c>
      <c r="P127" s="31">
        <v>47622</v>
      </c>
      <c r="Q127" s="31">
        <v>29396</v>
      </c>
      <c r="R127" s="31">
        <v>99396</v>
      </c>
      <c r="S127" s="31">
        <v>49491</v>
      </c>
      <c r="T127" s="36">
        <f t="shared" si="30"/>
        <v>1.6835964076745136</v>
      </c>
      <c r="U127" s="36">
        <f t="shared" si="31"/>
        <v>0.4058208391079754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103500</v>
      </c>
      <c r="E132" s="32">
        <f>SUM(E127:E131)</f>
        <v>103500</v>
      </c>
      <c r="F132" s="32">
        <f>SUM(F127:F131)</f>
        <v>13573</v>
      </c>
      <c r="G132" s="37">
        <f t="shared" si="24"/>
        <v>0.13114009661835749</v>
      </c>
      <c r="H132" s="32">
        <f>SUM(H127:H131)</f>
        <v>66948</v>
      </c>
      <c r="I132" s="37">
        <f t="shared" si="25"/>
        <v>0.64684057971014497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80521</v>
      </c>
      <c r="O132" s="37">
        <f t="shared" si="29"/>
        <v>0.77798067632850243</v>
      </c>
      <c r="P132" s="32">
        <f>SUM(P127:P131)</f>
        <v>47622</v>
      </c>
      <c r="Q132" s="32">
        <f>SUM(Q127:Q131)</f>
        <v>29396</v>
      </c>
      <c r="R132" s="32">
        <f>SUM(R127:R131)</f>
        <v>99396</v>
      </c>
      <c r="S132" s="32">
        <f>SUM(S127:S131)</f>
        <v>49491</v>
      </c>
      <c r="T132" s="37">
        <f t="shared" si="30"/>
        <v>1.6835964076745136</v>
      </c>
      <c r="U132" s="37">
        <f t="shared" si="31"/>
        <v>0.4058208391079754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205045</v>
      </c>
      <c r="E133" s="31">
        <v>205045</v>
      </c>
      <c r="F133" s="31">
        <v>39183</v>
      </c>
      <c r="G133" s="36">
        <f t="shared" si="24"/>
        <v>0.1910946377624424</v>
      </c>
      <c r="H133" s="31">
        <v>40083</v>
      </c>
      <c r="I133" s="36">
        <f t="shared" si="25"/>
        <v>0.19548391816430541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79266</v>
      </c>
      <c r="O133" s="36">
        <f t="shared" si="29"/>
        <v>0.38657855592674778</v>
      </c>
      <c r="P133" s="31">
        <v>39513</v>
      </c>
      <c r="Q133" s="31">
        <v>195467</v>
      </c>
      <c r="R133" s="31">
        <v>195467</v>
      </c>
      <c r="S133" s="31">
        <v>81475</v>
      </c>
      <c r="T133" s="36">
        <f t="shared" si="30"/>
        <v>0.41682227690607621</v>
      </c>
      <c r="U133" s="36">
        <f t="shared" si="31"/>
        <v>1.4425632070457883E-2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725619</v>
      </c>
      <c r="E134" s="31">
        <v>725619</v>
      </c>
      <c r="F134" s="31">
        <v>219390</v>
      </c>
      <c r="G134" s="36">
        <f t="shared" si="24"/>
        <v>0.30234875327134486</v>
      </c>
      <c r="H134" s="31">
        <v>1325892</v>
      </c>
      <c r="I134" s="36">
        <f t="shared" si="25"/>
        <v>1.8272564527665345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1545282</v>
      </c>
      <c r="O134" s="36">
        <f t="shared" si="29"/>
        <v>2.1296052060378794</v>
      </c>
      <c r="P134" s="31">
        <v>694386</v>
      </c>
      <c r="Q134" s="31">
        <v>3901280</v>
      </c>
      <c r="R134" s="31">
        <v>3601072</v>
      </c>
      <c r="S134" s="31">
        <v>809581</v>
      </c>
      <c r="T134" s="36">
        <f t="shared" si="30"/>
        <v>0.20751676372882746</v>
      </c>
      <c r="U134" s="36">
        <f t="shared" si="31"/>
        <v>0.90944517890625676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930664</v>
      </c>
      <c r="E137" s="32">
        <f>SUM(E133:E136)</f>
        <v>930664</v>
      </c>
      <c r="F137" s="32">
        <f>SUM(F133:F136)</f>
        <v>258573</v>
      </c>
      <c r="G137" s="37">
        <f t="shared" ref="G137:G170" si="32">IF(($D137     =0),0,($F137     /$D137     ))</f>
        <v>0.2778371141464589</v>
      </c>
      <c r="H137" s="32">
        <f>SUM(H133:H136)</f>
        <v>1365975</v>
      </c>
      <c r="I137" s="37">
        <f t="shared" ref="I137:I170" si="33">IF(($D137     =0),0,($H137     /$D137     ))</f>
        <v>1.4677423860813354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1624548</v>
      </c>
      <c r="O137" s="37">
        <f t="shared" ref="O137:O170" si="37">IF(($D137     =0),0,($N137     /$D137     ))</f>
        <v>1.7455795002277943</v>
      </c>
      <c r="P137" s="32">
        <f>SUM(P133:P136)</f>
        <v>733899</v>
      </c>
      <c r="Q137" s="32">
        <f>SUM(Q133:Q136)</f>
        <v>4096747</v>
      </c>
      <c r="R137" s="32">
        <f>SUM(R133:R136)</f>
        <v>3796539</v>
      </c>
      <c r="S137" s="32">
        <f>SUM(S133:S136)</f>
        <v>891056</v>
      </c>
      <c r="T137" s="37">
        <f t="shared" ref="T137:T170" si="38">IF(($Q137     =0),0,($S137     /$Q137     ))</f>
        <v>0.21750330201010704</v>
      </c>
      <c r="U137" s="37">
        <f t="shared" ref="U137:U170" si="39">IF(($P137     =0),0,(($H137     /$P137     )-1))</f>
        <v>0.8612574754836837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3282072</v>
      </c>
      <c r="E138" s="31">
        <v>3282072</v>
      </c>
      <c r="F138" s="31">
        <v>326400</v>
      </c>
      <c r="G138" s="36">
        <f t="shared" si="32"/>
        <v>9.9449372225837829E-2</v>
      </c>
      <c r="H138" s="31">
        <v>614100</v>
      </c>
      <c r="I138" s="36">
        <f t="shared" si="33"/>
        <v>0.18710741263445774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940500</v>
      </c>
      <c r="O138" s="36">
        <f t="shared" si="37"/>
        <v>0.28655678486029557</v>
      </c>
      <c r="P138" s="31">
        <v>423100</v>
      </c>
      <c r="Q138" s="31">
        <v>3123000</v>
      </c>
      <c r="R138" s="31">
        <v>3123000</v>
      </c>
      <c r="S138" s="31">
        <v>726700</v>
      </c>
      <c r="T138" s="36">
        <f t="shared" si="38"/>
        <v>0.23269292347102144</v>
      </c>
      <c r="U138" s="36">
        <f t="shared" si="39"/>
        <v>0.45142992200425436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1121886</v>
      </c>
      <c r="E139" s="31">
        <v>1121886</v>
      </c>
      <c r="F139" s="31">
        <v>467451</v>
      </c>
      <c r="G139" s="36">
        <f t="shared" si="32"/>
        <v>0.41666532963242253</v>
      </c>
      <c r="H139" s="31">
        <v>373966</v>
      </c>
      <c r="I139" s="36">
        <f t="shared" si="33"/>
        <v>0.33333689875798433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841417</v>
      </c>
      <c r="O139" s="36">
        <f t="shared" si="37"/>
        <v>0.75000222839040687</v>
      </c>
      <c r="P139" s="31">
        <v>412021</v>
      </c>
      <c r="Q139" s="31">
        <v>1236074</v>
      </c>
      <c r="R139" s="31">
        <v>1064168</v>
      </c>
      <c r="S139" s="31">
        <v>927055</v>
      </c>
      <c r="T139" s="36">
        <f t="shared" si="38"/>
        <v>0.74999959549347373</v>
      </c>
      <c r="U139" s="36">
        <f t="shared" si="39"/>
        <v>-9.2361797092866627E-2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3545000</v>
      </c>
      <c r="E140" s="31">
        <v>3545000</v>
      </c>
      <c r="F140" s="31">
        <v>6452</v>
      </c>
      <c r="G140" s="36">
        <f t="shared" si="32"/>
        <v>1.8200282087447108E-3</v>
      </c>
      <c r="H140" s="31">
        <v>108927</v>
      </c>
      <c r="I140" s="36">
        <f t="shared" si="33"/>
        <v>3.072693935119887E-2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115379</v>
      </c>
      <c r="O140" s="36">
        <f t="shared" si="37"/>
        <v>3.2546967559943581E-2</v>
      </c>
      <c r="P140" s="31">
        <v>17888</v>
      </c>
      <c r="Q140" s="31">
        <v>4854330</v>
      </c>
      <c r="R140" s="31">
        <v>4854330</v>
      </c>
      <c r="S140" s="31">
        <v>23749</v>
      </c>
      <c r="T140" s="36">
        <f t="shared" si="38"/>
        <v>4.8923332365125565E-3</v>
      </c>
      <c r="U140" s="36">
        <f t="shared" si="39"/>
        <v>5.089389534883721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889552</v>
      </c>
      <c r="E141" s="31">
        <v>889552</v>
      </c>
      <c r="F141" s="31">
        <v>202283</v>
      </c>
      <c r="G141" s="36">
        <f t="shared" si="32"/>
        <v>0.22739873554328471</v>
      </c>
      <c r="H141" s="31">
        <v>61641</v>
      </c>
      <c r="I141" s="36">
        <f t="shared" si="33"/>
        <v>6.9294431354209762E-2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263924</v>
      </c>
      <c r="O141" s="36">
        <f t="shared" si="37"/>
        <v>0.29669316689749448</v>
      </c>
      <c r="P141" s="31">
        <v>0</v>
      </c>
      <c r="Q141" s="31">
        <v>566957</v>
      </c>
      <c r="R141" s="31">
        <v>800000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57429</v>
      </c>
      <c r="E143" s="31">
        <v>57429</v>
      </c>
      <c r="F143" s="31">
        <v>6494</v>
      </c>
      <c r="G143" s="36">
        <f t="shared" si="32"/>
        <v>0.11307875811872051</v>
      </c>
      <c r="H143" s="31">
        <v>16897</v>
      </c>
      <c r="I143" s="36">
        <f t="shared" si="33"/>
        <v>0.29422417245642446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23391</v>
      </c>
      <c r="O143" s="36">
        <f t="shared" si="37"/>
        <v>0.40730293057514494</v>
      </c>
      <c r="P143" s="31">
        <v>9723</v>
      </c>
      <c r="Q143" s="31">
        <v>2000000</v>
      </c>
      <c r="R143" s="31">
        <v>2054746</v>
      </c>
      <c r="S143" s="31">
        <v>31935</v>
      </c>
      <c r="T143" s="36">
        <f t="shared" si="38"/>
        <v>1.5967499999999999E-2</v>
      </c>
      <c r="U143" s="36">
        <f t="shared" si="39"/>
        <v>0.73783811580787817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8895939</v>
      </c>
      <c r="E144" s="32">
        <f>SUM(E138:E143)</f>
        <v>8895939</v>
      </c>
      <c r="F144" s="32">
        <f>SUM(F138:F143)</f>
        <v>1009080</v>
      </c>
      <c r="G144" s="37">
        <f t="shared" si="32"/>
        <v>0.1134315331973387</v>
      </c>
      <c r="H144" s="32">
        <f>SUM(H138:H143)</f>
        <v>1175531</v>
      </c>
      <c r="I144" s="37">
        <f t="shared" si="33"/>
        <v>0.13214243038312201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2184611</v>
      </c>
      <c r="O144" s="37">
        <f t="shared" si="37"/>
        <v>0.24557396358046071</v>
      </c>
      <c r="P144" s="32">
        <f>SUM(P138:P143)</f>
        <v>862732</v>
      </c>
      <c r="Q144" s="32">
        <f>SUM(Q138:Q143)</f>
        <v>11780361</v>
      </c>
      <c r="R144" s="32">
        <f>SUM(R138:R143)</f>
        <v>11896244</v>
      </c>
      <c r="S144" s="32">
        <f>SUM(S138:S143)</f>
        <v>1709439</v>
      </c>
      <c r="T144" s="37">
        <f t="shared" si="38"/>
        <v>0.14510922033713569</v>
      </c>
      <c r="U144" s="37">
        <f t="shared" si="39"/>
        <v>0.36256798171390425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4642</v>
      </c>
      <c r="E145" s="31">
        <v>4642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4642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30000</v>
      </c>
      <c r="E146" s="31">
        <v>30000</v>
      </c>
      <c r="F146" s="31">
        <v>9762</v>
      </c>
      <c r="G146" s="36">
        <f t="shared" si="32"/>
        <v>0.32540000000000002</v>
      </c>
      <c r="H146" s="31">
        <v>14859</v>
      </c>
      <c r="I146" s="36">
        <f t="shared" si="33"/>
        <v>0.49530000000000002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24621</v>
      </c>
      <c r="O146" s="36">
        <f t="shared" si="37"/>
        <v>0.82069999999999999</v>
      </c>
      <c r="P146" s="31">
        <v>505218</v>
      </c>
      <c r="Q146" s="31">
        <v>30000</v>
      </c>
      <c r="R146" s="31">
        <v>30000</v>
      </c>
      <c r="S146" s="31">
        <v>514291</v>
      </c>
      <c r="T146" s="36">
        <f t="shared" si="38"/>
        <v>17.143033333333332</v>
      </c>
      <c r="U146" s="36">
        <f t="shared" si="39"/>
        <v>-0.97058893388596601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102790</v>
      </c>
      <c r="R148" s="31">
        <v>52790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34642</v>
      </c>
      <c r="E150" s="32">
        <f>SUM(E145:E149)</f>
        <v>34642</v>
      </c>
      <c r="F150" s="32">
        <f>SUM(F145:F149)</f>
        <v>9762</v>
      </c>
      <c r="G150" s="37">
        <f t="shared" si="32"/>
        <v>0.28179666301021883</v>
      </c>
      <c r="H150" s="32">
        <f>SUM(H145:H149)</f>
        <v>14859</v>
      </c>
      <c r="I150" s="37">
        <f t="shared" si="33"/>
        <v>0.42893020033485363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24621</v>
      </c>
      <c r="O150" s="37">
        <f t="shared" si="37"/>
        <v>0.7107268633450724</v>
      </c>
      <c r="P150" s="32">
        <f>SUM(P145:P149)</f>
        <v>505218</v>
      </c>
      <c r="Q150" s="32">
        <f>SUM(Q145:Q149)</f>
        <v>132790</v>
      </c>
      <c r="R150" s="32">
        <f>SUM(R145:R149)</f>
        <v>87432</v>
      </c>
      <c r="S150" s="32">
        <f>SUM(S145:S149)</f>
        <v>514291</v>
      </c>
      <c r="T150" s="37">
        <f t="shared" si="38"/>
        <v>3.8729648316891332</v>
      </c>
      <c r="U150" s="37">
        <f t="shared" si="39"/>
        <v>-0.97058893388596601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9403200</v>
      </c>
      <c r="E152" s="31">
        <v>5315300</v>
      </c>
      <c r="F152" s="31">
        <v>710476</v>
      </c>
      <c r="G152" s="36">
        <f t="shared" si="32"/>
        <v>7.5556831716862338E-2</v>
      </c>
      <c r="H152" s="31">
        <v>1350302</v>
      </c>
      <c r="I152" s="36">
        <f t="shared" si="33"/>
        <v>0.1436002637400034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2060778</v>
      </c>
      <c r="O152" s="36">
        <f t="shared" si="37"/>
        <v>0.21915709545686574</v>
      </c>
      <c r="P152" s="31">
        <v>367821</v>
      </c>
      <c r="Q152" s="31">
        <v>9622200</v>
      </c>
      <c r="R152" s="31">
        <v>3682200</v>
      </c>
      <c r="S152" s="31">
        <v>407316</v>
      </c>
      <c r="T152" s="36">
        <f t="shared" si="38"/>
        <v>4.2330859886512438E-2</v>
      </c>
      <c r="U152" s="36">
        <f t="shared" si="39"/>
        <v>2.6710845764651827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326430</v>
      </c>
      <c r="E155" s="31">
        <v>326430</v>
      </c>
      <c r="F155" s="31">
        <v>63130</v>
      </c>
      <c r="G155" s="36">
        <f t="shared" si="32"/>
        <v>0.19339521490059125</v>
      </c>
      <c r="H155" s="31">
        <v>45749</v>
      </c>
      <c r="I155" s="36">
        <f t="shared" si="33"/>
        <v>0.14014949606347457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108879</v>
      </c>
      <c r="O155" s="36">
        <f t="shared" si="37"/>
        <v>0.33354471096406579</v>
      </c>
      <c r="P155" s="31">
        <v>43983</v>
      </c>
      <c r="Q155" s="31">
        <v>205224</v>
      </c>
      <c r="R155" s="31">
        <v>205224</v>
      </c>
      <c r="S155" s="31">
        <v>99461</v>
      </c>
      <c r="T155" s="36">
        <f t="shared" si="38"/>
        <v>0.48464604529684635</v>
      </c>
      <c r="U155" s="36">
        <f t="shared" si="39"/>
        <v>4.0151876861514779E-2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9729630</v>
      </c>
      <c r="E157" s="32">
        <f>SUM(E151:E156)</f>
        <v>5641730</v>
      </c>
      <c r="F157" s="32">
        <f>SUM(F151:F156)</f>
        <v>773606</v>
      </c>
      <c r="G157" s="37">
        <f t="shared" si="32"/>
        <v>7.951032053634105E-2</v>
      </c>
      <c r="H157" s="32">
        <f>SUM(H151:H156)</f>
        <v>1396051</v>
      </c>
      <c r="I157" s="37">
        <f t="shared" si="33"/>
        <v>0.1434844901604686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2169657</v>
      </c>
      <c r="O157" s="37">
        <f t="shared" si="37"/>
        <v>0.22299481069680965</v>
      </c>
      <c r="P157" s="32">
        <f>SUM(P151:P156)</f>
        <v>411804</v>
      </c>
      <c r="Q157" s="32">
        <f>SUM(Q151:Q156)</f>
        <v>9827424</v>
      </c>
      <c r="R157" s="32">
        <f>SUM(R151:R156)</f>
        <v>3887424</v>
      </c>
      <c r="S157" s="32">
        <f>SUM(S151:S156)</f>
        <v>506777</v>
      </c>
      <c r="T157" s="37">
        <f t="shared" si="38"/>
        <v>5.1567633593503241E-2</v>
      </c>
      <c r="U157" s="37">
        <f t="shared" si="39"/>
        <v>2.3900860603588114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0</v>
      </c>
      <c r="E163" s="32">
        <f>SUM(E158:E162)</f>
        <v>0</v>
      </c>
      <c r="F163" s="32">
        <f>SUM(F158:F162)</f>
        <v>0</v>
      </c>
      <c r="G163" s="37">
        <f t="shared" si="32"/>
        <v>0</v>
      </c>
      <c r="H163" s="32">
        <f>SUM(H158:H162)</f>
        <v>0</v>
      </c>
      <c r="I163" s="37">
        <f t="shared" si="33"/>
        <v>0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0</v>
      </c>
      <c r="O163" s="37">
        <f t="shared" si="37"/>
        <v>0</v>
      </c>
      <c r="P163" s="32">
        <f>SUM(P158:P162)</f>
        <v>0</v>
      </c>
      <c r="Q163" s="32">
        <f>SUM(Q158:Q162)</f>
        <v>0</v>
      </c>
      <c r="R163" s="32">
        <f>SUM(R158:R162)</f>
        <v>0</v>
      </c>
      <c r="S163" s="32">
        <f>SUM(S158:S162)</f>
        <v>0</v>
      </c>
      <c r="T163" s="37">
        <f t="shared" si="38"/>
        <v>0</v>
      </c>
      <c r="U163" s="37">
        <f t="shared" si="39"/>
        <v>0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30000</v>
      </c>
      <c r="E165" s="31">
        <v>30000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350000</v>
      </c>
      <c r="E166" s="31">
        <v>350000</v>
      </c>
      <c r="F166" s="31">
        <v>42250</v>
      </c>
      <c r="G166" s="36">
        <f t="shared" si="32"/>
        <v>0.12071428571428572</v>
      </c>
      <c r="H166" s="31">
        <v>94400</v>
      </c>
      <c r="I166" s="36">
        <f t="shared" si="33"/>
        <v>0.26971428571428574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136650</v>
      </c>
      <c r="O166" s="36">
        <f t="shared" si="37"/>
        <v>0.3904285714285714</v>
      </c>
      <c r="P166" s="31">
        <v>64600</v>
      </c>
      <c r="Q166" s="31">
        <v>250000</v>
      </c>
      <c r="R166" s="31">
        <v>337800</v>
      </c>
      <c r="S166" s="31">
        <v>165250</v>
      </c>
      <c r="T166" s="36">
        <f t="shared" si="38"/>
        <v>0.66100000000000003</v>
      </c>
      <c r="U166" s="36">
        <f t="shared" si="39"/>
        <v>0.46130030959752322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380000</v>
      </c>
      <c r="E169" s="32">
        <f>SUM(E164:E168)</f>
        <v>380000</v>
      </c>
      <c r="F169" s="32">
        <f>SUM(F164:F168)</f>
        <v>42250</v>
      </c>
      <c r="G169" s="37">
        <f t="shared" si="32"/>
        <v>0.11118421052631579</v>
      </c>
      <c r="H169" s="32">
        <f>SUM(H164:H168)</f>
        <v>94400</v>
      </c>
      <c r="I169" s="37">
        <f t="shared" si="33"/>
        <v>0.24842105263157896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136650</v>
      </c>
      <c r="O169" s="37">
        <f t="shared" si="37"/>
        <v>0.35960526315789476</v>
      </c>
      <c r="P169" s="32">
        <f>SUM(P164:P168)</f>
        <v>64600</v>
      </c>
      <c r="Q169" s="32">
        <f>SUM(Q164:Q168)</f>
        <v>250000</v>
      </c>
      <c r="R169" s="32">
        <f>SUM(R164:R168)</f>
        <v>337800</v>
      </c>
      <c r="S169" s="32">
        <f>SUM(S164:S168)</f>
        <v>165250</v>
      </c>
      <c r="T169" s="37">
        <f t="shared" si="38"/>
        <v>0.66100000000000003</v>
      </c>
      <c r="U169" s="37">
        <f t="shared" si="39"/>
        <v>0.46130030959752322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330554792</v>
      </c>
      <c r="E170" s="32">
        <f>SUM(E105,E107:E111,E113:E120,E122:E125,E127:E131,E133:E136,E138:E143,E145:E149,E151:E156,E158:E162,E164:E168)</f>
        <v>328278222</v>
      </c>
      <c r="F170" s="32">
        <f>SUM(F105,F107:F111,F113:F120,F122:F125,F127:F131,F133:F136,F138:F143,F145:F149,F151:F156,F158:F162,F164:F168)</f>
        <v>59737995</v>
      </c>
      <c r="G170" s="37">
        <f t="shared" si="32"/>
        <v>0.18072040232289235</v>
      </c>
      <c r="H170" s="32">
        <f>SUM(H105,H107:H111,H113:H120,H122:H125,H127:H131,H133:H136,H138:H143,H145:H149,H151:H156,H158:H162,H164:H168)</f>
        <v>59966538</v>
      </c>
      <c r="I170" s="37">
        <f t="shared" si="33"/>
        <v>0.18141179450818551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119704533</v>
      </c>
      <c r="O170" s="37">
        <f t="shared" si="37"/>
        <v>0.36213219683107783</v>
      </c>
      <c r="P170" s="32">
        <f>SUM(P105,P107:P111,P113:P120,P122:P125,P127:P131,P133:P136,P138:P143,P145:P149,P151:P156,P158:P162,P164:P168)</f>
        <v>57821633</v>
      </c>
      <c r="Q170" s="32">
        <f>SUM(Q105,Q107:Q111,Q113:Q120,Q122:Q125,Q127:Q131,Q133:Q136,Q138:Q143,Q145:Q149,Q151:Q156,Q158:Q162,Q164:Q168)</f>
        <v>304807188</v>
      </c>
      <c r="R170" s="32">
        <f>SUM(R105,R107:R111,R113:R120,R122:R125,R127:R131,R133:R136,R138:R143,R145:R149,R151:R156,R158:R162,R164:R168)</f>
        <v>304959574</v>
      </c>
      <c r="S170" s="32">
        <f>SUM(S105,S107:S111,S113:S120,S122:S125,S127:S131,S133:S136,S138:S143,S145:S149,S151:S156,S158:S162,S164:S168)</f>
        <v>114915186</v>
      </c>
      <c r="T170" s="37">
        <f t="shared" si="38"/>
        <v>0.37700943587983887</v>
      </c>
      <c r="U170" s="37">
        <f t="shared" si="39"/>
        <v>3.7095199300234194E-2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-127034</v>
      </c>
      <c r="G177" s="36">
        <f t="shared" si="40"/>
        <v>0</v>
      </c>
      <c r="H177" s="31">
        <v>1940404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1813370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-127034</v>
      </c>
      <c r="G179" s="37">
        <f t="shared" si="40"/>
        <v>0</v>
      </c>
      <c r="H179" s="32">
        <f>SUM(H173:H178)</f>
        <v>1940404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1813370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6623015</v>
      </c>
      <c r="E180" s="31">
        <v>6623015</v>
      </c>
      <c r="F180" s="31">
        <v>422000</v>
      </c>
      <c r="G180" s="36">
        <f t="shared" si="40"/>
        <v>6.3717204324616514E-2</v>
      </c>
      <c r="H180" s="31">
        <v>504766</v>
      </c>
      <c r="I180" s="36">
        <f t="shared" si="41"/>
        <v>7.6213929758576715E-2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926766</v>
      </c>
      <c r="O180" s="36">
        <f t="shared" si="45"/>
        <v>0.13993113408319321</v>
      </c>
      <c r="P180" s="31">
        <v>238866</v>
      </c>
      <c r="Q180" s="31">
        <v>6313647</v>
      </c>
      <c r="R180" s="31">
        <v>6313647</v>
      </c>
      <c r="S180" s="31">
        <v>368077</v>
      </c>
      <c r="T180" s="36">
        <f t="shared" si="46"/>
        <v>5.8298634687685265E-2</v>
      </c>
      <c r="U180" s="36">
        <f t="shared" si="47"/>
        <v>1.1131764252760963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70399061</v>
      </c>
      <c r="E184" s="31">
        <v>70399061</v>
      </c>
      <c r="F184" s="31">
        <v>29282167</v>
      </c>
      <c r="G184" s="36">
        <f t="shared" si="40"/>
        <v>0.41594542006746371</v>
      </c>
      <c r="H184" s="31">
        <v>23127506</v>
      </c>
      <c r="I184" s="36">
        <f t="shared" si="41"/>
        <v>0.32852009205065957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52409673</v>
      </c>
      <c r="O184" s="36">
        <f t="shared" si="45"/>
        <v>0.74446551211812328</v>
      </c>
      <c r="P184" s="31">
        <v>171117</v>
      </c>
      <c r="Q184" s="31">
        <v>6358885</v>
      </c>
      <c r="R184" s="31">
        <v>380420</v>
      </c>
      <c r="S184" s="31">
        <v>190209</v>
      </c>
      <c r="T184" s="36">
        <f t="shared" si="46"/>
        <v>2.9912319534006356E-2</v>
      </c>
      <c r="U184" s="36">
        <f t="shared" si="47"/>
        <v>134.15609787455367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77022076</v>
      </c>
      <c r="E185" s="32">
        <f>SUM(E180:E184)</f>
        <v>77022076</v>
      </c>
      <c r="F185" s="32">
        <f>SUM(F180:F184)</f>
        <v>29704167</v>
      </c>
      <c r="G185" s="37">
        <f t="shared" si="40"/>
        <v>0.38565783399554177</v>
      </c>
      <c r="H185" s="32">
        <f>SUM(H180:H184)</f>
        <v>23632272</v>
      </c>
      <c r="I185" s="37">
        <f t="shared" si="41"/>
        <v>0.3068246563491745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53336439</v>
      </c>
      <c r="O185" s="37">
        <f t="shared" si="45"/>
        <v>0.69248249034471621</v>
      </c>
      <c r="P185" s="32">
        <f>SUM(P180:P184)</f>
        <v>409983</v>
      </c>
      <c r="Q185" s="32">
        <f>SUM(Q180:Q184)</f>
        <v>12672532</v>
      </c>
      <c r="R185" s="32">
        <f>SUM(R180:R184)</f>
        <v>6694067</v>
      </c>
      <c r="S185" s="32">
        <f>SUM(S180:S184)</f>
        <v>558286</v>
      </c>
      <c r="T185" s="37">
        <f t="shared" si="46"/>
        <v>4.4054810830227137E-2</v>
      </c>
      <c r="U185" s="37">
        <f t="shared" si="47"/>
        <v>56.642077842251993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0</v>
      </c>
      <c r="E188" s="31">
        <v>0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-29125</v>
      </c>
      <c r="Q188" s="31">
        <v>0</v>
      </c>
      <c r="R188" s="31">
        <v>0</v>
      </c>
      <c r="S188" s="31">
        <v>0</v>
      </c>
      <c r="T188" s="36">
        <f t="shared" si="46"/>
        <v>0</v>
      </c>
      <c r="U188" s="36">
        <f t="shared" si="47"/>
        <v>-1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0</v>
      </c>
      <c r="E191" s="32">
        <f>SUM(E186:E190)</f>
        <v>0</v>
      </c>
      <c r="F191" s="32">
        <f>SUM(F186:F190)</f>
        <v>0</v>
      </c>
      <c r="G191" s="37">
        <f t="shared" si="40"/>
        <v>0</v>
      </c>
      <c r="H191" s="32">
        <f>SUM(H186:H190)</f>
        <v>0</v>
      </c>
      <c r="I191" s="37">
        <f t="shared" si="41"/>
        <v>0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0</v>
      </c>
      <c r="O191" s="37">
        <f t="shared" si="45"/>
        <v>0</v>
      </c>
      <c r="P191" s="32">
        <f>SUM(P186:P190)</f>
        <v>-29125</v>
      </c>
      <c r="Q191" s="32">
        <f>SUM(Q186:Q190)</f>
        <v>0</v>
      </c>
      <c r="R191" s="32">
        <f>SUM(R186:R190)</f>
        <v>0</v>
      </c>
      <c r="S191" s="32">
        <f>SUM(S186:S190)</f>
        <v>0</v>
      </c>
      <c r="T191" s="37">
        <f t="shared" si="46"/>
        <v>0</v>
      </c>
      <c r="U191" s="37">
        <f t="shared" si="47"/>
        <v>-1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9622787</v>
      </c>
      <c r="E193" s="31">
        <v>9622787</v>
      </c>
      <c r="F193" s="31">
        <v>2800682</v>
      </c>
      <c r="G193" s="36">
        <f t="shared" si="40"/>
        <v>0.29104686615218645</v>
      </c>
      <c r="H193" s="31">
        <v>3307711</v>
      </c>
      <c r="I193" s="36">
        <f t="shared" si="41"/>
        <v>0.34373731851281752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6108393</v>
      </c>
      <c r="O193" s="36">
        <f t="shared" si="45"/>
        <v>0.63478418466500397</v>
      </c>
      <c r="P193" s="31">
        <v>3101894</v>
      </c>
      <c r="Q193" s="31">
        <v>9173295</v>
      </c>
      <c r="R193" s="31">
        <v>9173295</v>
      </c>
      <c r="S193" s="31">
        <v>6540876</v>
      </c>
      <c r="T193" s="36">
        <f t="shared" si="46"/>
        <v>0.71303452031140391</v>
      </c>
      <c r="U193" s="36">
        <f t="shared" si="47"/>
        <v>6.6352041688078289E-2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4283285</v>
      </c>
      <c r="E196" s="31">
        <v>4283285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4083208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1805056</v>
      </c>
      <c r="E197" s="31">
        <v>1805056</v>
      </c>
      <c r="F197" s="31">
        <v>355833</v>
      </c>
      <c r="G197" s="36">
        <f t="shared" si="40"/>
        <v>0.19713128013756914</v>
      </c>
      <c r="H197" s="31">
        <v>434656</v>
      </c>
      <c r="I197" s="36">
        <f t="shared" si="41"/>
        <v>0.24079917742164231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790489</v>
      </c>
      <c r="O197" s="36">
        <f t="shared" si="45"/>
        <v>0.43793045755921145</v>
      </c>
      <c r="P197" s="31">
        <v>291822</v>
      </c>
      <c r="Q197" s="31">
        <v>1815492</v>
      </c>
      <c r="R197" s="31">
        <v>1388408</v>
      </c>
      <c r="S197" s="31">
        <v>695054</v>
      </c>
      <c r="T197" s="36">
        <f t="shared" si="46"/>
        <v>0.3828460824944423</v>
      </c>
      <c r="U197" s="36">
        <f t="shared" si="47"/>
        <v>0.48945590120004656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15711128</v>
      </c>
      <c r="E198" s="32">
        <f>SUM(E192:E197)</f>
        <v>15711128</v>
      </c>
      <c r="F198" s="32">
        <f>SUM(F192:F197)</f>
        <v>3156515</v>
      </c>
      <c r="G198" s="37">
        <f t="shared" si="40"/>
        <v>0.20090950821608736</v>
      </c>
      <c r="H198" s="32">
        <f>SUM(H192:H197)</f>
        <v>3742367</v>
      </c>
      <c r="I198" s="37">
        <f t="shared" si="41"/>
        <v>0.23819849217700984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6898882</v>
      </c>
      <c r="O198" s="37">
        <f t="shared" si="45"/>
        <v>0.43910800039309716</v>
      </c>
      <c r="P198" s="32">
        <f>SUM(P192:P197)</f>
        <v>3393716</v>
      </c>
      <c r="Q198" s="32">
        <f>SUM(Q192:Q197)</f>
        <v>15071995</v>
      </c>
      <c r="R198" s="32">
        <f>SUM(R192:R197)</f>
        <v>10561703</v>
      </c>
      <c r="S198" s="32">
        <f>SUM(S192:S197)</f>
        <v>7235930</v>
      </c>
      <c r="T198" s="37">
        <f t="shared" si="46"/>
        <v>0.48009105629347676</v>
      </c>
      <c r="U198" s="37">
        <f t="shared" si="47"/>
        <v>0.10273428890337311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6242098</v>
      </c>
      <c r="E199" s="31">
        <v>6242098</v>
      </c>
      <c r="F199" s="31">
        <v>18412</v>
      </c>
      <c r="G199" s="36">
        <f t="shared" si="40"/>
        <v>2.9496493006037393E-3</v>
      </c>
      <c r="H199" s="31">
        <v>2760971</v>
      </c>
      <c r="I199" s="36">
        <f t="shared" si="41"/>
        <v>0.44231458717886196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2779383</v>
      </c>
      <c r="O199" s="36">
        <f t="shared" si="45"/>
        <v>0.44526423647946572</v>
      </c>
      <c r="P199" s="31">
        <v>36309</v>
      </c>
      <c r="Q199" s="31">
        <v>6031690</v>
      </c>
      <c r="R199" s="31">
        <v>5950523</v>
      </c>
      <c r="S199" s="31">
        <v>54540</v>
      </c>
      <c r="T199" s="36">
        <f t="shared" si="46"/>
        <v>9.042241892404948E-3</v>
      </c>
      <c r="U199" s="36">
        <f t="shared" si="47"/>
        <v>75.040954033435241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6242098</v>
      </c>
      <c r="E204" s="32">
        <f>SUM(E199:E203)</f>
        <v>6242098</v>
      </c>
      <c r="F204" s="32">
        <f>SUM(F199:F203)</f>
        <v>18412</v>
      </c>
      <c r="G204" s="37">
        <f t="shared" si="40"/>
        <v>2.9496493006037393E-3</v>
      </c>
      <c r="H204" s="32">
        <f>SUM(H199:H203)</f>
        <v>2760971</v>
      </c>
      <c r="I204" s="37">
        <f t="shared" si="41"/>
        <v>0.44231458717886196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2779383</v>
      </c>
      <c r="O204" s="37">
        <f t="shared" si="45"/>
        <v>0.44526423647946572</v>
      </c>
      <c r="P204" s="32">
        <f>SUM(P199:P203)</f>
        <v>36309</v>
      </c>
      <c r="Q204" s="32">
        <f>SUM(Q199:Q203)</f>
        <v>6031690</v>
      </c>
      <c r="R204" s="32">
        <f>SUM(R199:R203)</f>
        <v>5950523</v>
      </c>
      <c r="S204" s="32">
        <f>SUM(S199:S203)</f>
        <v>54540</v>
      </c>
      <c r="T204" s="37">
        <f t="shared" si="46"/>
        <v>9.042241892404948E-3</v>
      </c>
      <c r="U204" s="37">
        <f t="shared" si="47"/>
        <v>75.040954033435241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98975302</v>
      </c>
      <c r="E205" s="32">
        <f>SUM(E173:E178,E180:E184,E186:E190,E192:E197,E199:E203)</f>
        <v>98975302</v>
      </c>
      <c r="F205" s="32">
        <f>SUM(F173:F178,F180:F184,F186:F190,F192:F197,F199:F203)</f>
        <v>32752060</v>
      </c>
      <c r="G205" s="37">
        <f t="shared" si="40"/>
        <v>0.33091144293755226</v>
      </c>
      <c r="H205" s="32">
        <f>SUM(H173:H178,H180:H184,H186:H190,H192:H197,H199:H203)</f>
        <v>32076014</v>
      </c>
      <c r="I205" s="37">
        <f t="shared" si="41"/>
        <v>0.32408099143764169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64828074</v>
      </c>
      <c r="O205" s="37">
        <f t="shared" si="45"/>
        <v>0.65499243437519394</v>
      </c>
      <c r="P205" s="32">
        <f>SUM(P173:P178,P180:P184,P186:P190,P192:P197,P199:P203)</f>
        <v>3810883</v>
      </c>
      <c r="Q205" s="32">
        <f>SUM(Q173:Q178,Q180:Q184,Q186:Q190,Q192:Q197,Q199:Q203)</f>
        <v>33776217</v>
      </c>
      <c r="R205" s="32">
        <f>SUM(R173:R178,R180:R184,R186:R190,R192:R197,R199:R203)</f>
        <v>23206293</v>
      </c>
      <c r="S205" s="32">
        <f>SUM(S173:S178,S180:S184,S186:S190,S192:S197,S199:S203)</f>
        <v>7848756</v>
      </c>
      <c r="T205" s="37">
        <f t="shared" si="46"/>
        <v>0.23237522425912885</v>
      </c>
      <c r="U205" s="37">
        <f t="shared" si="47"/>
        <v>7.4169506122334372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1954</v>
      </c>
      <c r="Q208" s="31">
        <v>0</v>
      </c>
      <c r="R208" s="31">
        <v>1</v>
      </c>
      <c r="S208" s="31">
        <v>2582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-1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165292</v>
      </c>
      <c r="E209" s="31">
        <v>165292</v>
      </c>
      <c r="F209" s="31">
        <v>41190</v>
      </c>
      <c r="G209" s="36">
        <f t="shared" si="48"/>
        <v>0.24919536335696826</v>
      </c>
      <c r="H209" s="31">
        <v>43112</v>
      </c>
      <c r="I209" s="36">
        <f t="shared" si="49"/>
        <v>0.26082327033371244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84302</v>
      </c>
      <c r="O209" s="36">
        <f t="shared" si="53"/>
        <v>0.51001863369068079</v>
      </c>
      <c r="P209" s="31">
        <v>40291</v>
      </c>
      <c r="Q209" s="31">
        <v>0</v>
      </c>
      <c r="R209" s="31">
        <v>157571</v>
      </c>
      <c r="S209" s="31">
        <v>78784</v>
      </c>
      <c r="T209" s="36">
        <f t="shared" si="54"/>
        <v>0</v>
      </c>
      <c r="U209" s="36">
        <f t="shared" si="55"/>
        <v>7.0015636246308022E-2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151790</v>
      </c>
      <c r="E210" s="31">
        <v>151790</v>
      </c>
      <c r="F210" s="31">
        <v>591</v>
      </c>
      <c r="G210" s="36">
        <f t="shared" si="48"/>
        <v>3.8935371236576851E-3</v>
      </c>
      <c r="H210" s="31">
        <v>126781</v>
      </c>
      <c r="I210" s="36">
        <f t="shared" si="49"/>
        <v>0.83523947559127742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127372</v>
      </c>
      <c r="O210" s="36">
        <f t="shared" si="53"/>
        <v>0.83913301271493512</v>
      </c>
      <c r="P210" s="31">
        <v>0</v>
      </c>
      <c r="Q210" s="31">
        <v>94175</v>
      </c>
      <c r="R210" s="31">
        <v>144699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317082</v>
      </c>
      <c r="E216" s="32">
        <f>SUM(E208:E215)</f>
        <v>317082</v>
      </c>
      <c r="F216" s="32">
        <f>SUM(F208:F215)</f>
        <v>41781</v>
      </c>
      <c r="G216" s="37">
        <f t="shared" si="48"/>
        <v>0.13176717694476509</v>
      </c>
      <c r="H216" s="32">
        <f>SUM(H208:H215)</f>
        <v>169893</v>
      </c>
      <c r="I216" s="37">
        <f t="shared" si="49"/>
        <v>0.53580146460537026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211674</v>
      </c>
      <c r="O216" s="37">
        <f t="shared" si="53"/>
        <v>0.66756864155013529</v>
      </c>
      <c r="P216" s="32">
        <f>SUM(P208:P215)</f>
        <v>42245</v>
      </c>
      <c r="Q216" s="32">
        <f>SUM(Q208:Q215)</f>
        <v>94175</v>
      </c>
      <c r="R216" s="32">
        <f>SUM(R208:R215)</f>
        <v>302271</v>
      </c>
      <c r="S216" s="32">
        <f>SUM(S208:S215)</f>
        <v>81366</v>
      </c>
      <c r="T216" s="37">
        <f t="shared" si="54"/>
        <v>0.86398725776479957</v>
      </c>
      <c r="U216" s="37">
        <f t="shared" si="55"/>
        <v>3.0216120250917271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49450946</v>
      </c>
      <c r="E218" s="31">
        <v>49450946</v>
      </c>
      <c r="F218" s="31">
        <v>-978882</v>
      </c>
      <c r="G218" s="36">
        <f t="shared" si="48"/>
        <v>-1.9795010594943926E-2</v>
      </c>
      <c r="H218" s="31">
        <v>227568</v>
      </c>
      <c r="I218" s="36">
        <f t="shared" si="49"/>
        <v>4.6018937635692548E-3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-751314</v>
      </c>
      <c r="O218" s="36">
        <f t="shared" si="53"/>
        <v>-1.5193116831374672E-2</v>
      </c>
      <c r="P218" s="31">
        <v>13668250</v>
      </c>
      <c r="Q218" s="31">
        <v>42744303</v>
      </c>
      <c r="R218" s="31">
        <v>54027676</v>
      </c>
      <c r="S218" s="31">
        <v>13361703</v>
      </c>
      <c r="T218" s="36">
        <f t="shared" si="54"/>
        <v>0.31259611368560625</v>
      </c>
      <c r="U218" s="36">
        <f t="shared" si="55"/>
        <v>-0.98335061181936234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39778132</v>
      </c>
      <c r="E219" s="31">
        <v>39778132</v>
      </c>
      <c r="F219" s="31">
        <v>17120</v>
      </c>
      <c r="G219" s="36">
        <f t="shared" si="48"/>
        <v>4.3038722884221911E-4</v>
      </c>
      <c r="H219" s="31">
        <v>28221</v>
      </c>
      <c r="I219" s="36">
        <f t="shared" si="49"/>
        <v>7.094601626843614E-4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45341</v>
      </c>
      <c r="O219" s="36">
        <f t="shared" si="53"/>
        <v>1.1398473915265805E-3</v>
      </c>
      <c r="P219" s="31">
        <v>1622718</v>
      </c>
      <c r="Q219" s="31">
        <v>39047592</v>
      </c>
      <c r="R219" s="31">
        <v>39047592</v>
      </c>
      <c r="S219" s="31">
        <v>3367982</v>
      </c>
      <c r="T219" s="36">
        <f t="shared" si="54"/>
        <v>8.6253257307134332E-2</v>
      </c>
      <c r="U219" s="36">
        <f t="shared" si="55"/>
        <v>-0.98260880818478624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19751</v>
      </c>
      <c r="E222" s="31">
        <v>19751</v>
      </c>
      <c r="F222" s="31">
        <v>0</v>
      </c>
      <c r="G222" s="36">
        <f t="shared" si="48"/>
        <v>0</v>
      </c>
      <c r="H222" s="31">
        <v>1214</v>
      </c>
      <c r="I222" s="36">
        <f t="shared" si="49"/>
        <v>6.1465242266214366E-2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1214</v>
      </c>
      <c r="O222" s="36">
        <f t="shared" si="53"/>
        <v>6.1465242266214366E-2</v>
      </c>
      <c r="P222" s="31">
        <v>3229</v>
      </c>
      <c r="Q222" s="31">
        <v>18828</v>
      </c>
      <c r="R222" s="31">
        <v>18828</v>
      </c>
      <c r="S222" s="31">
        <v>5893</v>
      </c>
      <c r="T222" s="36">
        <f t="shared" si="54"/>
        <v>0.3129912895687274</v>
      </c>
      <c r="U222" s="36">
        <f t="shared" si="55"/>
        <v>-0.62403220811396709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89248829</v>
      </c>
      <c r="E224" s="32">
        <f>SUM(E217:E223)</f>
        <v>89248829</v>
      </c>
      <c r="F224" s="32">
        <f>SUM(F217:F223)</f>
        <v>-961762</v>
      </c>
      <c r="G224" s="37">
        <f t="shared" si="48"/>
        <v>-1.0776186206319861E-2</v>
      </c>
      <c r="H224" s="32">
        <f>SUM(H217:H223)</f>
        <v>257003</v>
      </c>
      <c r="I224" s="37">
        <f t="shared" si="49"/>
        <v>2.8796232161208525E-3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-704759</v>
      </c>
      <c r="O224" s="37">
        <f t="shared" si="53"/>
        <v>-7.8965629901990089E-3</v>
      </c>
      <c r="P224" s="32">
        <f>SUM(P217:P223)</f>
        <v>15294197</v>
      </c>
      <c r="Q224" s="32">
        <f>SUM(Q217:Q223)</f>
        <v>81810723</v>
      </c>
      <c r="R224" s="32">
        <f>SUM(R217:R223)</f>
        <v>93094096</v>
      </c>
      <c r="S224" s="32">
        <f>SUM(S217:S223)</f>
        <v>16735578</v>
      </c>
      <c r="T224" s="37">
        <f t="shared" si="54"/>
        <v>0.20456460212434499</v>
      </c>
      <c r="U224" s="37">
        <f t="shared" si="55"/>
        <v>-0.98319604487898249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500000</v>
      </c>
      <c r="R225" s="31">
        <v>500000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500000</v>
      </c>
      <c r="R230" s="32">
        <f>SUM(R225:R229)</f>
        <v>500000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89565911</v>
      </c>
      <c r="E231" s="32">
        <f>SUM(E208:E215,E217:E223,E225:E229)</f>
        <v>89565911</v>
      </c>
      <c r="F231" s="32">
        <f>SUM(F208:F215,F217:F223,F225:F229)</f>
        <v>-919981</v>
      </c>
      <c r="G231" s="37">
        <f t="shared" si="48"/>
        <v>-1.0271552979570543E-2</v>
      </c>
      <c r="H231" s="32">
        <f>SUM(H208:H215,H217:H223,H225:H229)</f>
        <v>426896</v>
      </c>
      <c r="I231" s="37">
        <f t="shared" si="49"/>
        <v>4.7662776522197159E-3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-493085</v>
      </c>
      <c r="O231" s="37">
        <f t="shared" si="53"/>
        <v>-5.5052753273508266E-3</v>
      </c>
      <c r="P231" s="32">
        <f>SUM(P208:P215,P217:P223,P225:P229)</f>
        <v>15336442</v>
      </c>
      <c r="Q231" s="32">
        <f>SUM(Q208:Q215,Q217:Q223,Q225:Q229)</f>
        <v>82404898</v>
      </c>
      <c r="R231" s="32">
        <f>SUM(R208:R215,R217:R223,R225:R229)</f>
        <v>93896367</v>
      </c>
      <c r="S231" s="32">
        <f>SUM(S208:S215,S217:S223,S225:S229)</f>
        <v>16816944</v>
      </c>
      <c r="T231" s="37">
        <f t="shared" si="54"/>
        <v>0.20407699552033909</v>
      </c>
      <c r="U231" s="37">
        <f t="shared" si="55"/>
        <v>-0.97216459984656156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36720</v>
      </c>
      <c r="E235" s="31">
        <v>36720</v>
      </c>
      <c r="F235" s="31">
        <v>11192</v>
      </c>
      <c r="G235" s="36">
        <f t="shared" si="56"/>
        <v>0.3047930283224401</v>
      </c>
      <c r="H235" s="31">
        <v>39046</v>
      </c>
      <c r="I235" s="36">
        <f t="shared" si="57"/>
        <v>1.0633442265795208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50238</v>
      </c>
      <c r="O235" s="36">
        <f t="shared" si="61"/>
        <v>1.3681372549019608</v>
      </c>
      <c r="P235" s="31">
        <v>8261</v>
      </c>
      <c r="Q235" s="31">
        <v>48099</v>
      </c>
      <c r="R235" s="31">
        <v>48099</v>
      </c>
      <c r="S235" s="31">
        <v>14883</v>
      </c>
      <c r="T235" s="36">
        <f t="shared" si="62"/>
        <v>0.30942431235576623</v>
      </c>
      <c r="U235" s="36">
        <f t="shared" si="63"/>
        <v>3.7265464229512162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36720</v>
      </c>
      <c r="E240" s="32">
        <f>SUM(E234:E239)</f>
        <v>36720</v>
      </c>
      <c r="F240" s="32">
        <f>SUM(F234:F239)</f>
        <v>11192</v>
      </c>
      <c r="G240" s="37">
        <f t="shared" si="56"/>
        <v>0.3047930283224401</v>
      </c>
      <c r="H240" s="32">
        <f>SUM(H234:H239)</f>
        <v>39046</v>
      </c>
      <c r="I240" s="37">
        <f t="shared" si="57"/>
        <v>1.0633442265795208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50238</v>
      </c>
      <c r="O240" s="37">
        <f t="shared" si="61"/>
        <v>1.3681372549019608</v>
      </c>
      <c r="P240" s="32">
        <f>SUM(P234:P239)</f>
        <v>8261</v>
      </c>
      <c r="Q240" s="32">
        <f>SUM(Q234:Q239)</f>
        <v>48099</v>
      </c>
      <c r="R240" s="32">
        <f>SUM(R234:R239)</f>
        <v>48099</v>
      </c>
      <c r="S240" s="32">
        <f>SUM(S234:S239)</f>
        <v>14883</v>
      </c>
      <c r="T240" s="37">
        <f t="shared" si="62"/>
        <v>0.30942431235576623</v>
      </c>
      <c r="U240" s="37">
        <f t="shared" si="63"/>
        <v>3.7265464229512162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3894100</v>
      </c>
      <c r="E242" s="31">
        <v>3894100</v>
      </c>
      <c r="F242" s="31">
        <v>810379</v>
      </c>
      <c r="G242" s="36">
        <f t="shared" si="56"/>
        <v>0.20810431165095913</v>
      </c>
      <c r="H242" s="31">
        <v>697251</v>
      </c>
      <c r="I242" s="36">
        <f t="shared" si="57"/>
        <v>0.17905318302046686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1507630</v>
      </c>
      <c r="O242" s="36">
        <f t="shared" si="61"/>
        <v>0.38715749467142602</v>
      </c>
      <c r="P242" s="31">
        <v>195891</v>
      </c>
      <c r="Q242" s="31">
        <v>3669286</v>
      </c>
      <c r="R242" s="31">
        <v>2205644</v>
      </c>
      <c r="S242" s="31">
        <v>982488</v>
      </c>
      <c r="T242" s="36">
        <f t="shared" si="62"/>
        <v>0.26775999472376916</v>
      </c>
      <c r="U242" s="36">
        <f t="shared" si="63"/>
        <v>2.5593825137448887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606517</v>
      </c>
      <c r="G244" s="36">
        <f t="shared" si="56"/>
        <v>0</v>
      </c>
      <c r="H244" s="31">
        <v>430631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1037148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3894100</v>
      </c>
      <c r="E247" s="32">
        <f>SUM(E241:E246)</f>
        <v>3894100</v>
      </c>
      <c r="F247" s="32">
        <f>SUM(F241:F246)</f>
        <v>1416896</v>
      </c>
      <c r="G247" s="37">
        <f t="shared" si="56"/>
        <v>0.36385711717726815</v>
      </c>
      <c r="H247" s="32">
        <f>SUM(H241:H246)</f>
        <v>1127882</v>
      </c>
      <c r="I247" s="37">
        <f t="shared" si="57"/>
        <v>0.2896386841632213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2544778</v>
      </c>
      <c r="O247" s="37">
        <f t="shared" si="61"/>
        <v>0.65349580134048946</v>
      </c>
      <c r="P247" s="32">
        <f>SUM(P241:P246)</f>
        <v>195891</v>
      </c>
      <c r="Q247" s="32">
        <f>SUM(Q241:Q246)</f>
        <v>3669286</v>
      </c>
      <c r="R247" s="32">
        <f>SUM(R241:R246)</f>
        <v>2205644</v>
      </c>
      <c r="S247" s="32">
        <f>SUM(S241:S246)</f>
        <v>982488</v>
      </c>
      <c r="T247" s="37">
        <f t="shared" si="62"/>
        <v>0.26775999472376916</v>
      </c>
      <c r="U247" s="37">
        <f t="shared" si="63"/>
        <v>4.7577019873296882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9811740</v>
      </c>
      <c r="E252" s="31">
        <v>9811740</v>
      </c>
      <c r="F252" s="31">
        <v>0</v>
      </c>
      <c r="G252" s="36">
        <f t="shared" si="56"/>
        <v>0</v>
      </c>
      <c r="H252" s="31">
        <v>7175429</v>
      </c>
      <c r="I252" s="36">
        <f t="shared" si="57"/>
        <v>0.73131055246062371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7175429</v>
      </c>
      <c r="O252" s="36">
        <f t="shared" si="61"/>
        <v>0.73131055246062371</v>
      </c>
      <c r="P252" s="31">
        <v>0</v>
      </c>
      <c r="Q252" s="31">
        <v>0</v>
      </c>
      <c r="R252" s="31">
        <v>7294356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9811740</v>
      </c>
      <c r="E254" s="32">
        <f>SUM(E248:E253)</f>
        <v>9811740</v>
      </c>
      <c r="F254" s="32">
        <f>SUM(F248:F253)</f>
        <v>0</v>
      </c>
      <c r="G254" s="37">
        <f t="shared" si="56"/>
        <v>0</v>
      </c>
      <c r="H254" s="32">
        <f>SUM(H248:H253)</f>
        <v>7175429</v>
      </c>
      <c r="I254" s="37">
        <f t="shared" si="57"/>
        <v>0.73131055246062371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7175429</v>
      </c>
      <c r="O254" s="37">
        <f t="shared" si="61"/>
        <v>0.73131055246062371</v>
      </c>
      <c r="P254" s="32">
        <f>SUM(P248:P253)</f>
        <v>0</v>
      </c>
      <c r="Q254" s="32">
        <f>SUM(Q248:Q253)</f>
        <v>0</v>
      </c>
      <c r="R254" s="32">
        <f>SUM(R248:R253)</f>
        <v>7294356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24963614</v>
      </c>
      <c r="E255" s="31">
        <v>24963614</v>
      </c>
      <c r="F255" s="31">
        <v>6534985</v>
      </c>
      <c r="G255" s="36">
        <f t="shared" si="56"/>
        <v>0.26178040567363364</v>
      </c>
      <c r="H255" s="31">
        <v>7301557</v>
      </c>
      <c r="I255" s="36">
        <f t="shared" si="57"/>
        <v>0.29248797870372456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13836542</v>
      </c>
      <c r="O255" s="36">
        <f t="shared" si="61"/>
        <v>0.55426838437735815</v>
      </c>
      <c r="P255" s="31">
        <v>7906218</v>
      </c>
      <c r="Q255" s="31">
        <v>22947297</v>
      </c>
      <c r="R255" s="31">
        <v>24384909</v>
      </c>
      <c r="S255" s="31">
        <v>16407573</v>
      </c>
      <c r="T255" s="36">
        <f t="shared" si="62"/>
        <v>0.71501114052779291</v>
      </c>
      <c r="U255" s="36">
        <f t="shared" si="63"/>
        <v>-7.647917120423442E-2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84040</v>
      </c>
      <c r="E257" s="31">
        <v>84040</v>
      </c>
      <c r="F257" s="31">
        <v>50698</v>
      </c>
      <c r="G257" s="36">
        <f t="shared" si="56"/>
        <v>0.60326035221323182</v>
      </c>
      <c r="H257" s="31">
        <v>2661</v>
      </c>
      <c r="I257" s="36">
        <f t="shared" si="57"/>
        <v>3.166349357448834E-2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53359</v>
      </c>
      <c r="O257" s="36">
        <f t="shared" si="61"/>
        <v>0.6349238457877201</v>
      </c>
      <c r="P257" s="31">
        <v>2661</v>
      </c>
      <c r="Q257" s="31">
        <v>102000</v>
      </c>
      <c r="R257" s="31">
        <v>102000</v>
      </c>
      <c r="S257" s="31">
        <v>49236</v>
      </c>
      <c r="T257" s="36">
        <f t="shared" si="62"/>
        <v>0.48270588235294115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25047654</v>
      </c>
      <c r="E259" s="32">
        <f>SUM(E255:E258)</f>
        <v>25047654</v>
      </c>
      <c r="F259" s="32">
        <f>SUM(F255:F258)</f>
        <v>6585683</v>
      </c>
      <c r="G259" s="37">
        <f t="shared" si="56"/>
        <v>0.26292614070762876</v>
      </c>
      <c r="H259" s="32">
        <f>SUM(H255:H258)</f>
        <v>7304218</v>
      </c>
      <c r="I259" s="37">
        <f t="shared" si="57"/>
        <v>0.29161285923224584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13889901</v>
      </c>
      <c r="O259" s="37">
        <f t="shared" si="61"/>
        <v>0.55453899993987465</v>
      </c>
      <c r="P259" s="32">
        <f>SUM(P255:P258)</f>
        <v>7908879</v>
      </c>
      <c r="Q259" s="32">
        <f>SUM(Q255:Q258)</f>
        <v>23049297</v>
      </c>
      <c r="R259" s="32">
        <f>SUM(R255:R258)</f>
        <v>24486909</v>
      </c>
      <c r="S259" s="32">
        <f>SUM(S255:S258)</f>
        <v>16456809</v>
      </c>
      <c r="T259" s="37">
        <f t="shared" si="62"/>
        <v>0.7139831206131797</v>
      </c>
      <c r="U259" s="37">
        <f t="shared" si="63"/>
        <v>-7.6453439229503983E-2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38790214</v>
      </c>
      <c r="E260" s="32">
        <f>SUM(E234:E239,E241:E246,E248:E253,E255:E258)</f>
        <v>38790214</v>
      </c>
      <c r="F260" s="32">
        <f>SUM(F234:F239,F241:F246,F248:F253,F255:F258)</f>
        <v>8013771</v>
      </c>
      <c r="G260" s="37">
        <f t="shared" si="56"/>
        <v>0.20659259575108299</v>
      </c>
      <c r="H260" s="32">
        <f>SUM(H234:H239,H241:H246,H248:H253,H255:H258)</f>
        <v>15646575</v>
      </c>
      <c r="I260" s="37">
        <f t="shared" si="57"/>
        <v>0.40336397731654688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23660346</v>
      </c>
      <c r="O260" s="37">
        <f t="shared" si="61"/>
        <v>0.60995657306762985</v>
      </c>
      <c r="P260" s="32">
        <f>SUM(P234:P239,P241:P246,P248:P253,P255:P258)</f>
        <v>8113031</v>
      </c>
      <c r="Q260" s="32">
        <f>SUM(Q234:Q239,Q241:Q246,Q248:Q253,Q255:Q258)</f>
        <v>26766682</v>
      </c>
      <c r="R260" s="32">
        <f>SUM(R234:R239,R241:R246,R248:R253,R255:R258)</f>
        <v>34035008</v>
      </c>
      <c r="S260" s="32">
        <f>SUM(S234:S239,S241:S246,S248:S253,S255:S258)</f>
        <v>17454180</v>
      </c>
      <c r="T260" s="37">
        <f t="shared" si="62"/>
        <v>0.6520860523541917</v>
      </c>
      <c r="U260" s="37">
        <f t="shared" si="63"/>
        <v>0.92857330386140524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54756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0</v>
      </c>
      <c r="E267" s="32">
        <f>SUM(E263:E266)</f>
        <v>0</v>
      </c>
      <c r="F267" s="32">
        <f>SUM(F263:F266)</f>
        <v>0</v>
      </c>
      <c r="G267" s="37">
        <f t="shared" si="64"/>
        <v>0</v>
      </c>
      <c r="H267" s="32">
        <f>SUM(H263:H266)</f>
        <v>0</v>
      </c>
      <c r="I267" s="37">
        <f t="shared" si="65"/>
        <v>0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0</v>
      </c>
      <c r="O267" s="37">
        <f t="shared" si="69"/>
        <v>0</v>
      </c>
      <c r="P267" s="32">
        <f>SUM(P263:P266)</f>
        <v>0</v>
      </c>
      <c r="Q267" s="32">
        <f>SUM(Q263:Q266)</f>
        <v>54756</v>
      </c>
      <c r="R267" s="32">
        <f>SUM(R263:R266)</f>
        <v>0</v>
      </c>
      <c r="S267" s="32">
        <f>SUM(S263:S266)</f>
        <v>0</v>
      </c>
      <c r="T267" s="37">
        <f t="shared" si="70"/>
        <v>0</v>
      </c>
      <c r="U267" s="37">
        <f t="shared" si="71"/>
        <v>0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150000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255929</v>
      </c>
      <c r="E269" s="31">
        <v>255929</v>
      </c>
      <c r="F269" s="31">
        <v>12584</v>
      </c>
      <c r="G269" s="36">
        <f t="shared" si="64"/>
        <v>4.9169886960836795E-2</v>
      </c>
      <c r="H269" s="31">
        <v>15564</v>
      </c>
      <c r="I269" s="36">
        <f t="shared" si="65"/>
        <v>6.0813741311066739E-2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28148</v>
      </c>
      <c r="O269" s="36">
        <f t="shared" si="69"/>
        <v>0.10998362827190354</v>
      </c>
      <c r="P269" s="31">
        <v>47312</v>
      </c>
      <c r="Q269" s="31">
        <v>244266</v>
      </c>
      <c r="R269" s="31">
        <v>243974</v>
      </c>
      <c r="S269" s="31">
        <v>85371</v>
      </c>
      <c r="T269" s="36">
        <f t="shared" si="70"/>
        <v>0.34950013509862199</v>
      </c>
      <c r="U269" s="36">
        <f t="shared" si="71"/>
        <v>-0.6710348326006087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255929</v>
      </c>
      <c r="E275" s="32">
        <f>SUM(E268:E274)</f>
        <v>255929</v>
      </c>
      <c r="F275" s="32">
        <f>SUM(F268:F274)</f>
        <v>12584</v>
      </c>
      <c r="G275" s="37">
        <f t="shared" si="64"/>
        <v>4.9169886960836795E-2</v>
      </c>
      <c r="H275" s="32">
        <f>SUM(H268:H274)</f>
        <v>15564</v>
      </c>
      <c r="I275" s="37">
        <f t="shared" si="65"/>
        <v>6.0813741311066739E-2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28148</v>
      </c>
      <c r="O275" s="37">
        <f t="shared" si="69"/>
        <v>0.10998362827190354</v>
      </c>
      <c r="P275" s="32">
        <f>SUM(P268:P274)</f>
        <v>47312</v>
      </c>
      <c r="Q275" s="32">
        <f>SUM(Q268:Q274)</f>
        <v>244266</v>
      </c>
      <c r="R275" s="32">
        <f>SUM(R268:R274)</f>
        <v>393974</v>
      </c>
      <c r="S275" s="32">
        <f>SUM(S268:S274)</f>
        <v>85371</v>
      </c>
      <c r="T275" s="37">
        <f t="shared" si="70"/>
        <v>0.34950013509862199</v>
      </c>
      <c r="U275" s="37">
        <f t="shared" si="71"/>
        <v>-0.6710348326006087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435</v>
      </c>
      <c r="E279" s="31">
        <v>435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347</v>
      </c>
      <c r="R279" s="31">
        <v>347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582804</v>
      </c>
      <c r="E282" s="31">
        <v>582804</v>
      </c>
      <c r="F282" s="31">
        <v>171979</v>
      </c>
      <c r="G282" s="36">
        <f t="shared" si="64"/>
        <v>0.29508891496969819</v>
      </c>
      <c r="H282" s="31">
        <v>240699</v>
      </c>
      <c r="I282" s="36">
        <f t="shared" si="65"/>
        <v>0.41300162661889761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412678</v>
      </c>
      <c r="O282" s="36">
        <f t="shared" si="69"/>
        <v>0.70809054158859586</v>
      </c>
      <c r="P282" s="31">
        <v>278520</v>
      </c>
      <c r="Q282" s="31">
        <v>555580</v>
      </c>
      <c r="R282" s="31">
        <v>555580</v>
      </c>
      <c r="S282" s="31">
        <v>313900</v>
      </c>
      <c r="T282" s="36">
        <f t="shared" si="70"/>
        <v>0.56499514021383057</v>
      </c>
      <c r="U282" s="36">
        <f t="shared" si="71"/>
        <v>-0.13579276174062904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583239</v>
      </c>
      <c r="E285" s="32">
        <f>SUM(E276:E284)</f>
        <v>583239</v>
      </c>
      <c r="F285" s="32">
        <f>SUM(F276:F284)</f>
        <v>171979</v>
      </c>
      <c r="G285" s="37">
        <f t="shared" si="64"/>
        <v>0.2948688273589386</v>
      </c>
      <c r="H285" s="32">
        <f>SUM(H276:H284)</f>
        <v>240699</v>
      </c>
      <c r="I285" s="37">
        <f t="shared" si="65"/>
        <v>0.41269359559288732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412678</v>
      </c>
      <c r="O285" s="37">
        <f t="shared" si="69"/>
        <v>0.70756242295182592</v>
      </c>
      <c r="P285" s="32">
        <f>SUM(P276:P284)</f>
        <v>278520</v>
      </c>
      <c r="Q285" s="32">
        <f>SUM(Q276:Q284)</f>
        <v>555927</v>
      </c>
      <c r="R285" s="32">
        <f>SUM(R276:R284)</f>
        <v>555927</v>
      </c>
      <c r="S285" s="32">
        <f>SUM(S276:S284)</f>
        <v>313900</v>
      </c>
      <c r="T285" s="37">
        <f t="shared" si="70"/>
        <v>0.56464248003784667</v>
      </c>
      <c r="U285" s="37">
        <f t="shared" si="71"/>
        <v>-0.13579276174062904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3150</v>
      </c>
      <c r="E290" s="31">
        <v>3150</v>
      </c>
      <c r="F290" s="31">
        <v>0</v>
      </c>
      <c r="G290" s="36">
        <f t="shared" si="64"/>
        <v>0</v>
      </c>
      <c r="H290" s="31">
        <v>783</v>
      </c>
      <c r="I290" s="36">
        <f t="shared" si="65"/>
        <v>0.24857142857142858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783</v>
      </c>
      <c r="O290" s="36">
        <f t="shared" si="69"/>
        <v>0.24857142857142858</v>
      </c>
      <c r="P290" s="31">
        <v>237</v>
      </c>
      <c r="Q290" s="31">
        <v>0</v>
      </c>
      <c r="R290" s="31">
        <v>39918</v>
      </c>
      <c r="S290" s="31">
        <v>947</v>
      </c>
      <c r="T290" s="36">
        <f t="shared" si="70"/>
        <v>0</v>
      </c>
      <c r="U290" s="36">
        <f t="shared" si="71"/>
        <v>2.3037974683544302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500000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3150</v>
      </c>
      <c r="E292" s="32">
        <f>SUM(E286:E291)</f>
        <v>3150</v>
      </c>
      <c r="F292" s="32">
        <f>SUM(F286:F291)</f>
        <v>0</v>
      </c>
      <c r="G292" s="37">
        <f t="shared" si="64"/>
        <v>0</v>
      </c>
      <c r="H292" s="32">
        <f>SUM(H286:H291)</f>
        <v>783</v>
      </c>
      <c r="I292" s="37">
        <f t="shared" si="65"/>
        <v>0.24857142857142858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783</v>
      </c>
      <c r="O292" s="37">
        <f t="shared" si="69"/>
        <v>0.24857142857142858</v>
      </c>
      <c r="P292" s="32">
        <f>SUM(P286:P291)</f>
        <v>237</v>
      </c>
      <c r="Q292" s="32">
        <f>SUM(Q286:Q291)</f>
        <v>0</v>
      </c>
      <c r="R292" s="32">
        <f>SUM(R286:R291)</f>
        <v>539918</v>
      </c>
      <c r="S292" s="32">
        <f>SUM(S286:S291)</f>
        <v>947</v>
      </c>
      <c r="T292" s="37">
        <f t="shared" si="70"/>
        <v>0</v>
      </c>
      <c r="U292" s="37">
        <f t="shared" si="71"/>
        <v>2.3037974683544302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11092000</v>
      </c>
      <c r="E293" s="31">
        <v>11092000</v>
      </c>
      <c r="F293" s="31">
        <v>3677067</v>
      </c>
      <c r="G293" s="36">
        <f t="shared" si="64"/>
        <v>0.33150622069960334</v>
      </c>
      <c r="H293" s="31">
        <v>2139345</v>
      </c>
      <c r="I293" s="36">
        <f t="shared" si="65"/>
        <v>0.19287279120086548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5816412</v>
      </c>
      <c r="O293" s="36">
        <f t="shared" si="69"/>
        <v>0.52437901190046876</v>
      </c>
      <c r="P293" s="31">
        <v>206278</v>
      </c>
      <c r="Q293" s="31">
        <v>9210000</v>
      </c>
      <c r="R293" s="31">
        <v>9210000</v>
      </c>
      <c r="S293" s="31">
        <v>3523923</v>
      </c>
      <c r="T293" s="36">
        <f t="shared" si="70"/>
        <v>0.38261921824104234</v>
      </c>
      <c r="U293" s="36">
        <f t="shared" si="71"/>
        <v>9.3711738527618067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11092000</v>
      </c>
      <c r="E298" s="32">
        <f>SUM(E293:E297)</f>
        <v>11092000</v>
      </c>
      <c r="F298" s="32">
        <f>SUM(F293:F297)</f>
        <v>3677067</v>
      </c>
      <c r="G298" s="37">
        <f t="shared" si="64"/>
        <v>0.33150622069960334</v>
      </c>
      <c r="H298" s="32">
        <f>SUM(H293:H297)</f>
        <v>2139345</v>
      </c>
      <c r="I298" s="37">
        <f t="shared" si="65"/>
        <v>0.19287279120086548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5816412</v>
      </c>
      <c r="O298" s="37">
        <f t="shared" si="69"/>
        <v>0.52437901190046876</v>
      </c>
      <c r="P298" s="32">
        <f>SUM(P293:P297)</f>
        <v>206278</v>
      </c>
      <c r="Q298" s="32">
        <f>SUM(Q293:Q297)</f>
        <v>9210000</v>
      </c>
      <c r="R298" s="32">
        <f>SUM(R293:R297)</f>
        <v>9210000</v>
      </c>
      <c r="S298" s="32">
        <f>SUM(S293:S297)</f>
        <v>3523923</v>
      </c>
      <c r="T298" s="37">
        <f t="shared" si="70"/>
        <v>0.38261921824104234</v>
      </c>
      <c r="U298" s="37">
        <f t="shared" si="71"/>
        <v>9.3711738527618067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11934318</v>
      </c>
      <c r="E299" s="32">
        <f>SUM(E263:E266,E268:E274,E276:E284,E286:E291,E293:E297)</f>
        <v>11934318</v>
      </c>
      <c r="F299" s="32">
        <f>SUM(F263:F266,F268:F274,F276:F284,F286:F291,F293:F297)</f>
        <v>3861630</v>
      </c>
      <c r="G299" s="37">
        <f t="shared" si="64"/>
        <v>0.32357357999007569</v>
      </c>
      <c r="H299" s="32">
        <f>SUM(H263:H266,H268:H274,H276:H284,H286:H291,H293:H297)</f>
        <v>2396391</v>
      </c>
      <c r="I299" s="37">
        <f t="shared" si="65"/>
        <v>0.20079831960234343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6258021</v>
      </c>
      <c r="O299" s="37">
        <f t="shared" si="69"/>
        <v>0.52437189959241914</v>
      </c>
      <c r="P299" s="32">
        <f>SUM(P263:P266,P268:P274,P276:P284,P286:P291,P293:P297)</f>
        <v>532347</v>
      </c>
      <c r="Q299" s="32">
        <f>SUM(Q263:Q266,Q268:Q274,Q276:Q284,Q286:Q291,Q293:Q297)</f>
        <v>10064949</v>
      </c>
      <c r="R299" s="32">
        <f>SUM(R263:R266,R268:R274,R276:R284,R286:R291,R293:R297)</f>
        <v>10699819</v>
      </c>
      <c r="S299" s="32">
        <f>SUM(S263:S266,S268:S274,S276:S284,S286:S291,S293:S297)</f>
        <v>3924141</v>
      </c>
      <c r="T299" s="37">
        <f t="shared" si="70"/>
        <v>0.38988185633131373</v>
      </c>
      <c r="U299" s="37">
        <f t="shared" si="71"/>
        <v>3.501558194185372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363707208</v>
      </c>
      <c r="E302" s="31">
        <v>363707208</v>
      </c>
      <c r="F302" s="31">
        <v>112907720</v>
      </c>
      <c r="G302" s="36">
        <f t="shared" ref="G302:G339" si="72">IF(($D302     =0),0,($F302     /$D302     ))</f>
        <v>0.31043575028625775</v>
      </c>
      <c r="H302" s="31">
        <v>135515576</v>
      </c>
      <c r="I302" s="36">
        <f t="shared" ref="I302:I339" si="73">IF(($D302     =0),0,($H302     /$D302     ))</f>
        <v>0.37259524424932483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248423296</v>
      </c>
      <c r="O302" s="36">
        <f t="shared" ref="O302:O339" si="77">IF(($D302     =0),0,($N302     /$D302     ))</f>
        <v>0.68303099453558258</v>
      </c>
      <c r="P302" s="31">
        <v>116507108</v>
      </c>
      <c r="Q302" s="31">
        <v>278969680</v>
      </c>
      <c r="R302" s="31">
        <v>339690130</v>
      </c>
      <c r="S302" s="31">
        <v>212177084</v>
      </c>
      <c r="T302" s="36">
        <f t="shared" ref="T302:T339" si="78">IF(($Q302     =0),0,($S302     /$Q302     ))</f>
        <v>0.76057399499472489</v>
      </c>
      <c r="U302" s="36">
        <f t="shared" ref="U302:U339" si="79">IF(($P302     =0),0,(($H302     /$P302     )-1))</f>
        <v>0.16315286102544069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363707208</v>
      </c>
      <c r="E303" s="32">
        <f>E302</f>
        <v>363707208</v>
      </c>
      <c r="F303" s="32">
        <f>F302</f>
        <v>112907720</v>
      </c>
      <c r="G303" s="37">
        <f t="shared" si="72"/>
        <v>0.31043575028625775</v>
      </c>
      <c r="H303" s="32">
        <f>H302</f>
        <v>135515576</v>
      </c>
      <c r="I303" s="37">
        <f t="shared" si="73"/>
        <v>0.37259524424932483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248423296</v>
      </c>
      <c r="O303" s="37">
        <f t="shared" si="77"/>
        <v>0.68303099453558258</v>
      </c>
      <c r="P303" s="32">
        <f>P302</f>
        <v>116507108</v>
      </c>
      <c r="Q303" s="32">
        <f>Q302</f>
        <v>278969680</v>
      </c>
      <c r="R303" s="32">
        <f>R302</f>
        <v>339690130</v>
      </c>
      <c r="S303" s="32">
        <f>S302</f>
        <v>212177084</v>
      </c>
      <c r="T303" s="37">
        <f t="shared" si="78"/>
        <v>0.76057399499472489</v>
      </c>
      <c r="U303" s="37">
        <f t="shared" si="79"/>
        <v>0.16315286102544069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37863</v>
      </c>
      <c r="E308" s="31">
        <v>37863</v>
      </c>
      <c r="F308" s="31">
        <v>9015</v>
      </c>
      <c r="G308" s="36">
        <f t="shared" si="72"/>
        <v>0.23809523809523808</v>
      </c>
      <c r="H308" s="31">
        <v>-4356</v>
      </c>
      <c r="I308" s="36">
        <f t="shared" si="73"/>
        <v>-0.11504635131922986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4659</v>
      </c>
      <c r="O308" s="36">
        <f t="shared" si="77"/>
        <v>0.12304888677600824</v>
      </c>
      <c r="P308" s="31">
        <v>8505</v>
      </c>
      <c r="Q308" s="31">
        <v>34399</v>
      </c>
      <c r="R308" s="31">
        <v>34399</v>
      </c>
      <c r="S308" s="31">
        <v>17010</v>
      </c>
      <c r="T308" s="36">
        <f t="shared" si="78"/>
        <v>0.49449111892787578</v>
      </c>
      <c r="U308" s="36">
        <f t="shared" si="79"/>
        <v>-1.5121693121693123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37863</v>
      </c>
      <c r="E310" s="32">
        <f>SUM(E304:E309)</f>
        <v>37863</v>
      </c>
      <c r="F310" s="32">
        <f>SUM(F304:F309)</f>
        <v>9015</v>
      </c>
      <c r="G310" s="37">
        <f t="shared" si="72"/>
        <v>0.23809523809523808</v>
      </c>
      <c r="H310" s="32">
        <f>SUM(H304:H309)</f>
        <v>-4356</v>
      </c>
      <c r="I310" s="37">
        <f t="shared" si="73"/>
        <v>-0.11504635131922986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4659</v>
      </c>
      <c r="O310" s="37">
        <f t="shared" si="77"/>
        <v>0.12304888677600824</v>
      </c>
      <c r="P310" s="32">
        <f>SUM(P304:P309)</f>
        <v>8505</v>
      </c>
      <c r="Q310" s="32">
        <f>SUM(Q304:Q309)</f>
        <v>34399</v>
      </c>
      <c r="R310" s="32">
        <f>SUM(R304:R309)</f>
        <v>34399</v>
      </c>
      <c r="S310" s="32">
        <f>SUM(S304:S309)</f>
        <v>17010</v>
      </c>
      <c r="T310" s="37">
        <f t="shared" si="78"/>
        <v>0.49449111892787578</v>
      </c>
      <c r="U310" s="37">
        <f t="shared" si="79"/>
        <v>-1.5121693121693123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139426</v>
      </c>
      <c r="E311" s="31">
        <v>139426</v>
      </c>
      <c r="F311" s="31">
        <v>93887</v>
      </c>
      <c r="G311" s="36">
        <f t="shared" si="72"/>
        <v>0.67338229598496691</v>
      </c>
      <c r="H311" s="31">
        <v>6818</v>
      </c>
      <c r="I311" s="36">
        <f t="shared" si="73"/>
        <v>4.8900492017270814E-2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100705</v>
      </c>
      <c r="O311" s="36">
        <f t="shared" si="77"/>
        <v>0.72228278800223777</v>
      </c>
      <c r="P311" s="31">
        <v>9964</v>
      </c>
      <c r="Q311" s="31">
        <v>282786</v>
      </c>
      <c r="R311" s="31">
        <v>282786</v>
      </c>
      <c r="S311" s="31">
        <v>95805</v>
      </c>
      <c r="T311" s="36">
        <f t="shared" si="78"/>
        <v>0.33878975621141078</v>
      </c>
      <c r="U311" s="36">
        <f t="shared" si="79"/>
        <v>-0.31573665194700928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1000000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17302</v>
      </c>
      <c r="E315" s="31">
        <v>17302</v>
      </c>
      <c r="F315" s="31">
        <v>-350</v>
      </c>
      <c r="G315" s="36">
        <f t="shared" si="72"/>
        <v>-2.0228875274534736E-2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-350</v>
      </c>
      <c r="O315" s="36">
        <f t="shared" si="77"/>
        <v>-2.0228875274534736E-2</v>
      </c>
      <c r="P315" s="31">
        <v>6131</v>
      </c>
      <c r="Q315" s="31">
        <v>2318</v>
      </c>
      <c r="R315" s="31">
        <v>19044</v>
      </c>
      <c r="S315" s="31">
        <v>9523</v>
      </c>
      <c r="T315" s="36">
        <f t="shared" si="78"/>
        <v>4.108283002588438</v>
      </c>
      <c r="U315" s="36">
        <f t="shared" si="79"/>
        <v>-1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156728</v>
      </c>
      <c r="E317" s="32">
        <f>SUM(E311:E316)</f>
        <v>1156728</v>
      </c>
      <c r="F317" s="32">
        <f>SUM(F311:F316)</f>
        <v>93537</v>
      </c>
      <c r="G317" s="37">
        <f t="shared" si="72"/>
        <v>0.59681103567964877</v>
      </c>
      <c r="H317" s="32">
        <f>SUM(H311:H316)</f>
        <v>6818</v>
      </c>
      <c r="I317" s="37">
        <f t="shared" si="73"/>
        <v>4.3502118319636567E-2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100355</v>
      </c>
      <c r="O317" s="37">
        <f t="shared" si="77"/>
        <v>0.64031315399928534</v>
      </c>
      <c r="P317" s="32">
        <f>SUM(P311:P316)</f>
        <v>16095</v>
      </c>
      <c r="Q317" s="32">
        <f>SUM(Q311:Q316)</f>
        <v>285104</v>
      </c>
      <c r="R317" s="32">
        <f>SUM(R311:R316)</f>
        <v>301830</v>
      </c>
      <c r="S317" s="32">
        <f>SUM(S311:S316)</f>
        <v>105328</v>
      </c>
      <c r="T317" s="37">
        <f t="shared" si="78"/>
        <v>0.36943711768337167</v>
      </c>
      <c r="U317" s="37">
        <f t="shared" si="79"/>
        <v>-0.57639018328673508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7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31800</v>
      </c>
      <c r="E321" s="31">
        <v>31800</v>
      </c>
      <c r="F321" s="31">
        <v>16088</v>
      </c>
      <c r="G321" s="36">
        <f t="shared" si="72"/>
        <v>0.50591194968553455</v>
      </c>
      <c r="H321" s="31">
        <v>3291</v>
      </c>
      <c r="I321" s="36">
        <f t="shared" si="73"/>
        <v>0.10349056603773585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19379</v>
      </c>
      <c r="O321" s="36">
        <f t="shared" si="77"/>
        <v>0.60940251572327042</v>
      </c>
      <c r="P321" s="31">
        <v>3147</v>
      </c>
      <c r="Q321" s="31">
        <v>65000</v>
      </c>
      <c r="R321" s="31">
        <v>32842</v>
      </c>
      <c r="S321" s="31">
        <v>16420</v>
      </c>
      <c r="T321" s="36">
        <f t="shared" si="78"/>
        <v>0.25261538461538463</v>
      </c>
      <c r="U321" s="36">
        <f t="shared" si="79"/>
        <v>4.5757864632983702E-2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31800</v>
      </c>
      <c r="E323" s="32">
        <f>SUM(E318:E322)</f>
        <v>31800</v>
      </c>
      <c r="F323" s="32">
        <f>SUM(F318:F322)</f>
        <v>16088</v>
      </c>
      <c r="G323" s="37">
        <f t="shared" si="72"/>
        <v>0.50591194968553455</v>
      </c>
      <c r="H323" s="32">
        <f>SUM(H318:H322)</f>
        <v>3291</v>
      </c>
      <c r="I323" s="37">
        <f t="shared" si="73"/>
        <v>0.10349056603773585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19379</v>
      </c>
      <c r="O323" s="37">
        <f t="shared" si="77"/>
        <v>0.60940251572327042</v>
      </c>
      <c r="P323" s="32">
        <f>SUM(P318:P322)</f>
        <v>3147</v>
      </c>
      <c r="Q323" s="32">
        <f>SUM(Q318:Q322)</f>
        <v>65000</v>
      </c>
      <c r="R323" s="32">
        <f>SUM(R318:R322)</f>
        <v>32842</v>
      </c>
      <c r="S323" s="32">
        <f>SUM(S318:S322)</f>
        <v>16427</v>
      </c>
      <c r="T323" s="37">
        <f t="shared" si="78"/>
        <v>0.25272307692307694</v>
      </c>
      <c r="U323" s="37">
        <f t="shared" si="79"/>
        <v>4.5757864632983702E-2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312790</v>
      </c>
      <c r="E327" s="31">
        <v>312790</v>
      </c>
      <c r="F327" s="31">
        <v>209670</v>
      </c>
      <c r="G327" s="36">
        <f t="shared" si="72"/>
        <v>0.67032194123853062</v>
      </c>
      <c r="H327" s="31">
        <v>39000</v>
      </c>
      <c r="I327" s="36">
        <f t="shared" si="73"/>
        <v>0.12468429297611816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248670</v>
      </c>
      <c r="O327" s="36">
        <f t="shared" si="77"/>
        <v>0.79500623421464878</v>
      </c>
      <c r="P327" s="31">
        <v>52960</v>
      </c>
      <c r="Q327" s="31">
        <v>606040</v>
      </c>
      <c r="R327" s="31">
        <v>383460</v>
      </c>
      <c r="S327" s="31">
        <v>81390</v>
      </c>
      <c r="T327" s="36">
        <f t="shared" si="78"/>
        <v>0.13429806613424858</v>
      </c>
      <c r="U327" s="36">
        <f t="shared" si="79"/>
        <v>-0.26359516616314205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1085682</v>
      </c>
      <c r="E329" s="31">
        <v>1085682</v>
      </c>
      <c r="F329" s="31">
        <v>63887</v>
      </c>
      <c r="G329" s="36">
        <f t="shared" si="72"/>
        <v>5.884503933932772E-2</v>
      </c>
      <c r="H329" s="31">
        <v>38883</v>
      </c>
      <c r="I329" s="36">
        <f t="shared" si="73"/>
        <v>3.5814354479488469E-2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102770</v>
      </c>
      <c r="O329" s="36">
        <f t="shared" si="77"/>
        <v>9.465939381881619E-2</v>
      </c>
      <c r="P329" s="31">
        <v>1656885</v>
      </c>
      <c r="Q329" s="31">
        <v>527409</v>
      </c>
      <c r="R329" s="31">
        <v>1189623</v>
      </c>
      <c r="S329" s="31">
        <v>1738374</v>
      </c>
      <c r="T329" s="36">
        <f t="shared" si="78"/>
        <v>3.2960643447495208</v>
      </c>
      <c r="U329" s="36">
        <f t="shared" si="79"/>
        <v>-0.97653246906091851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1398472</v>
      </c>
      <c r="E332" s="32">
        <f>SUM(E324:E331)</f>
        <v>1398472</v>
      </c>
      <c r="F332" s="32">
        <f>SUM(F324:F331)</f>
        <v>273557</v>
      </c>
      <c r="G332" s="37">
        <f t="shared" si="72"/>
        <v>0.19561135296237608</v>
      </c>
      <c r="H332" s="32">
        <f>SUM(H324:H331)</f>
        <v>77883</v>
      </c>
      <c r="I332" s="37">
        <f t="shared" si="73"/>
        <v>5.5691497577355857E-2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351440</v>
      </c>
      <c r="O332" s="37">
        <f t="shared" si="77"/>
        <v>0.25130285053973195</v>
      </c>
      <c r="P332" s="32">
        <f>SUM(P324:P331)</f>
        <v>1709845</v>
      </c>
      <c r="Q332" s="32">
        <f>SUM(Q324:Q331)</f>
        <v>1133449</v>
      </c>
      <c r="R332" s="32">
        <f>SUM(R324:R331)</f>
        <v>1573083</v>
      </c>
      <c r="S332" s="32">
        <f>SUM(S324:S331)</f>
        <v>1819764</v>
      </c>
      <c r="T332" s="37">
        <f t="shared" si="78"/>
        <v>1.6055102611586405</v>
      </c>
      <c r="U332" s="37">
        <f t="shared" si="79"/>
        <v>-0.95445025718705501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365332071</v>
      </c>
      <c r="E338" s="32">
        <f>SUM(E302,E304:E309,E311:E316,E318:E322,E324:E331,E333:E336)</f>
        <v>366332071</v>
      </c>
      <c r="F338" s="32">
        <f>SUM(F302,F304:F309,F311:F316,F318:F322,F324:F331,F333:F336)</f>
        <v>113299917</v>
      </c>
      <c r="G338" s="37">
        <f t="shared" si="72"/>
        <v>0.31012858162129436</v>
      </c>
      <c r="H338" s="32">
        <f>SUM(H302,H304:H309,H311:H316,H318:H322,H324:H331,H333:H336)</f>
        <v>135599212</v>
      </c>
      <c r="I338" s="37">
        <f t="shared" si="73"/>
        <v>0.37116700876775749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248899129</v>
      </c>
      <c r="O338" s="37">
        <f t="shared" si="77"/>
        <v>0.68129559038905185</v>
      </c>
      <c r="P338" s="32">
        <f>SUM(P302,P304:P309,P311:P316,P318:P322,P324:P331,P333:P336)</f>
        <v>118244700</v>
      </c>
      <c r="Q338" s="32">
        <f>SUM(Q302,Q304:Q309,Q311:Q316,Q318:Q322,Q324:Q331,Q333:Q336)</f>
        <v>280487632</v>
      </c>
      <c r="R338" s="32">
        <f>SUM(R302,R304:R309,R311:R316,R318:R322,R324:R331,R333:R336)</f>
        <v>341632284</v>
      </c>
      <c r="S338" s="32">
        <f>SUM(S302,S304:S309,S311:S316,S318:S322,S324:S331,S333:S336)</f>
        <v>214135613</v>
      </c>
      <c r="T338" s="37">
        <f t="shared" si="78"/>
        <v>0.76344048211009885</v>
      </c>
      <c r="U338" s="37">
        <f t="shared" si="79"/>
        <v>0.1467677790209625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2838252222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2836630652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643145938</v>
      </c>
      <c r="G339" s="39">
        <f t="shared" si="72"/>
        <v>0.22659928987805086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669357334</v>
      </c>
      <c r="I339" s="39">
        <f t="shared" si="73"/>
        <v>0.23583433805200418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1312503272</v>
      </c>
      <c r="O339" s="39">
        <f t="shared" si="77"/>
        <v>0.46243362793005505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584393438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2438882149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2610634252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1122313677</v>
      </c>
      <c r="T339" s="39">
        <f t="shared" si="78"/>
        <v>0.46017544450033204</v>
      </c>
      <c r="U339" s="39">
        <f t="shared" si="79"/>
        <v>0.1453881759705864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3" manualBreakCount="3">
    <brk id="103" max="16383" man="1"/>
    <brk id="170" max="16383" man="1"/>
    <brk id="23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tabSelected="1" view="pageBreakPreview" topLeftCell="A299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8" bestFit="1" customWidth="1"/>
    <col min="5" max="5" width="11.7109375" hidden="1" customWidth="1"/>
    <col min="6" max="6" width="16.5703125" bestFit="1" customWidth="1"/>
    <col min="7" max="7" width="11.7109375" customWidth="1"/>
    <col min="8" max="8" width="16.5703125" bestFit="1" customWidth="1"/>
    <col min="9" max="9" width="11.7109375" customWidth="1"/>
    <col min="10" max="13" width="11.7109375" hidden="1" customWidth="1"/>
    <col min="14" max="14" width="17" bestFit="1" customWidth="1"/>
    <col min="15" max="15" width="13" bestFit="1" customWidth="1"/>
    <col min="16" max="16" width="17" bestFit="1" customWidth="1"/>
    <col min="17" max="19" width="11.7109375" hidden="1" customWidth="1"/>
    <col min="20" max="20" width="13" bestFit="1" customWidth="1"/>
    <col min="21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66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3923131039</v>
      </c>
      <c r="E8" s="31">
        <v>3923241039</v>
      </c>
      <c r="F8" s="31">
        <v>1201440175</v>
      </c>
      <c r="G8" s="36">
        <f>IF(($D8       =0),0,($F8       /$D8       ))</f>
        <v>0.30624523194775705</v>
      </c>
      <c r="H8" s="31">
        <v>755669955</v>
      </c>
      <c r="I8" s="36">
        <f>IF(($D8       =0),0,($H8       /$D8       ))</f>
        <v>0.19261909619838216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1957110130</v>
      </c>
      <c r="O8" s="36">
        <f>IF(($D8       =0),0,($N8       /$D8       ))</f>
        <v>0.49886432814613918</v>
      </c>
      <c r="P8" s="31">
        <v>996263448</v>
      </c>
      <c r="Q8" s="31">
        <v>3774793869</v>
      </c>
      <c r="R8" s="31">
        <v>3788597553</v>
      </c>
      <c r="S8" s="31">
        <v>2228676244</v>
      </c>
      <c r="T8" s="36">
        <f>IF(($Q8       =0),0,($S8       /$Q8       ))</f>
        <v>0.59041005187136486</v>
      </c>
      <c r="U8" s="36">
        <f>IF(($P8       =0),0,(($H8       /$P8       )-1))</f>
        <v>-0.24149585481931679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4709559410</v>
      </c>
      <c r="E9" s="31">
        <v>4709559410</v>
      </c>
      <c r="F9" s="31">
        <v>3447036356</v>
      </c>
      <c r="G9" s="36">
        <f>IF(($D9       =0),0,($F9       /$D9       ))</f>
        <v>0.73192331934082133</v>
      </c>
      <c r="H9" s="31">
        <v>726012712</v>
      </c>
      <c r="I9" s="36">
        <f>IF(($D9       =0),0,($H9       /$D9       ))</f>
        <v>0.15415724673913817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4173049068</v>
      </c>
      <c r="O9" s="36">
        <f>IF(($D9       =0),0,($N9       /$D9       ))</f>
        <v>0.88608056607995944</v>
      </c>
      <c r="P9" s="31">
        <v>-6211331083</v>
      </c>
      <c r="Q9" s="31">
        <v>4023928450</v>
      </c>
      <c r="R9" s="31">
        <v>4059578080</v>
      </c>
      <c r="S9" s="31">
        <v>3948803604</v>
      </c>
      <c r="T9" s="36">
        <f>IF(($Q9       =0),0,($S9       /$Q9       ))</f>
        <v>0.98133047171850185</v>
      </c>
      <c r="U9" s="36">
        <f>IF(($P9       =0),0,(($H9       /$P9       )-1))</f>
        <v>-1.1168852058115286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8632690449</v>
      </c>
      <c r="E10" s="32">
        <f>SUM(E8:E9)</f>
        <v>8632800449</v>
      </c>
      <c r="F10" s="32">
        <f>SUM(F8:F9)</f>
        <v>4648476531</v>
      </c>
      <c r="G10" s="37">
        <f t="shared" ref="G10:G54" si="0">IF(($D10      =0),0,($F10      /$D10      ))</f>
        <v>0.53847367265884916</v>
      </c>
      <c r="H10" s="32">
        <f>SUM(H8:H9)</f>
        <v>1481682667</v>
      </c>
      <c r="I10" s="37">
        <f t="shared" ref="I10:I54" si="1">IF(($D10      =0),0,($H10      /$D10      ))</f>
        <v>0.17163625589883583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6130159198</v>
      </c>
      <c r="O10" s="37">
        <f t="shared" ref="O10:O54" si="5">IF(($D10      =0),0,($N10      /$D10      ))</f>
        <v>0.71010992855768507</v>
      </c>
      <c r="P10" s="32">
        <f>SUM(P8:P9)</f>
        <v>-5215067635</v>
      </c>
      <c r="Q10" s="32">
        <f>SUM(Q8:Q9)</f>
        <v>7798722319</v>
      </c>
      <c r="R10" s="32">
        <f>SUM(R8:R9)</f>
        <v>7848175633</v>
      </c>
      <c r="S10" s="32">
        <f>SUM(S8:S9)</f>
        <v>6177479848</v>
      </c>
      <c r="T10" s="37">
        <f t="shared" ref="T10:T54" si="6">IF(($Q10      =0),0,($S10      /$Q10      ))</f>
        <v>0.7921143483913804</v>
      </c>
      <c r="U10" s="37">
        <f t="shared" ref="U10:U54" si="7">IF(($P10      =0),0,(($H10      /$P10      )-1))</f>
        <v>-1.284115714445571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183617689</v>
      </c>
      <c r="E11" s="31">
        <v>183617689</v>
      </c>
      <c r="F11" s="31">
        <v>97005438</v>
      </c>
      <c r="G11" s="36">
        <f t="shared" si="0"/>
        <v>0.52830115948142664</v>
      </c>
      <c r="H11" s="31">
        <v>43774854</v>
      </c>
      <c r="I11" s="36">
        <f t="shared" si="1"/>
        <v>0.23840216178736462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140780292</v>
      </c>
      <c r="O11" s="36">
        <f t="shared" si="5"/>
        <v>0.76670332126879126</v>
      </c>
      <c r="P11" s="31">
        <v>40124575</v>
      </c>
      <c r="Q11" s="31">
        <v>142820799</v>
      </c>
      <c r="R11" s="31">
        <v>176528689</v>
      </c>
      <c r="S11" s="31">
        <v>150141953</v>
      </c>
      <c r="T11" s="36">
        <f t="shared" si="6"/>
        <v>1.0512611191875492</v>
      </c>
      <c r="U11" s="36">
        <f t="shared" si="7"/>
        <v>9.0973648942076046E-2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44908877</v>
      </c>
      <c r="E12" s="31">
        <v>44908877</v>
      </c>
      <c r="F12" s="31">
        <v>28769699</v>
      </c>
      <c r="G12" s="36">
        <f t="shared" si="0"/>
        <v>0.64062387932791109</v>
      </c>
      <c r="H12" s="31">
        <v>5715318</v>
      </c>
      <c r="I12" s="36">
        <f t="shared" si="1"/>
        <v>0.12726477217410714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34485017</v>
      </c>
      <c r="O12" s="36">
        <f t="shared" si="5"/>
        <v>0.76788865150201824</v>
      </c>
      <c r="P12" s="31">
        <v>1725446</v>
      </c>
      <c r="Q12" s="31">
        <v>38741001</v>
      </c>
      <c r="R12" s="31">
        <v>43177021</v>
      </c>
      <c r="S12" s="31">
        <v>30410092</v>
      </c>
      <c r="T12" s="36">
        <f t="shared" si="6"/>
        <v>0.7849588605105996</v>
      </c>
      <c r="U12" s="36">
        <f t="shared" si="7"/>
        <v>2.3123714100586166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80084576</v>
      </c>
      <c r="E13" s="31">
        <v>80084576</v>
      </c>
      <c r="F13" s="31">
        <v>64062197</v>
      </c>
      <c r="G13" s="36">
        <f t="shared" si="0"/>
        <v>0.79993177462786347</v>
      </c>
      <c r="H13" s="31">
        <v>39762088</v>
      </c>
      <c r="I13" s="36">
        <f t="shared" si="1"/>
        <v>0.49650119893248856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103824285</v>
      </c>
      <c r="O13" s="36">
        <f t="shared" si="5"/>
        <v>1.2964329735603519</v>
      </c>
      <c r="P13" s="31">
        <v>32763409</v>
      </c>
      <c r="Q13" s="31">
        <v>176763830</v>
      </c>
      <c r="R13" s="31">
        <v>172362066</v>
      </c>
      <c r="S13" s="31">
        <v>79802093</v>
      </c>
      <c r="T13" s="36">
        <f t="shared" si="6"/>
        <v>0.45146166497976425</v>
      </c>
      <c r="U13" s="36">
        <f t="shared" si="7"/>
        <v>0.21361266161283776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286237302</v>
      </c>
      <c r="E14" s="31">
        <v>286237302</v>
      </c>
      <c r="F14" s="31">
        <v>87994556</v>
      </c>
      <c r="G14" s="36">
        <f t="shared" si="0"/>
        <v>0.30741819946304555</v>
      </c>
      <c r="H14" s="31">
        <v>76255152</v>
      </c>
      <c r="I14" s="36">
        <f t="shared" si="1"/>
        <v>0.26640536180011926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164249708</v>
      </c>
      <c r="O14" s="36">
        <f t="shared" si="5"/>
        <v>0.57382356126316481</v>
      </c>
      <c r="P14" s="31">
        <v>60651460</v>
      </c>
      <c r="Q14" s="31">
        <v>227484867</v>
      </c>
      <c r="R14" s="31">
        <v>227499398</v>
      </c>
      <c r="S14" s="31">
        <v>125579252</v>
      </c>
      <c r="T14" s="36">
        <f t="shared" si="6"/>
        <v>0.55203343262389404</v>
      </c>
      <c r="U14" s="36">
        <f t="shared" si="7"/>
        <v>0.25726820096334047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90939143</v>
      </c>
      <c r="E15" s="31">
        <v>90939143</v>
      </c>
      <c r="F15" s="31">
        <v>37669034</v>
      </c>
      <c r="G15" s="36">
        <f t="shared" si="0"/>
        <v>0.41422244324426943</v>
      </c>
      <c r="H15" s="31">
        <v>9030693</v>
      </c>
      <c r="I15" s="36">
        <f t="shared" si="1"/>
        <v>9.9304795515831948E-2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46699727</v>
      </c>
      <c r="O15" s="36">
        <f t="shared" si="5"/>
        <v>0.51352723876010131</v>
      </c>
      <c r="P15" s="31">
        <v>10271452</v>
      </c>
      <c r="Q15" s="31">
        <v>90826889</v>
      </c>
      <c r="R15" s="31">
        <v>86748368</v>
      </c>
      <c r="S15" s="31">
        <v>23551049</v>
      </c>
      <c r="T15" s="36">
        <f t="shared" si="6"/>
        <v>0.25929599988831503</v>
      </c>
      <c r="U15" s="36">
        <f t="shared" si="7"/>
        <v>-0.12079684547033853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590607848</v>
      </c>
      <c r="E16" s="31">
        <v>499157319</v>
      </c>
      <c r="F16" s="31">
        <v>163181139</v>
      </c>
      <c r="G16" s="36">
        <f t="shared" si="0"/>
        <v>0.27629355003084888</v>
      </c>
      <c r="H16" s="31">
        <v>147095912</v>
      </c>
      <c r="I16" s="36">
        <f t="shared" si="1"/>
        <v>0.24905851234133955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310277051</v>
      </c>
      <c r="O16" s="36">
        <f t="shared" si="5"/>
        <v>0.52535206237218846</v>
      </c>
      <c r="P16" s="31">
        <v>119006587</v>
      </c>
      <c r="Q16" s="31">
        <v>422532862</v>
      </c>
      <c r="R16" s="31">
        <v>557739987</v>
      </c>
      <c r="S16" s="31">
        <v>319961305</v>
      </c>
      <c r="T16" s="36">
        <f t="shared" si="6"/>
        <v>0.75724596540375122</v>
      </c>
      <c r="U16" s="36">
        <f t="shared" si="7"/>
        <v>0.23603168285130294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48009965</v>
      </c>
      <c r="E17" s="31">
        <v>48009965</v>
      </c>
      <c r="F17" s="31">
        <v>35375626</v>
      </c>
      <c r="G17" s="36">
        <f t="shared" si="0"/>
        <v>0.73683923743747781</v>
      </c>
      <c r="H17" s="31">
        <v>4431910</v>
      </c>
      <c r="I17" s="36">
        <f t="shared" si="1"/>
        <v>9.2312293916481714E-2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39807536</v>
      </c>
      <c r="O17" s="36">
        <f t="shared" si="5"/>
        <v>0.82915153135395958</v>
      </c>
      <c r="P17" s="31">
        <v>1754297</v>
      </c>
      <c r="Q17" s="31">
        <v>44362219</v>
      </c>
      <c r="R17" s="31">
        <v>45650923</v>
      </c>
      <c r="S17" s="31">
        <v>34861830</v>
      </c>
      <c r="T17" s="36">
        <f t="shared" si="6"/>
        <v>0.78584504530758481</v>
      </c>
      <c r="U17" s="36">
        <f t="shared" si="7"/>
        <v>1.5263168095254112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94291500</v>
      </c>
      <c r="E18" s="31">
        <v>94291500</v>
      </c>
      <c r="F18" s="31">
        <v>50341332</v>
      </c>
      <c r="G18" s="36">
        <f t="shared" si="0"/>
        <v>0.53389045672197388</v>
      </c>
      <c r="H18" s="31">
        <v>32903140</v>
      </c>
      <c r="I18" s="36">
        <f t="shared" si="1"/>
        <v>0.34895128404999393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83244472</v>
      </c>
      <c r="O18" s="36">
        <f t="shared" si="5"/>
        <v>0.88284174077196775</v>
      </c>
      <c r="P18" s="31">
        <v>42085801</v>
      </c>
      <c r="Q18" s="31">
        <v>87439000</v>
      </c>
      <c r="R18" s="31">
        <v>87720500</v>
      </c>
      <c r="S18" s="31">
        <v>90933106</v>
      </c>
      <c r="T18" s="36">
        <f t="shared" si="6"/>
        <v>1.0399604981758712</v>
      </c>
      <c r="U18" s="36">
        <f t="shared" si="7"/>
        <v>-0.21818905145704603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1418696900</v>
      </c>
      <c r="E19" s="32">
        <f>SUM(E11:E18)</f>
        <v>1327246371</v>
      </c>
      <c r="F19" s="32">
        <f>SUM(F11:F18)</f>
        <v>564399021</v>
      </c>
      <c r="G19" s="37">
        <f t="shared" si="0"/>
        <v>0.39782917760657688</v>
      </c>
      <c r="H19" s="32">
        <f>SUM(H11:H18)</f>
        <v>358969067</v>
      </c>
      <c r="I19" s="37">
        <f t="shared" si="1"/>
        <v>0.25302731471394629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923368088</v>
      </c>
      <c r="O19" s="37">
        <f t="shared" si="5"/>
        <v>0.65085649232052312</v>
      </c>
      <c r="P19" s="32">
        <f>SUM(P11:P18)</f>
        <v>308383027</v>
      </c>
      <c r="Q19" s="32">
        <f>SUM(Q11:Q18)</f>
        <v>1230971467</v>
      </c>
      <c r="R19" s="32">
        <f>SUM(R11:R18)</f>
        <v>1397426952</v>
      </c>
      <c r="S19" s="32">
        <f>SUM(S11:S18)</f>
        <v>855240680</v>
      </c>
      <c r="T19" s="37">
        <f t="shared" si="6"/>
        <v>0.69476889020369148</v>
      </c>
      <c r="U19" s="37">
        <f t="shared" si="7"/>
        <v>0.16403639490833588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384214826</v>
      </c>
      <c r="E20" s="31">
        <v>384214826</v>
      </c>
      <c r="F20" s="31">
        <v>149737008</v>
      </c>
      <c r="G20" s="36">
        <f t="shared" si="0"/>
        <v>0.38972209781410155</v>
      </c>
      <c r="H20" s="31">
        <v>19639050</v>
      </c>
      <c r="I20" s="36">
        <f t="shared" si="1"/>
        <v>5.1114763593219592E-2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169376058</v>
      </c>
      <c r="O20" s="36">
        <f t="shared" si="5"/>
        <v>0.44083686140732115</v>
      </c>
      <c r="P20" s="31">
        <v>114973688</v>
      </c>
      <c r="Q20" s="31">
        <v>350904000</v>
      </c>
      <c r="R20" s="31">
        <v>375904000</v>
      </c>
      <c r="S20" s="31">
        <v>136794579</v>
      </c>
      <c r="T20" s="36">
        <f t="shared" si="6"/>
        <v>0.38983476677381845</v>
      </c>
      <c r="U20" s="36">
        <f t="shared" si="7"/>
        <v>-0.82918657006114305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467128047</v>
      </c>
      <c r="E21" s="31">
        <v>484617781</v>
      </c>
      <c r="F21" s="31">
        <v>208237092</v>
      </c>
      <c r="G21" s="36">
        <f t="shared" si="0"/>
        <v>0.44578160814223172</v>
      </c>
      <c r="H21" s="31">
        <v>137857321</v>
      </c>
      <c r="I21" s="36">
        <f t="shared" si="1"/>
        <v>0.29511677126935604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346094413</v>
      </c>
      <c r="O21" s="36">
        <f t="shared" si="5"/>
        <v>0.74089837941158776</v>
      </c>
      <c r="P21" s="31">
        <v>126144428</v>
      </c>
      <c r="Q21" s="31">
        <v>419373644</v>
      </c>
      <c r="R21" s="31">
        <v>422775072</v>
      </c>
      <c r="S21" s="31">
        <v>319375837</v>
      </c>
      <c r="T21" s="36">
        <f t="shared" si="6"/>
        <v>0.76155438370848116</v>
      </c>
      <c r="U21" s="36">
        <f t="shared" si="7"/>
        <v>9.2853035094027314E-2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121502193</v>
      </c>
      <c r="E22" s="31">
        <v>121502193</v>
      </c>
      <c r="F22" s="31">
        <v>34728333</v>
      </c>
      <c r="G22" s="36">
        <f t="shared" si="0"/>
        <v>0.28582474227440485</v>
      </c>
      <c r="H22" s="31">
        <v>30067101</v>
      </c>
      <c r="I22" s="36">
        <f t="shared" si="1"/>
        <v>0.24746138532660064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64795434</v>
      </c>
      <c r="O22" s="36">
        <f t="shared" si="5"/>
        <v>0.53328612760100558</v>
      </c>
      <c r="P22" s="31">
        <v>30063586</v>
      </c>
      <c r="Q22" s="31">
        <v>112657723</v>
      </c>
      <c r="R22" s="31">
        <v>112657724</v>
      </c>
      <c r="S22" s="31">
        <v>67214146</v>
      </c>
      <c r="T22" s="36">
        <f t="shared" si="6"/>
        <v>0.59662262124719134</v>
      </c>
      <c r="U22" s="36">
        <f t="shared" si="7"/>
        <v>1.1691885325992857E-4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30279204</v>
      </c>
      <c r="E23" s="31">
        <v>30279204</v>
      </c>
      <c r="F23" s="31">
        <v>8779124</v>
      </c>
      <c r="G23" s="36">
        <f t="shared" si="0"/>
        <v>0.28993906180624829</v>
      </c>
      <c r="H23" s="31">
        <v>10844627</v>
      </c>
      <c r="I23" s="36">
        <f t="shared" si="1"/>
        <v>0.35815429626221351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19623751</v>
      </c>
      <c r="O23" s="36">
        <f t="shared" si="5"/>
        <v>0.6480933580684618</v>
      </c>
      <c r="P23" s="31">
        <v>10613260</v>
      </c>
      <c r="Q23" s="31">
        <v>23335584</v>
      </c>
      <c r="R23" s="31">
        <v>28422695</v>
      </c>
      <c r="S23" s="31">
        <v>22814422</v>
      </c>
      <c r="T23" s="36">
        <f t="shared" si="6"/>
        <v>0.9776666399263888</v>
      </c>
      <c r="U23" s="36">
        <f t="shared" si="7"/>
        <v>2.1799805149407492E-2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191845783</v>
      </c>
      <c r="E24" s="31">
        <v>205016364</v>
      </c>
      <c r="F24" s="31">
        <v>82301953</v>
      </c>
      <c r="G24" s="36">
        <f t="shared" si="0"/>
        <v>0.4290005842870156</v>
      </c>
      <c r="H24" s="31">
        <v>51280750</v>
      </c>
      <c r="I24" s="36">
        <f t="shared" si="1"/>
        <v>0.26730194012135255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133582703</v>
      </c>
      <c r="O24" s="36">
        <f t="shared" si="5"/>
        <v>0.69630252440836815</v>
      </c>
      <c r="P24" s="31">
        <v>40363184</v>
      </c>
      <c r="Q24" s="31">
        <v>168213217</v>
      </c>
      <c r="R24" s="31">
        <v>168125717</v>
      </c>
      <c r="S24" s="31">
        <v>104712253</v>
      </c>
      <c r="T24" s="36">
        <f t="shared" si="6"/>
        <v>0.62249717868483545</v>
      </c>
      <c r="U24" s="36">
        <f t="shared" si="7"/>
        <v>0.27048327010079287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175985045</v>
      </c>
      <c r="E25" s="31">
        <v>175985045</v>
      </c>
      <c r="F25" s="31">
        <v>101627541</v>
      </c>
      <c r="G25" s="36">
        <f t="shared" si="0"/>
        <v>0.57747827947539521</v>
      </c>
      <c r="H25" s="31">
        <v>103915643</v>
      </c>
      <c r="I25" s="36">
        <f t="shared" si="1"/>
        <v>0.59047996379465084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205543184</v>
      </c>
      <c r="O25" s="36">
        <f t="shared" si="5"/>
        <v>1.1679582432700459</v>
      </c>
      <c r="P25" s="31">
        <v>34470098</v>
      </c>
      <c r="Q25" s="31">
        <v>165260670</v>
      </c>
      <c r="R25" s="31">
        <v>173760670</v>
      </c>
      <c r="S25" s="31">
        <v>128379382</v>
      </c>
      <c r="T25" s="36">
        <f t="shared" si="6"/>
        <v>0.77682961106232962</v>
      </c>
      <c r="U25" s="36">
        <f t="shared" si="7"/>
        <v>2.0146605037212253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424675584</v>
      </c>
      <c r="E26" s="31">
        <v>424675584</v>
      </c>
      <c r="F26" s="31">
        <v>8742179</v>
      </c>
      <c r="G26" s="36">
        <f t="shared" si="0"/>
        <v>2.0585546542746379E-2</v>
      </c>
      <c r="H26" s="31">
        <v>14636674</v>
      </c>
      <c r="I26" s="36">
        <f t="shared" si="1"/>
        <v>3.4465541583855216E-2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23378853</v>
      </c>
      <c r="O26" s="36">
        <f t="shared" si="5"/>
        <v>5.5051088126601602E-2</v>
      </c>
      <c r="P26" s="31">
        <v>12168487</v>
      </c>
      <c r="Q26" s="31">
        <v>365621959</v>
      </c>
      <c r="R26" s="31">
        <v>374031828</v>
      </c>
      <c r="S26" s="31">
        <v>25399478</v>
      </c>
      <c r="T26" s="36">
        <f t="shared" si="6"/>
        <v>6.9469235571816404E-2</v>
      </c>
      <c r="U26" s="36">
        <f t="shared" si="7"/>
        <v>0.20283433758034164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1795630682</v>
      </c>
      <c r="E27" s="32">
        <f>SUM(E20:E26)</f>
        <v>1826290997</v>
      </c>
      <c r="F27" s="32">
        <f>SUM(F20:F26)</f>
        <v>594153230</v>
      </c>
      <c r="G27" s="37">
        <f t="shared" si="0"/>
        <v>0.33088832573200594</v>
      </c>
      <c r="H27" s="32">
        <f>SUM(H20:H26)</f>
        <v>368241166</v>
      </c>
      <c r="I27" s="37">
        <f t="shared" si="1"/>
        <v>0.20507622736199158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962394396</v>
      </c>
      <c r="O27" s="37">
        <f t="shared" si="5"/>
        <v>0.53596455309399749</v>
      </c>
      <c r="P27" s="32">
        <f>SUM(P20:P26)</f>
        <v>368796731</v>
      </c>
      <c r="Q27" s="32">
        <f>SUM(Q20:Q26)</f>
        <v>1605366797</v>
      </c>
      <c r="R27" s="32">
        <f>SUM(R20:R26)</f>
        <v>1655677706</v>
      </c>
      <c r="S27" s="32">
        <f>SUM(S20:S26)</f>
        <v>804690097</v>
      </c>
      <c r="T27" s="37">
        <f t="shared" si="6"/>
        <v>0.50124999377322987</v>
      </c>
      <c r="U27" s="37">
        <f t="shared" si="7"/>
        <v>-1.506426042588771E-3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176685504</v>
      </c>
      <c r="E28" s="31">
        <v>176685504</v>
      </c>
      <c r="F28" s="31">
        <v>127915848</v>
      </c>
      <c r="G28" s="36">
        <f t="shared" si="0"/>
        <v>0.72397477497644624</v>
      </c>
      <c r="H28" s="31">
        <v>-367876</v>
      </c>
      <c r="I28" s="36">
        <f t="shared" si="1"/>
        <v>-2.0820949748090256E-3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127547972</v>
      </c>
      <c r="O28" s="36">
        <f t="shared" si="5"/>
        <v>0.72189268000163731</v>
      </c>
      <c r="P28" s="31">
        <v>26637193</v>
      </c>
      <c r="Q28" s="31">
        <v>162891224</v>
      </c>
      <c r="R28" s="31">
        <v>167921434</v>
      </c>
      <c r="S28" s="31">
        <v>97457292</v>
      </c>
      <c r="T28" s="36">
        <f t="shared" si="6"/>
        <v>0.59829676275254706</v>
      </c>
      <c r="U28" s="36">
        <f t="shared" si="7"/>
        <v>-1.0138106143541477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265196455</v>
      </c>
      <c r="E29" s="31">
        <v>265196455</v>
      </c>
      <c r="F29" s="31">
        <v>94041478</v>
      </c>
      <c r="G29" s="36">
        <f t="shared" si="0"/>
        <v>0.35461061498729313</v>
      </c>
      <c r="H29" s="31">
        <v>76716468</v>
      </c>
      <c r="I29" s="36">
        <f t="shared" si="1"/>
        <v>0.28928164971134324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170757946</v>
      </c>
      <c r="O29" s="36">
        <f t="shared" si="5"/>
        <v>0.64389226469863636</v>
      </c>
      <c r="P29" s="31">
        <v>74262780</v>
      </c>
      <c r="Q29" s="31">
        <v>229029167</v>
      </c>
      <c r="R29" s="31">
        <v>233016167</v>
      </c>
      <c r="S29" s="31">
        <v>170607631</v>
      </c>
      <c r="T29" s="36">
        <f t="shared" si="6"/>
        <v>0.74491661142879673</v>
      </c>
      <c r="U29" s="36">
        <f t="shared" si="7"/>
        <v>3.3040616039420989E-2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185298000</v>
      </c>
      <c r="E30" s="31">
        <v>185298000</v>
      </c>
      <c r="F30" s="31">
        <v>78559472</v>
      </c>
      <c r="G30" s="36">
        <f t="shared" si="0"/>
        <v>0.42396287061921878</v>
      </c>
      <c r="H30" s="31">
        <v>57698367</v>
      </c>
      <c r="I30" s="36">
        <f t="shared" si="1"/>
        <v>0.31138148819739014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136257839</v>
      </c>
      <c r="O30" s="36">
        <f t="shared" si="5"/>
        <v>0.73534435881660887</v>
      </c>
      <c r="P30" s="31">
        <v>5967107</v>
      </c>
      <c r="Q30" s="31">
        <v>182264681</v>
      </c>
      <c r="R30" s="31">
        <v>231003681</v>
      </c>
      <c r="S30" s="31">
        <v>76588426</v>
      </c>
      <c r="T30" s="36">
        <f t="shared" si="6"/>
        <v>0.42020442786718509</v>
      </c>
      <c r="U30" s="36">
        <f t="shared" si="7"/>
        <v>8.6694037831062865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88117125</v>
      </c>
      <c r="E31" s="31">
        <v>88117125</v>
      </c>
      <c r="F31" s="31">
        <v>17482591</v>
      </c>
      <c r="G31" s="36">
        <f t="shared" si="0"/>
        <v>0.19840174086478649</v>
      </c>
      <c r="H31" s="31">
        <v>1347117</v>
      </c>
      <c r="I31" s="36">
        <f t="shared" si="1"/>
        <v>1.5287800186399636E-2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18829708</v>
      </c>
      <c r="O31" s="36">
        <f t="shared" si="5"/>
        <v>0.21368954105118612</v>
      </c>
      <c r="P31" s="31">
        <v>1712034</v>
      </c>
      <c r="Q31" s="31">
        <v>98310688</v>
      </c>
      <c r="R31" s="31">
        <v>124297482</v>
      </c>
      <c r="S31" s="31">
        <v>13397626</v>
      </c>
      <c r="T31" s="36">
        <f t="shared" si="6"/>
        <v>0.13627842783482505</v>
      </c>
      <c r="U31" s="36">
        <f t="shared" si="7"/>
        <v>-0.21314822018721591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115344405</v>
      </c>
      <c r="E32" s="31">
        <v>121726405</v>
      </c>
      <c r="F32" s="31">
        <v>43904877</v>
      </c>
      <c r="G32" s="36">
        <f t="shared" si="0"/>
        <v>0.38064158378553342</v>
      </c>
      <c r="H32" s="31">
        <v>35658973</v>
      </c>
      <c r="I32" s="36">
        <f t="shared" si="1"/>
        <v>0.30915216910607846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79563850</v>
      </c>
      <c r="O32" s="36">
        <f t="shared" si="5"/>
        <v>0.68979375289161182</v>
      </c>
      <c r="P32" s="31">
        <v>32304594</v>
      </c>
      <c r="Q32" s="31">
        <v>101317370</v>
      </c>
      <c r="R32" s="31">
        <v>102456734</v>
      </c>
      <c r="S32" s="31">
        <v>74036066</v>
      </c>
      <c r="T32" s="36">
        <f t="shared" si="6"/>
        <v>0.73073418704018867</v>
      </c>
      <c r="U32" s="36">
        <f t="shared" si="7"/>
        <v>0.10383597453662463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215465212</v>
      </c>
      <c r="E33" s="31">
        <v>215465212</v>
      </c>
      <c r="F33" s="31">
        <v>193258823</v>
      </c>
      <c r="G33" s="36">
        <f t="shared" si="0"/>
        <v>0.89693747406425872</v>
      </c>
      <c r="H33" s="31">
        <v>28993900</v>
      </c>
      <c r="I33" s="36">
        <f t="shared" si="1"/>
        <v>0.13456418198961975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222252723</v>
      </c>
      <c r="O33" s="36">
        <f t="shared" si="5"/>
        <v>1.0315016560538783</v>
      </c>
      <c r="P33" s="31">
        <v>5006673</v>
      </c>
      <c r="Q33" s="31">
        <v>239322414</v>
      </c>
      <c r="R33" s="31">
        <v>244763625</v>
      </c>
      <c r="S33" s="31">
        <v>184928003</v>
      </c>
      <c r="T33" s="36">
        <f t="shared" si="6"/>
        <v>0.7727149325846262</v>
      </c>
      <c r="U33" s="36">
        <f t="shared" si="7"/>
        <v>4.7910512629844213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1111453444</v>
      </c>
      <c r="E34" s="31">
        <v>1111453444</v>
      </c>
      <c r="F34" s="31">
        <v>364183268</v>
      </c>
      <c r="G34" s="36">
        <f t="shared" si="0"/>
        <v>0.32766398805634545</v>
      </c>
      <c r="H34" s="31">
        <v>305280921</v>
      </c>
      <c r="I34" s="36">
        <f t="shared" si="1"/>
        <v>0.27466820373629613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669464189</v>
      </c>
      <c r="O34" s="36">
        <f t="shared" si="5"/>
        <v>0.60233219179264152</v>
      </c>
      <c r="P34" s="31">
        <v>320819582</v>
      </c>
      <c r="Q34" s="31">
        <v>1124026031</v>
      </c>
      <c r="R34" s="31">
        <v>1154116705</v>
      </c>
      <c r="S34" s="31">
        <v>683207704</v>
      </c>
      <c r="T34" s="36">
        <f t="shared" si="6"/>
        <v>0.60782195888486501</v>
      </c>
      <c r="U34" s="36">
        <f t="shared" si="7"/>
        <v>-4.8434266085416233E-2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2157560145</v>
      </c>
      <c r="E35" s="32">
        <f>SUM(E28:E34)</f>
        <v>2163942145</v>
      </c>
      <c r="F35" s="32">
        <f>SUM(F28:F34)</f>
        <v>919346357</v>
      </c>
      <c r="G35" s="37">
        <f t="shared" si="0"/>
        <v>0.42610462523166415</v>
      </c>
      <c r="H35" s="32">
        <f>SUM(H28:H34)</f>
        <v>505327870</v>
      </c>
      <c r="I35" s="37">
        <f t="shared" si="1"/>
        <v>0.23421264578466711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1424674227</v>
      </c>
      <c r="O35" s="37">
        <f t="shared" si="5"/>
        <v>0.66031727101633131</v>
      </c>
      <c r="P35" s="32">
        <f>SUM(P28:P34)</f>
        <v>466709963</v>
      </c>
      <c r="Q35" s="32">
        <f>SUM(Q28:Q34)</f>
        <v>2137161575</v>
      </c>
      <c r="R35" s="32">
        <f>SUM(R28:R34)</f>
        <v>2257575828</v>
      </c>
      <c r="S35" s="32">
        <f>SUM(S28:S34)</f>
        <v>1300222748</v>
      </c>
      <c r="T35" s="37">
        <f t="shared" si="6"/>
        <v>0.60838766858327031</v>
      </c>
      <c r="U35" s="37">
        <f t="shared" si="7"/>
        <v>8.2744980955120617E-2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246585386</v>
      </c>
      <c r="E36" s="31">
        <v>246585386</v>
      </c>
      <c r="F36" s="31">
        <v>98498690</v>
      </c>
      <c r="G36" s="36">
        <f t="shared" si="0"/>
        <v>0.39945063897663424</v>
      </c>
      <c r="H36" s="31">
        <v>78512299</v>
      </c>
      <c r="I36" s="36">
        <f t="shared" si="1"/>
        <v>0.3183980213653051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177010989</v>
      </c>
      <c r="O36" s="36">
        <f t="shared" si="5"/>
        <v>0.71784866034193928</v>
      </c>
      <c r="P36" s="31">
        <v>75734377</v>
      </c>
      <c r="Q36" s="31">
        <v>315271496</v>
      </c>
      <c r="R36" s="31">
        <v>305828011</v>
      </c>
      <c r="S36" s="31">
        <v>168303118</v>
      </c>
      <c r="T36" s="36">
        <f t="shared" si="6"/>
        <v>0.53383550411420633</v>
      </c>
      <c r="U36" s="36">
        <f t="shared" si="7"/>
        <v>3.6679802621205848E-2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168381066</v>
      </c>
      <c r="E37" s="31">
        <v>168381066</v>
      </c>
      <c r="F37" s="31">
        <v>46960186</v>
      </c>
      <c r="G37" s="36">
        <f t="shared" si="0"/>
        <v>0.27889231916372353</v>
      </c>
      <c r="H37" s="31">
        <v>-15639369</v>
      </c>
      <c r="I37" s="36">
        <f t="shared" si="1"/>
        <v>-9.2880805256334464E-2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31320817</v>
      </c>
      <c r="O37" s="36">
        <f t="shared" si="5"/>
        <v>0.1860115139073891</v>
      </c>
      <c r="P37" s="31">
        <v>67902305</v>
      </c>
      <c r="Q37" s="31">
        <v>154020544</v>
      </c>
      <c r="R37" s="31">
        <v>163259665</v>
      </c>
      <c r="S37" s="31">
        <v>170319641</v>
      </c>
      <c r="T37" s="36">
        <f t="shared" si="6"/>
        <v>1.1058241749879809</v>
      </c>
      <c r="U37" s="36">
        <f t="shared" si="7"/>
        <v>-1.2303216216297812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142392828</v>
      </c>
      <c r="E38" s="31">
        <v>142392828</v>
      </c>
      <c r="F38" s="31">
        <v>92752620</v>
      </c>
      <c r="G38" s="36">
        <f t="shared" si="0"/>
        <v>0.65138547567859251</v>
      </c>
      <c r="H38" s="31">
        <v>49182220</v>
      </c>
      <c r="I38" s="36">
        <f t="shared" si="1"/>
        <v>0.34539815446322902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141934840</v>
      </c>
      <c r="O38" s="36">
        <f t="shared" si="5"/>
        <v>0.99678363014182148</v>
      </c>
      <c r="P38" s="31">
        <v>108296873</v>
      </c>
      <c r="Q38" s="31">
        <v>236184427</v>
      </c>
      <c r="R38" s="31">
        <v>249308427</v>
      </c>
      <c r="S38" s="31">
        <v>126273150</v>
      </c>
      <c r="T38" s="36">
        <f t="shared" si="6"/>
        <v>0.5346379166650137</v>
      </c>
      <c r="U38" s="36">
        <f t="shared" si="7"/>
        <v>-0.54585743209778548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458938280</v>
      </c>
      <c r="E39" s="31">
        <v>458938282</v>
      </c>
      <c r="F39" s="31">
        <v>165404691</v>
      </c>
      <c r="G39" s="36">
        <f t="shared" si="0"/>
        <v>0.36040726652830091</v>
      </c>
      <c r="H39" s="31">
        <v>127141577</v>
      </c>
      <c r="I39" s="36">
        <f t="shared" si="1"/>
        <v>0.27703415152033078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292546268</v>
      </c>
      <c r="O39" s="36">
        <f t="shared" si="5"/>
        <v>0.63744141804863175</v>
      </c>
      <c r="P39" s="31">
        <v>753449</v>
      </c>
      <c r="Q39" s="31">
        <v>383613905</v>
      </c>
      <c r="R39" s="31">
        <v>375774263</v>
      </c>
      <c r="S39" s="31">
        <v>150219412</v>
      </c>
      <c r="T39" s="36">
        <f t="shared" si="6"/>
        <v>0.39159011193819993</v>
      </c>
      <c r="U39" s="36">
        <f t="shared" si="7"/>
        <v>167.74609562160146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1016297560</v>
      </c>
      <c r="E40" s="32">
        <f>SUM(E36:E39)</f>
        <v>1016297562</v>
      </c>
      <c r="F40" s="32">
        <f>SUM(F36:F39)</f>
        <v>403616187</v>
      </c>
      <c r="G40" s="37">
        <f t="shared" si="0"/>
        <v>0.39714371350060113</v>
      </c>
      <c r="H40" s="32">
        <f>SUM(H36:H39)</f>
        <v>239196727</v>
      </c>
      <c r="I40" s="37">
        <f t="shared" si="1"/>
        <v>0.23536091831215258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642812914</v>
      </c>
      <c r="O40" s="37">
        <f t="shared" si="5"/>
        <v>0.63250463181275374</v>
      </c>
      <c r="P40" s="32">
        <f>SUM(P36:P39)</f>
        <v>252687004</v>
      </c>
      <c r="Q40" s="32">
        <f>SUM(Q36:Q39)</f>
        <v>1089090372</v>
      </c>
      <c r="R40" s="32">
        <f>SUM(R36:R39)</f>
        <v>1094170366</v>
      </c>
      <c r="S40" s="32">
        <f>SUM(S36:S39)</f>
        <v>615115321</v>
      </c>
      <c r="T40" s="37">
        <f t="shared" si="6"/>
        <v>0.56479731784829335</v>
      </c>
      <c r="U40" s="37">
        <f t="shared" si="7"/>
        <v>-5.3387300440666863E-2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416923328</v>
      </c>
      <c r="E41" s="31">
        <v>416923328</v>
      </c>
      <c r="F41" s="31">
        <v>175914107</v>
      </c>
      <c r="G41" s="36">
        <f t="shared" si="0"/>
        <v>0.42193395088700819</v>
      </c>
      <c r="H41" s="31">
        <v>131319865</v>
      </c>
      <c r="I41" s="36">
        <f t="shared" si="1"/>
        <v>0.31497365625940699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307233972</v>
      </c>
      <c r="O41" s="36">
        <f t="shared" si="5"/>
        <v>0.73690760714641523</v>
      </c>
      <c r="P41" s="31">
        <v>121627409</v>
      </c>
      <c r="Q41" s="31">
        <v>391978440</v>
      </c>
      <c r="R41" s="31">
        <v>402778440</v>
      </c>
      <c r="S41" s="31">
        <v>284343808</v>
      </c>
      <c r="T41" s="36">
        <f t="shared" si="6"/>
        <v>0.72540675451435543</v>
      </c>
      <c r="U41" s="36">
        <f t="shared" si="7"/>
        <v>7.9689735066213574E-2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336837483</v>
      </c>
      <c r="E42" s="31">
        <v>352478703</v>
      </c>
      <c r="F42" s="31">
        <v>40537329</v>
      </c>
      <c r="G42" s="36">
        <f t="shared" si="0"/>
        <v>0.12034684690955252</v>
      </c>
      <c r="H42" s="31">
        <v>71060520</v>
      </c>
      <c r="I42" s="36">
        <f t="shared" si="1"/>
        <v>0.21096381366796996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111597849</v>
      </c>
      <c r="O42" s="36">
        <f t="shared" si="5"/>
        <v>0.33131066057752251</v>
      </c>
      <c r="P42" s="31">
        <v>16774044</v>
      </c>
      <c r="Q42" s="31">
        <v>111270078</v>
      </c>
      <c r="R42" s="31">
        <v>133919110</v>
      </c>
      <c r="S42" s="31">
        <v>57055121</v>
      </c>
      <c r="T42" s="36">
        <f t="shared" si="6"/>
        <v>0.51276247869620439</v>
      </c>
      <c r="U42" s="36">
        <f t="shared" si="7"/>
        <v>3.2363379993518562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405286546</v>
      </c>
      <c r="E43" s="31">
        <v>406756771</v>
      </c>
      <c r="F43" s="31">
        <v>152108302</v>
      </c>
      <c r="G43" s="36">
        <f t="shared" si="0"/>
        <v>0.37531051425526474</v>
      </c>
      <c r="H43" s="31">
        <v>152585965</v>
      </c>
      <c r="I43" s="36">
        <f t="shared" si="1"/>
        <v>0.37648909519932594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304694267</v>
      </c>
      <c r="O43" s="36">
        <f t="shared" si="5"/>
        <v>0.75179960945459068</v>
      </c>
      <c r="P43" s="31">
        <v>121677761</v>
      </c>
      <c r="Q43" s="31">
        <v>373620226</v>
      </c>
      <c r="R43" s="31">
        <v>394097455</v>
      </c>
      <c r="S43" s="31">
        <v>292822614</v>
      </c>
      <c r="T43" s="36">
        <f t="shared" si="6"/>
        <v>0.78374400961900814</v>
      </c>
      <c r="U43" s="36">
        <f t="shared" si="7"/>
        <v>0.25401687001784978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132679176</v>
      </c>
      <c r="E44" s="31">
        <v>132679176</v>
      </c>
      <c r="F44" s="31">
        <v>85540710</v>
      </c>
      <c r="G44" s="36">
        <f t="shared" si="0"/>
        <v>0.64471842966525506</v>
      </c>
      <c r="H44" s="31">
        <v>25771073</v>
      </c>
      <c r="I44" s="36">
        <f t="shared" si="1"/>
        <v>0.19423600429957449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111311783</v>
      </c>
      <c r="O44" s="36">
        <f t="shared" si="5"/>
        <v>0.8389544339648296</v>
      </c>
      <c r="P44" s="31">
        <v>26353835</v>
      </c>
      <c r="Q44" s="31">
        <v>115052329</v>
      </c>
      <c r="R44" s="31">
        <v>120552329</v>
      </c>
      <c r="S44" s="31">
        <v>94886860</v>
      </c>
      <c r="T44" s="36">
        <f t="shared" si="6"/>
        <v>0.82472785057658415</v>
      </c>
      <c r="U44" s="36">
        <f t="shared" si="7"/>
        <v>-2.2112986591894535E-2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933773705</v>
      </c>
      <c r="E45" s="31">
        <v>933773705</v>
      </c>
      <c r="F45" s="31">
        <v>550092929</v>
      </c>
      <c r="G45" s="36">
        <f t="shared" si="0"/>
        <v>0.58910732445608971</v>
      </c>
      <c r="H45" s="31">
        <v>185171922</v>
      </c>
      <c r="I45" s="36">
        <f t="shared" si="1"/>
        <v>0.19830492228307073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735264851</v>
      </c>
      <c r="O45" s="36">
        <f t="shared" si="5"/>
        <v>0.78741224673916044</v>
      </c>
      <c r="P45" s="31">
        <v>171428957</v>
      </c>
      <c r="Q45" s="31">
        <v>839939562</v>
      </c>
      <c r="R45" s="31">
        <v>867152674</v>
      </c>
      <c r="S45" s="31">
        <v>681539808</v>
      </c>
      <c r="T45" s="36">
        <f t="shared" si="6"/>
        <v>0.81141529561623382</v>
      </c>
      <c r="U45" s="36">
        <f t="shared" si="7"/>
        <v>8.0167115524129251E-2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487416678</v>
      </c>
      <c r="E46" s="31">
        <v>487416678</v>
      </c>
      <c r="F46" s="31">
        <v>519047032</v>
      </c>
      <c r="G46" s="36">
        <f t="shared" si="0"/>
        <v>1.0648938688962957</v>
      </c>
      <c r="H46" s="31">
        <v>410985588</v>
      </c>
      <c r="I46" s="36">
        <f t="shared" si="1"/>
        <v>0.84319147569259012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930032620</v>
      </c>
      <c r="O46" s="36">
        <f t="shared" si="5"/>
        <v>1.9080853445888859</v>
      </c>
      <c r="P46" s="31">
        <v>284664670</v>
      </c>
      <c r="Q46" s="31">
        <v>459638643</v>
      </c>
      <c r="R46" s="31">
        <v>489538643</v>
      </c>
      <c r="S46" s="31">
        <v>759301924</v>
      </c>
      <c r="T46" s="36">
        <f t="shared" si="6"/>
        <v>1.6519540634010619</v>
      </c>
      <c r="U46" s="36">
        <f t="shared" si="7"/>
        <v>0.44375340993316814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2712916916</v>
      </c>
      <c r="E47" s="32">
        <f>SUM(E41:E46)</f>
        <v>2730028361</v>
      </c>
      <c r="F47" s="32">
        <f>SUM(F41:F46)</f>
        <v>1523240409</v>
      </c>
      <c r="G47" s="37">
        <f t="shared" si="0"/>
        <v>0.56147698442822491</v>
      </c>
      <c r="H47" s="32">
        <f>SUM(H41:H46)</f>
        <v>976894933</v>
      </c>
      <c r="I47" s="37">
        <f t="shared" si="1"/>
        <v>0.36009025091721608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2500135342</v>
      </c>
      <c r="O47" s="37">
        <f t="shared" si="5"/>
        <v>0.92156723534544105</v>
      </c>
      <c r="P47" s="32">
        <f>SUM(P41:P46)</f>
        <v>742526676</v>
      </c>
      <c r="Q47" s="32">
        <f>SUM(Q41:Q46)</f>
        <v>2291499278</v>
      </c>
      <c r="R47" s="32">
        <f>SUM(R41:R46)</f>
        <v>2408038651</v>
      </c>
      <c r="S47" s="32">
        <f>SUM(S41:S46)</f>
        <v>2169950135</v>
      </c>
      <c r="T47" s="37">
        <f t="shared" si="6"/>
        <v>0.94695649954291627</v>
      </c>
      <c r="U47" s="37">
        <f t="shared" si="7"/>
        <v>0.31563614422924791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438117060</v>
      </c>
      <c r="E48" s="31">
        <v>438117060</v>
      </c>
      <c r="F48" s="31">
        <v>184815973</v>
      </c>
      <c r="G48" s="36">
        <f t="shared" si="0"/>
        <v>0.42184153477155167</v>
      </c>
      <c r="H48" s="31">
        <v>123513132</v>
      </c>
      <c r="I48" s="36">
        <f t="shared" si="1"/>
        <v>0.28191810654440164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308329105</v>
      </c>
      <c r="O48" s="36">
        <f t="shared" si="5"/>
        <v>0.70375964131595337</v>
      </c>
      <c r="P48" s="31">
        <v>115560016</v>
      </c>
      <c r="Q48" s="31">
        <v>403019376</v>
      </c>
      <c r="R48" s="31">
        <v>414662390</v>
      </c>
      <c r="S48" s="31">
        <v>293612281</v>
      </c>
      <c r="T48" s="36">
        <f t="shared" si="6"/>
        <v>0.7285314267371602</v>
      </c>
      <c r="U48" s="36">
        <f t="shared" si="7"/>
        <v>6.882238576360189E-2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360135850</v>
      </c>
      <c r="E49" s="31">
        <v>360135850</v>
      </c>
      <c r="F49" s="31">
        <v>183088437</v>
      </c>
      <c r="G49" s="36">
        <f t="shared" si="0"/>
        <v>0.50838714612832903</v>
      </c>
      <c r="H49" s="31">
        <v>104486207</v>
      </c>
      <c r="I49" s="36">
        <f t="shared" si="1"/>
        <v>0.29012998011722518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287574644</v>
      </c>
      <c r="O49" s="36">
        <f t="shared" si="5"/>
        <v>0.79851712624555427</v>
      </c>
      <c r="P49" s="31">
        <v>100528853</v>
      </c>
      <c r="Q49" s="31">
        <v>368347836</v>
      </c>
      <c r="R49" s="31">
        <v>374774436</v>
      </c>
      <c r="S49" s="31">
        <v>258839868</v>
      </c>
      <c r="T49" s="36">
        <f t="shared" si="6"/>
        <v>0.70270500516799561</v>
      </c>
      <c r="U49" s="36">
        <f t="shared" si="7"/>
        <v>3.9365355138389901E-2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420864992</v>
      </c>
      <c r="E50" s="31">
        <v>420864992</v>
      </c>
      <c r="F50" s="31">
        <v>180799309</v>
      </c>
      <c r="G50" s="36">
        <f t="shared" si="0"/>
        <v>0.42958980299316507</v>
      </c>
      <c r="H50" s="31">
        <v>134733343</v>
      </c>
      <c r="I50" s="36">
        <f t="shared" si="1"/>
        <v>0.320134355579758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315532652</v>
      </c>
      <c r="O50" s="36">
        <f t="shared" si="5"/>
        <v>0.74972415857292307</v>
      </c>
      <c r="P50" s="31">
        <v>127247729</v>
      </c>
      <c r="Q50" s="31">
        <v>391308036</v>
      </c>
      <c r="R50" s="31">
        <v>411363460</v>
      </c>
      <c r="S50" s="31">
        <v>298190449</v>
      </c>
      <c r="T50" s="36">
        <f t="shared" si="6"/>
        <v>0.76203507612095145</v>
      </c>
      <c r="U50" s="36">
        <f t="shared" si="7"/>
        <v>5.8827093094918848E-2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211880179</v>
      </c>
      <c r="E51" s="31">
        <v>211865179</v>
      </c>
      <c r="F51" s="31">
        <v>76567261</v>
      </c>
      <c r="G51" s="36">
        <f t="shared" si="0"/>
        <v>0.36137056973130083</v>
      </c>
      <c r="H51" s="31">
        <v>7269702</v>
      </c>
      <c r="I51" s="36">
        <f t="shared" si="1"/>
        <v>3.4310439203470752E-2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83836963</v>
      </c>
      <c r="O51" s="36">
        <f t="shared" si="5"/>
        <v>0.39568100893477159</v>
      </c>
      <c r="P51" s="31">
        <v>58173094</v>
      </c>
      <c r="Q51" s="31">
        <v>272637395</v>
      </c>
      <c r="R51" s="31">
        <v>217664568</v>
      </c>
      <c r="S51" s="31">
        <v>128835071</v>
      </c>
      <c r="T51" s="36">
        <f t="shared" si="6"/>
        <v>0.4725509902997716</v>
      </c>
      <c r="U51" s="36">
        <f t="shared" si="7"/>
        <v>-0.87503325850263358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1013485974</v>
      </c>
      <c r="E52" s="31">
        <v>1013485974</v>
      </c>
      <c r="F52" s="31">
        <v>355760727</v>
      </c>
      <c r="G52" s="36">
        <f t="shared" si="0"/>
        <v>0.35102678885223526</v>
      </c>
      <c r="H52" s="31">
        <v>289091829</v>
      </c>
      <c r="I52" s="36">
        <f t="shared" si="1"/>
        <v>0.28524502204901753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644852556</v>
      </c>
      <c r="O52" s="36">
        <f t="shared" si="5"/>
        <v>0.63627181090125284</v>
      </c>
      <c r="P52" s="31">
        <v>277600962</v>
      </c>
      <c r="Q52" s="31">
        <v>963154430</v>
      </c>
      <c r="R52" s="31">
        <v>1017344074</v>
      </c>
      <c r="S52" s="31">
        <v>612517364</v>
      </c>
      <c r="T52" s="36">
        <f t="shared" si="6"/>
        <v>0.63594927762518827</v>
      </c>
      <c r="U52" s="36">
        <f t="shared" si="7"/>
        <v>4.1393469666722638E-2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2444484055</v>
      </c>
      <c r="E53" s="32">
        <f>SUM(E48:E52)</f>
        <v>2444469055</v>
      </c>
      <c r="F53" s="32">
        <f>SUM(F48:F52)</f>
        <v>981031707</v>
      </c>
      <c r="G53" s="37">
        <f t="shared" si="0"/>
        <v>0.40132464967131887</v>
      </c>
      <c r="H53" s="32">
        <f>SUM(H48:H52)</f>
        <v>659094213</v>
      </c>
      <c r="I53" s="37">
        <f t="shared" si="1"/>
        <v>0.26962508168211391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1640125920</v>
      </c>
      <c r="O53" s="37">
        <f t="shared" si="5"/>
        <v>0.67094973135343283</v>
      </c>
      <c r="P53" s="32">
        <f>SUM(P48:P52)</f>
        <v>679110654</v>
      </c>
      <c r="Q53" s="32">
        <f>SUM(Q48:Q52)</f>
        <v>2398467073</v>
      </c>
      <c r="R53" s="32">
        <f>SUM(R48:R52)</f>
        <v>2435808928</v>
      </c>
      <c r="S53" s="32">
        <f>SUM(S48:S52)</f>
        <v>1591995033</v>
      </c>
      <c r="T53" s="37">
        <f t="shared" si="6"/>
        <v>0.66375521720576902</v>
      </c>
      <c r="U53" s="37">
        <f t="shared" si="7"/>
        <v>-2.947449120714285E-2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20178276707</v>
      </c>
      <c r="E54" s="32">
        <f>SUM(E8:E9,E11:E18,E20:E26,E28:E34,E36:E39,E41:E46,E48:E52)</f>
        <v>20141074940</v>
      </c>
      <c r="F54" s="32">
        <f>SUM(F8:F9,F11:F18,F20:F26,F28:F34,F36:F39,F41:F46,F48:F52)</f>
        <v>9634263442</v>
      </c>
      <c r="G54" s="37">
        <f t="shared" si="0"/>
        <v>0.47745719725697883</v>
      </c>
      <c r="H54" s="32">
        <f>SUM(H8:H9,H11:H18,H20:H26,H28:H34,H36:H39,H41:H46,H48:H52)</f>
        <v>4589406643</v>
      </c>
      <c r="I54" s="37">
        <f t="shared" si="1"/>
        <v>0.22744294320277109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14223670085</v>
      </c>
      <c r="O54" s="37">
        <f t="shared" si="5"/>
        <v>0.70490014045974991</v>
      </c>
      <c r="P54" s="32">
        <f>SUM(P8:P9,P11:P18,P20:P26,P28:P34,P36:P39,P41:P46,P48:P52)</f>
        <v>-2396853580</v>
      </c>
      <c r="Q54" s="32">
        <f>SUM(Q8:Q9,Q11:Q18,Q20:Q26,Q28:Q34,Q36:Q39,Q41:Q46,Q48:Q52)</f>
        <v>18551278881</v>
      </c>
      <c r="R54" s="32">
        <f>SUM(R8:R9,R11:R18,R20:R26,R28:R34,R36:R39,R41:R46,R48:R52)</f>
        <v>19096874064</v>
      </c>
      <c r="S54" s="32">
        <f>SUM(S8:S9,S11:S18,S20:S26,S28:S34,S36:S39,S41:S46,S48:S52)</f>
        <v>13514693862</v>
      </c>
      <c r="T54" s="37">
        <f t="shared" si="6"/>
        <v>0.72850470033317161</v>
      </c>
      <c r="U54" s="37">
        <f t="shared" si="7"/>
        <v>-2.9147630382161269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2816132969</v>
      </c>
      <c r="E57" s="31">
        <v>2816132969</v>
      </c>
      <c r="F57" s="31">
        <v>619744413</v>
      </c>
      <c r="G57" s="36">
        <f t="shared" ref="G57:G85" si="8">IF(($D57      =0),0,($F57      /$D57      ))</f>
        <v>0.22006930064103802</v>
      </c>
      <c r="H57" s="31">
        <v>963820794</v>
      </c>
      <c r="I57" s="36">
        <f t="shared" ref="I57:I85" si="9">IF(($D57      =0),0,($H57      /$D57      ))</f>
        <v>0.34224974623348475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1583565207</v>
      </c>
      <c r="O57" s="36">
        <f t="shared" ref="O57:O85" si="13">IF(($D57      =0),0,($N57      /$D57      ))</f>
        <v>0.56231904687452283</v>
      </c>
      <c r="P57" s="31">
        <v>485368890</v>
      </c>
      <c r="Q57" s="31">
        <v>2526577397</v>
      </c>
      <c r="R57" s="31">
        <v>2462406122</v>
      </c>
      <c r="S57" s="31">
        <v>1212938979</v>
      </c>
      <c r="T57" s="36">
        <f t="shared" ref="T57:T85" si="14">IF(($Q57      =0),0,($S57      /$Q57      ))</f>
        <v>0.48007196630517468</v>
      </c>
      <c r="U57" s="36">
        <f t="shared" ref="U57:U85" si="15">IF(($P57      =0),0,(($H57      /$P57      )-1))</f>
        <v>0.98574901246761004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2816132969</v>
      </c>
      <c r="E58" s="32">
        <f>E57</f>
        <v>2816132969</v>
      </c>
      <c r="F58" s="32">
        <f>F57</f>
        <v>619744413</v>
      </c>
      <c r="G58" s="37">
        <f t="shared" si="8"/>
        <v>0.22006930064103802</v>
      </c>
      <c r="H58" s="32">
        <f>H57</f>
        <v>963820794</v>
      </c>
      <c r="I58" s="37">
        <f t="shared" si="9"/>
        <v>0.34224974623348475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1583565207</v>
      </c>
      <c r="O58" s="37">
        <f t="shared" si="13"/>
        <v>0.56231904687452283</v>
      </c>
      <c r="P58" s="32">
        <f>P57</f>
        <v>485368890</v>
      </c>
      <c r="Q58" s="32">
        <f>Q57</f>
        <v>2526577397</v>
      </c>
      <c r="R58" s="32">
        <f>R57</f>
        <v>2462406122</v>
      </c>
      <c r="S58" s="32">
        <f>S57</f>
        <v>1212938979</v>
      </c>
      <c r="T58" s="37">
        <f t="shared" si="14"/>
        <v>0.48007196630517468</v>
      </c>
      <c r="U58" s="37">
        <f t="shared" si="15"/>
        <v>0.98574901246761004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153737366</v>
      </c>
      <c r="E59" s="31">
        <v>153737366</v>
      </c>
      <c r="F59" s="31">
        <v>63903422</v>
      </c>
      <c r="G59" s="36">
        <f t="shared" si="8"/>
        <v>0.4156661692772855</v>
      </c>
      <c r="H59" s="31">
        <v>17077834</v>
      </c>
      <c r="I59" s="36">
        <f t="shared" si="9"/>
        <v>0.11108447116233278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80981256</v>
      </c>
      <c r="O59" s="36">
        <f t="shared" si="13"/>
        <v>0.52675064043961828</v>
      </c>
      <c r="P59" s="31">
        <v>42757904</v>
      </c>
      <c r="Q59" s="31">
        <v>202790396</v>
      </c>
      <c r="R59" s="31">
        <v>201595455</v>
      </c>
      <c r="S59" s="31">
        <v>78020799</v>
      </c>
      <c r="T59" s="36">
        <f t="shared" si="14"/>
        <v>0.38473616373824726</v>
      </c>
      <c r="U59" s="36">
        <f t="shared" si="15"/>
        <v>-0.60059234896079094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190719240</v>
      </c>
      <c r="E60" s="31">
        <v>190719240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16684</v>
      </c>
      <c r="Q60" s="31">
        <v>176187587</v>
      </c>
      <c r="R60" s="31">
        <v>170678587</v>
      </c>
      <c r="S60" s="31">
        <v>58181</v>
      </c>
      <c r="T60" s="36">
        <f t="shared" si="14"/>
        <v>3.3022190150092698E-4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118682172</v>
      </c>
      <c r="E61" s="31">
        <v>118682172</v>
      </c>
      <c r="F61" s="31">
        <v>39974845</v>
      </c>
      <c r="G61" s="36">
        <f t="shared" si="8"/>
        <v>0.33682266111543696</v>
      </c>
      <c r="H61" s="31">
        <v>4765854</v>
      </c>
      <c r="I61" s="36">
        <f t="shared" si="9"/>
        <v>4.0156444052945037E-2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44740699</v>
      </c>
      <c r="O61" s="36">
        <f t="shared" si="13"/>
        <v>0.37697910516838201</v>
      </c>
      <c r="P61" s="31">
        <v>13222332</v>
      </c>
      <c r="Q61" s="31">
        <v>113209720</v>
      </c>
      <c r="R61" s="31">
        <v>141711366</v>
      </c>
      <c r="S61" s="31">
        <v>36979304</v>
      </c>
      <c r="T61" s="36">
        <f t="shared" si="14"/>
        <v>0.32664424927470892</v>
      </c>
      <c r="U61" s="36">
        <f t="shared" si="15"/>
        <v>-0.63956025306277287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36616334</v>
      </c>
      <c r="E62" s="31">
        <v>36616334</v>
      </c>
      <c r="F62" s="31">
        <v>15725501</v>
      </c>
      <c r="G62" s="36">
        <f t="shared" si="8"/>
        <v>0.42946683302593863</v>
      </c>
      <c r="H62" s="31">
        <v>5969582</v>
      </c>
      <c r="I62" s="36">
        <f t="shared" si="9"/>
        <v>0.16303057537108986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21695083</v>
      </c>
      <c r="O62" s="36">
        <f t="shared" si="13"/>
        <v>0.59249740839702847</v>
      </c>
      <c r="P62" s="31">
        <v>10125473</v>
      </c>
      <c r="Q62" s="31">
        <v>38670619</v>
      </c>
      <c r="R62" s="31">
        <v>40206619</v>
      </c>
      <c r="S62" s="31">
        <v>11197221</v>
      </c>
      <c r="T62" s="36">
        <f t="shared" si="14"/>
        <v>0.28955370484242832</v>
      </c>
      <c r="U62" s="36">
        <f t="shared" si="15"/>
        <v>-0.41043919627260872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499755112</v>
      </c>
      <c r="E63" s="32">
        <f>SUM(E59:E62)</f>
        <v>499755112</v>
      </c>
      <c r="F63" s="32">
        <f>SUM(F59:F62)</f>
        <v>119603768</v>
      </c>
      <c r="G63" s="37">
        <f t="shared" si="8"/>
        <v>0.23932475151950022</v>
      </c>
      <c r="H63" s="32">
        <f>SUM(H59:H62)</f>
        <v>27813270</v>
      </c>
      <c r="I63" s="37">
        <f t="shared" si="9"/>
        <v>5.5653797894517583E-2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147417038</v>
      </c>
      <c r="O63" s="37">
        <f t="shared" si="13"/>
        <v>0.2949785494140178</v>
      </c>
      <c r="P63" s="32">
        <f>SUM(P59:P62)</f>
        <v>66122393</v>
      </c>
      <c r="Q63" s="32">
        <f>SUM(Q59:Q62)</f>
        <v>530858322</v>
      </c>
      <c r="R63" s="32">
        <f>SUM(R59:R62)</f>
        <v>554192027</v>
      </c>
      <c r="S63" s="32">
        <f>SUM(S59:S62)</f>
        <v>126255505</v>
      </c>
      <c r="T63" s="37">
        <f t="shared" si="14"/>
        <v>0.23783276962548963</v>
      </c>
      <c r="U63" s="37">
        <f t="shared" si="15"/>
        <v>-0.57936685685286671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271418382</v>
      </c>
      <c r="E64" s="31">
        <v>271418382</v>
      </c>
      <c r="F64" s="31">
        <v>-490285</v>
      </c>
      <c r="G64" s="36">
        <f t="shared" si="8"/>
        <v>-1.8063809694363294E-3</v>
      </c>
      <c r="H64" s="31">
        <v>38135591</v>
      </c>
      <c r="I64" s="36">
        <f t="shared" si="9"/>
        <v>0.14050482034042927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37645306</v>
      </c>
      <c r="O64" s="36">
        <f t="shared" si="13"/>
        <v>0.13869843937099294</v>
      </c>
      <c r="P64" s="31">
        <v>17427189</v>
      </c>
      <c r="Q64" s="31">
        <v>84586802</v>
      </c>
      <c r="R64" s="31">
        <v>84865001</v>
      </c>
      <c r="S64" s="31">
        <v>37944018</v>
      </c>
      <c r="T64" s="36">
        <f t="shared" si="14"/>
        <v>0.44858083179453928</v>
      </c>
      <c r="U64" s="36">
        <f t="shared" si="15"/>
        <v>1.1882812540794734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67588511</v>
      </c>
      <c r="E65" s="31">
        <v>67588511</v>
      </c>
      <c r="F65" s="31">
        <v>11383986</v>
      </c>
      <c r="G65" s="36">
        <f t="shared" si="8"/>
        <v>0.16843078552211338</v>
      </c>
      <c r="H65" s="31">
        <v>8293521</v>
      </c>
      <c r="I65" s="36">
        <f t="shared" si="9"/>
        <v>0.12270607648095695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19677507</v>
      </c>
      <c r="O65" s="36">
        <f t="shared" si="13"/>
        <v>0.29113686200307032</v>
      </c>
      <c r="P65" s="31">
        <v>16912865</v>
      </c>
      <c r="Q65" s="31">
        <v>57048401</v>
      </c>
      <c r="R65" s="31">
        <v>59935860</v>
      </c>
      <c r="S65" s="31">
        <v>20561017</v>
      </c>
      <c r="T65" s="36">
        <f t="shared" si="14"/>
        <v>0.36041355479884529</v>
      </c>
      <c r="U65" s="36">
        <f t="shared" si="15"/>
        <v>-0.50963240113369324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63474342</v>
      </c>
      <c r="E66" s="31">
        <v>63474342</v>
      </c>
      <c r="F66" s="31">
        <v>25209023</v>
      </c>
      <c r="G66" s="36">
        <f t="shared" si="8"/>
        <v>0.39715296300353931</v>
      </c>
      <c r="H66" s="31">
        <v>8335313</v>
      </c>
      <c r="I66" s="36">
        <f t="shared" si="9"/>
        <v>0.13131783232979399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33544336</v>
      </c>
      <c r="O66" s="36">
        <f t="shared" si="13"/>
        <v>0.5284707953333333</v>
      </c>
      <c r="P66" s="31">
        <v>8121268</v>
      </c>
      <c r="Q66" s="31">
        <v>34547329</v>
      </c>
      <c r="R66" s="31">
        <v>35542329</v>
      </c>
      <c r="S66" s="31">
        <v>37222230</v>
      </c>
      <c r="T66" s="36">
        <f t="shared" si="14"/>
        <v>1.0774271434992848</v>
      </c>
      <c r="U66" s="36">
        <f t="shared" si="15"/>
        <v>2.6356105967688892E-2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1158761499</v>
      </c>
      <c r="E67" s="31">
        <v>1158761499</v>
      </c>
      <c r="F67" s="31">
        <v>162143797</v>
      </c>
      <c r="G67" s="36">
        <f t="shared" si="8"/>
        <v>0.13992853330036295</v>
      </c>
      <c r="H67" s="31">
        <v>162638315</v>
      </c>
      <c r="I67" s="36">
        <f t="shared" si="9"/>
        <v>0.14035529756585396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324782112</v>
      </c>
      <c r="O67" s="36">
        <f t="shared" si="13"/>
        <v>0.28028383086621694</v>
      </c>
      <c r="P67" s="31">
        <v>149923627</v>
      </c>
      <c r="Q67" s="31">
        <v>1012499312</v>
      </c>
      <c r="R67" s="31">
        <v>1012499312</v>
      </c>
      <c r="S67" s="31">
        <v>301628477</v>
      </c>
      <c r="T67" s="36">
        <f t="shared" si="14"/>
        <v>0.2979048710701741</v>
      </c>
      <c r="U67" s="36">
        <f t="shared" si="15"/>
        <v>8.4807766823837616E-2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59045204</v>
      </c>
      <c r="E68" s="31">
        <v>59045204</v>
      </c>
      <c r="F68" s="31">
        <v>33429097</v>
      </c>
      <c r="G68" s="36">
        <f t="shared" si="8"/>
        <v>0.5661610890530584</v>
      </c>
      <c r="H68" s="31">
        <v>27851504</v>
      </c>
      <c r="I68" s="36">
        <f t="shared" si="9"/>
        <v>0.47169798922195272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61280601</v>
      </c>
      <c r="O68" s="36">
        <f t="shared" si="13"/>
        <v>1.0378590782750112</v>
      </c>
      <c r="P68" s="31">
        <v>56379702</v>
      </c>
      <c r="Q68" s="31">
        <v>197581492</v>
      </c>
      <c r="R68" s="31">
        <v>196517633</v>
      </c>
      <c r="S68" s="31">
        <v>65371840</v>
      </c>
      <c r="T68" s="36">
        <f t="shared" si="14"/>
        <v>0.33086013947095816</v>
      </c>
      <c r="U68" s="36">
        <f t="shared" si="15"/>
        <v>-0.50600122008449067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6562000</v>
      </c>
      <c r="E69" s="31">
        <v>6562000</v>
      </c>
      <c r="F69" s="31">
        <v>855454</v>
      </c>
      <c r="G69" s="36">
        <f t="shared" si="8"/>
        <v>0.13036482779640354</v>
      </c>
      <c r="H69" s="31">
        <v>2909351</v>
      </c>
      <c r="I69" s="36">
        <f t="shared" si="9"/>
        <v>0.44336345626333434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3764805</v>
      </c>
      <c r="O69" s="36">
        <f t="shared" si="13"/>
        <v>0.57372828405973786</v>
      </c>
      <c r="P69" s="31">
        <v>2089691</v>
      </c>
      <c r="Q69" s="31">
        <v>6652000</v>
      </c>
      <c r="R69" s="31">
        <v>8602000</v>
      </c>
      <c r="S69" s="31">
        <v>3242833</v>
      </c>
      <c r="T69" s="36">
        <f t="shared" si="14"/>
        <v>0.48749744437763076</v>
      </c>
      <c r="U69" s="36">
        <f t="shared" si="15"/>
        <v>0.39223980961778571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1626849938</v>
      </c>
      <c r="E70" s="32">
        <f>SUM(E64:E69)</f>
        <v>1626849938</v>
      </c>
      <c r="F70" s="32">
        <f>SUM(F64:F69)</f>
        <v>232531072</v>
      </c>
      <c r="G70" s="37">
        <f t="shared" si="8"/>
        <v>0.14293332566731179</v>
      </c>
      <c r="H70" s="32">
        <f>SUM(H64:H69)</f>
        <v>248163595</v>
      </c>
      <c r="I70" s="37">
        <f t="shared" si="9"/>
        <v>0.15254240062552099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480694667</v>
      </c>
      <c r="O70" s="37">
        <f t="shared" si="13"/>
        <v>0.29547572629283281</v>
      </c>
      <c r="P70" s="32">
        <f>SUM(P64:P69)</f>
        <v>250854342</v>
      </c>
      <c r="Q70" s="32">
        <f>SUM(Q64:Q69)</f>
        <v>1392915336</v>
      </c>
      <c r="R70" s="32">
        <f>SUM(R64:R69)</f>
        <v>1397962135</v>
      </c>
      <c r="S70" s="32">
        <f>SUM(S64:S69)</f>
        <v>465970415</v>
      </c>
      <c r="T70" s="37">
        <f t="shared" si="14"/>
        <v>0.33452888553737625</v>
      </c>
      <c r="U70" s="37">
        <f t="shared" si="15"/>
        <v>-1.0726332175665543E-2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117207746</v>
      </c>
      <c r="E71" s="31">
        <v>117207746</v>
      </c>
      <c r="F71" s="31">
        <v>28755624</v>
      </c>
      <c r="G71" s="36">
        <f t="shared" si="8"/>
        <v>0.24533893860564471</v>
      </c>
      <c r="H71" s="31">
        <v>30768610</v>
      </c>
      <c r="I71" s="36">
        <f t="shared" si="9"/>
        <v>0.26251345196929221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59524234</v>
      </c>
      <c r="O71" s="36">
        <f t="shared" si="13"/>
        <v>0.50785239057493692</v>
      </c>
      <c r="P71" s="31">
        <v>40608279</v>
      </c>
      <c r="Q71" s="31">
        <v>124673640</v>
      </c>
      <c r="R71" s="31">
        <v>153282650</v>
      </c>
      <c r="S71" s="31">
        <v>78814324</v>
      </c>
      <c r="T71" s="36">
        <f t="shared" si="14"/>
        <v>0.63216509921423647</v>
      </c>
      <c r="U71" s="36">
        <f t="shared" si="15"/>
        <v>-0.24230696898038939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498570260</v>
      </c>
      <c r="E72" s="31">
        <v>498570260</v>
      </c>
      <c r="F72" s="31">
        <v>101906632</v>
      </c>
      <c r="G72" s="36">
        <f t="shared" si="8"/>
        <v>0.2043977352359525</v>
      </c>
      <c r="H72" s="31">
        <v>33029257</v>
      </c>
      <c r="I72" s="36">
        <f t="shared" si="9"/>
        <v>6.6247948684303795E-2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134935889</v>
      </c>
      <c r="O72" s="36">
        <f t="shared" si="13"/>
        <v>0.27064568392025629</v>
      </c>
      <c r="P72" s="31">
        <v>43905662</v>
      </c>
      <c r="Q72" s="31">
        <v>260610271</v>
      </c>
      <c r="R72" s="31">
        <v>214516071</v>
      </c>
      <c r="S72" s="31">
        <v>99668897</v>
      </c>
      <c r="T72" s="36">
        <f t="shared" si="14"/>
        <v>0.38244423988953219</v>
      </c>
      <c r="U72" s="36">
        <f t="shared" si="15"/>
        <v>-0.24772215027756561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164567461</v>
      </c>
      <c r="E73" s="31">
        <v>164567461</v>
      </c>
      <c r="F73" s="31">
        <v>52661619</v>
      </c>
      <c r="G73" s="36">
        <f t="shared" si="8"/>
        <v>0.32000019128933394</v>
      </c>
      <c r="H73" s="31">
        <v>76746356</v>
      </c>
      <c r="I73" s="36">
        <f t="shared" si="9"/>
        <v>0.46635194791028584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129407975</v>
      </c>
      <c r="O73" s="36">
        <f t="shared" si="13"/>
        <v>0.78635213919961977</v>
      </c>
      <c r="P73" s="31">
        <v>91723154</v>
      </c>
      <c r="Q73" s="31">
        <v>156073478</v>
      </c>
      <c r="R73" s="31">
        <v>156073478</v>
      </c>
      <c r="S73" s="31">
        <v>192604936</v>
      </c>
      <c r="T73" s="36">
        <f t="shared" si="14"/>
        <v>1.234065764844428</v>
      </c>
      <c r="U73" s="36">
        <f t="shared" si="15"/>
        <v>-0.1632826319949704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966650418</v>
      </c>
      <c r="E74" s="31">
        <v>998704946</v>
      </c>
      <c r="F74" s="31">
        <v>416904805</v>
      </c>
      <c r="G74" s="36">
        <f t="shared" si="8"/>
        <v>0.4312880822651235</v>
      </c>
      <c r="H74" s="31">
        <v>323161803</v>
      </c>
      <c r="I74" s="36">
        <f t="shared" si="9"/>
        <v>0.33431093286921848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740066608</v>
      </c>
      <c r="O74" s="36">
        <f t="shared" si="13"/>
        <v>0.76559901513434203</v>
      </c>
      <c r="P74" s="31">
        <v>290831382</v>
      </c>
      <c r="Q74" s="31">
        <v>938148884</v>
      </c>
      <c r="R74" s="31">
        <v>913700987</v>
      </c>
      <c r="S74" s="31">
        <v>649695706</v>
      </c>
      <c r="T74" s="36">
        <f t="shared" si="14"/>
        <v>0.69252942371991355</v>
      </c>
      <c r="U74" s="36">
        <f t="shared" si="15"/>
        <v>0.11116551720680534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118837540</v>
      </c>
      <c r="E75" s="31">
        <v>118837540</v>
      </c>
      <c r="F75" s="31">
        <v>52139382</v>
      </c>
      <c r="G75" s="36">
        <f t="shared" si="8"/>
        <v>0.43874504638854017</v>
      </c>
      <c r="H75" s="31">
        <v>31705777</v>
      </c>
      <c r="I75" s="36">
        <f t="shared" si="9"/>
        <v>0.26679933798696942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83845159</v>
      </c>
      <c r="O75" s="36">
        <f t="shared" si="13"/>
        <v>0.70554438437550959</v>
      </c>
      <c r="P75" s="31">
        <v>30929815</v>
      </c>
      <c r="Q75" s="31">
        <v>112505150</v>
      </c>
      <c r="R75" s="31">
        <v>111952932</v>
      </c>
      <c r="S75" s="31">
        <v>75704010</v>
      </c>
      <c r="T75" s="36">
        <f t="shared" si="14"/>
        <v>0.67289372975370465</v>
      </c>
      <c r="U75" s="36">
        <f t="shared" si="15"/>
        <v>2.5087831918813697E-2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170958996</v>
      </c>
      <c r="E76" s="31">
        <v>170958996</v>
      </c>
      <c r="F76" s="31">
        <v>53434107</v>
      </c>
      <c r="G76" s="36">
        <f t="shared" si="8"/>
        <v>0.3125551053189386</v>
      </c>
      <c r="H76" s="31">
        <v>43145471</v>
      </c>
      <c r="I76" s="36">
        <f t="shared" si="9"/>
        <v>0.25237321234619325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96579578</v>
      </c>
      <c r="O76" s="36">
        <f t="shared" si="13"/>
        <v>0.56492831766513185</v>
      </c>
      <c r="P76" s="31">
        <v>19782311</v>
      </c>
      <c r="Q76" s="31">
        <v>177847036</v>
      </c>
      <c r="R76" s="31">
        <v>157254036</v>
      </c>
      <c r="S76" s="31">
        <v>19798229</v>
      </c>
      <c r="T76" s="36">
        <f t="shared" si="14"/>
        <v>0.11132166970721964</v>
      </c>
      <c r="U76" s="36">
        <f t="shared" si="15"/>
        <v>1.1810126733929116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41031528</v>
      </c>
      <c r="E77" s="31">
        <v>41031528</v>
      </c>
      <c r="F77" s="31">
        <v>61465745</v>
      </c>
      <c r="G77" s="36">
        <f t="shared" si="8"/>
        <v>1.4980125770602548</v>
      </c>
      <c r="H77" s="31">
        <v>48219784</v>
      </c>
      <c r="I77" s="36">
        <f t="shared" si="9"/>
        <v>1.1751886013116548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109685529</v>
      </c>
      <c r="O77" s="36">
        <f t="shared" si="13"/>
        <v>2.6732011783719094</v>
      </c>
      <c r="P77" s="31">
        <v>47216640</v>
      </c>
      <c r="Q77" s="31">
        <v>152227896</v>
      </c>
      <c r="R77" s="31">
        <v>149453568</v>
      </c>
      <c r="S77" s="31">
        <v>105349646</v>
      </c>
      <c r="T77" s="36">
        <f t="shared" si="14"/>
        <v>0.69205217156781829</v>
      </c>
      <c r="U77" s="36">
        <f t="shared" si="15"/>
        <v>2.1245560887009241E-2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2077823949</v>
      </c>
      <c r="E78" s="32">
        <f>SUM(E71:E77)</f>
        <v>2109878477</v>
      </c>
      <c r="F78" s="32">
        <f>SUM(F71:F77)</f>
        <v>767267914</v>
      </c>
      <c r="G78" s="37">
        <f t="shared" si="8"/>
        <v>0.36926512198940875</v>
      </c>
      <c r="H78" s="32">
        <f>SUM(H71:H77)</f>
        <v>586777058</v>
      </c>
      <c r="I78" s="37">
        <f t="shared" si="9"/>
        <v>0.28239979536399118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1354044972</v>
      </c>
      <c r="O78" s="37">
        <f t="shared" si="13"/>
        <v>0.65166491735339993</v>
      </c>
      <c r="P78" s="32">
        <f>SUM(P71:P77)</f>
        <v>564997243</v>
      </c>
      <c r="Q78" s="32">
        <f>SUM(Q71:Q77)</f>
        <v>1922086355</v>
      </c>
      <c r="R78" s="32">
        <f>SUM(R71:R77)</f>
        <v>1856233722</v>
      </c>
      <c r="S78" s="32">
        <f>SUM(S71:S77)</f>
        <v>1221635748</v>
      </c>
      <c r="T78" s="37">
        <f t="shared" si="14"/>
        <v>0.63557797224984725</v>
      </c>
      <c r="U78" s="37">
        <f t="shared" si="15"/>
        <v>3.8548533235940097E-2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103107775</v>
      </c>
      <c r="E79" s="31">
        <v>103107775</v>
      </c>
      <c r="F79" s="31">
        <v>26311399</v>
      </c>
      <c r="G79" s="36">
        <f t="shared" si="8"/>
        <v>0.25518346215889148</v>
      </c>
      <c r="H79" s="31">
        <v>29800706</v>
      </c>
      <c r="I79" s="36">
        <f t="shared" si="9"/>
        <v>0.28902481893339277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56112105</v>
      </c>
      <c r="O79" s="36">
        <f t="shared" si="13"/>
        <v>0.54420828109228425</v>
      </c>
      <c r="P79" s="31">
        <v>0</v>
      </c>
      <c r="Q79" s="31">
        <v>96836106</v>
      </c>
      <c r="R79" s="31">
        <v>98609911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369684677</v>
      </c>
      <c r="E80" s="31">
        <v>369684677</v>
      </c>
      <c r="F80" s="31">
        <v>123927243</v>
      </c>
      <c r="G80" s="36">
        <f t="shared" si="8"/>
        <v>0.33522418079557026</v>
      </c>
      <c r="H80" s="31">
        <v>96696911</v>
      </c>
      <c r="I80" s="36">
        <f t="shared" si="9"/>
        <v>0.26156591553833863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220624154</v>
      </c>
      <c r="O80" s="36">
        <f t="shared" si="13"/>
        <v>0.59679009633390889</v>
      </c>
      <c r="P80" s="31">
        <v>101788876</v>
      </c>
      <c r="Q80" s="31">
        <v>405598993</v>
      </c>
      <c r="R80" s="31">
        <v>405989850</v>
      </c>
      <c r="S80" s="31">
        <v>215140623</v>
      </c>
      <c r="T80" s="36">
        <f t="shared" si="14"/>
        <v>0.53042691602540537</v>
      </c>
      <c r="U80" s="36">
        <f t="shared" si="15"/>
        <v>-5.0024768914827211E-2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288688520</v>
      </c>
      <c r="E81" s="31">
        <v>288688520</v>
      </c>
      <c r="F81" s="31">
        <v>148238135</v>
      </c>
      <c r="G81" s="36">
        <f t="shared" si="8"/>
        <v>0.51348815325250896</v>
      </c>
      <c r="H81" s="31">
        <v>2945204</v>
      </c>
      <c r="I81" s="36">
        <f t="shared" si="9"/>
        <v>1.0202012882258013E-2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151183339</v>
      </c>
      <c r="O81" s="36">
        <f t="shared" si="13"/>
        <v>0.52369016613476693</v>
      </c>
      <c r="P81" s="31">
        <v>89489931</v>
      </c>
      <c r="Q81" s="31">
        <v>248531780</v>
      </c>
      <c r="R81" s="31">
        <v>259623210</v>
      </c>
      <c r="S81" s="31">
        <v>213510746</v>
      </c>
      <c r="T81" s="36">
        <f t="shared" si="14"/>
        <v>0.85908830653367552</v>
      </c>
      <c r="U81" s="36">
        <f t="shared" si="15"/>
        <v>-0.96708899015689265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245995840</v>
      </c>
      <c r="E82" s="31">
        <v>245995840</v>
      </c>
      <c r="F82" s="31">
        <v>113418029</v>
      </c>
      <c r="G82" s="36">
        <f t="shared" si="8"/>
        <v>0.46105669510508795</v>
      </c>
      <c r="H82" s="31">
        <v>52392548</v>
      </c>
      <c r="I82" s="36">
        <f t="shared" si="9"/>
        <v>0.21298143903571704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165810577</v>
      </c>
      <c r="O82" s="36">
        <f t="shared" si="13"/>
        <v>0.67403813414080493</v>
      </c>
      <c r="P82" s="31">
        <v>50454497</v>
      </c>
      <c r="Q82" s="31">
        <v>211590454</v>
      </c>
      <c r="R82" s="31">
        <v>226942554</v>
      </c>
      <c r="S82" s="31">
        <v>108093745</v>
      </c>
      <c r="T82" s="36">
        <f t="shared" si="14"/>
        <v>0.5108630515060949</v>
      </c>
      <c r="U82" s="36">
        <f t="shared" si="15"/>
        <v>3.841185851084794E-2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189321000</v>
      </c>
      <c r="E83" s="31">
        <v>189321000</v>
      </c>
      <c r="F83" s="31">
        <v>77460445</v>
      </c>
      <c r="G83" s="36">
        <f t="shared" si="8"/>
        <v>0.40914872095541432</v>
      </c>
      <c r="H83" s="31">
        <v>69801133</v>
      </c>
      <c r="I83" s="36">
        <f t="shared" si="9"/>
        <v>0.36869197289260042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147261578</v>
      </c>
      <c r="O83" s="36">
        <f t="shared" si="13"/>
        <v>0.7778406938480148</v>
      </c>
      <c r="P83" s="31">
        <v>60019811</v>
      </c>
      <c r="Q83" s="31">
        <v>185016000</v>
      </c>
      <c r="R83" s="31">
        <v>186893000</v>
      </c>
      <c r="S83" s="31">
        <v>134585546</v>
      </c>
      <c r="T83" s="36">
        <f t="shared" si="14"/>
        <v>0.72742652527348983</v>
      </c>
      <c r="U83" s="36">
        <f t="shared" si="15"/>
        <v>0.16296822394192478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1196797812</v>
      </c>
      <c r="E84" s="32">
        <f>SUM(E79:E83)</f>
        <v>1196797812</v>
      </c>
      <c r="F84" s="32">
        <f>SUM(F79:F83)</f>
        <v>489355251</v>
      </c>
      <c r="G84" s="37">
        <f t="shared" si="8"/>
        <v>0.40888715378099305</v>
      </c>
      <c r="H84" s="32">
        <f>SUM(H79:H83)</f>
        <v>251636502</v>
      </c>
      <c r="I84" s="37">
        <f t="shared" si="9"/>
        <v>0.21025815678880938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740991753</v>
      </c>
      <c r="O84" s="37">
        <f t="shared" si="13"/>
        <v>0.61914531056980238</v>
      </c>
      <c r="P84" s="32">
        <f>SUM(P79:P83)</f>
        <v>301753115</v>
      </c>
      <c r="Q84" s="32">
        <f>SUM(Q79:Q83)</f>
        <v>1147573333</v>
      </c>
      <c r="R84" s="32">
        <f>SUM(R79:R83)</f>
        <v>1178058525</v>
      </c>
      <c r="S84" s="32">
        <f>SUM(S79:S83)</f>
        <v>671330660</v>
      </c>
      <c r="T84" s="37">
        <f t="shared" si="14"/>
        <v>0.58500022673496543</v>
      </c>
      <c r="U84" s="37">
        <f t="shared" si="15"/>
        <v>-0.16608482401250435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8217359780</v>
      </c>
      <c r="E85" s="32">
        <f>SUM(E57,E59:E62,E64:E69,E71:E77,E79:E83)</f>
        <v>8249414308</v>
      </c>
      <c r="F85" s="32">
        <f>SUM(F57,F59:F62,F64:F69,F71:F77,F79:F83)</f>
        <v>2228502418</v>
      </c>
      <c r="G85" s="37">
        <f t="shared" si="8"/>
        <v>0.27119445632937833</v>
      </c>
      <c r="H85" s="32">
        <f>SUM(H57,H59:H62,H64:H69,H71:H77,H79:H83)</f>
        <v>2078211219</v>
      </c>
      <c r="I85" s="37">
        <f t="shared" si="9"/>
        <v>0.25290498099621966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4306713637</v>
      </c>
      <c r="O85" s="37">
        <f t="shared" si="13"/>
        <v>0.52409943732559805</v>
      </c>
      <c r="P85" s="32">
        <f>SUM(P57,P59:P62,P64:P69,P71:P77,P79:P83)</f>
        <v>1669095983</v>
      </c>
      <c r="Q85" s="32">
        <f>SUM(Q57,Q59:Q62,Q64:Q69,Q71:Q77,Q79:Q83)</f>
        <v>7520010743</v>
      </c>
      <c r="R85" s="32">
        <f>SUM(R57,R59:R62,R64:R69,R71:R77,R79:R83)</f>
        <v>7448852531</v>
      </c>
      <c r="S85" s="32">
        <f>SUM(S57,S59:S62,S64:S69,S71:S77,S79:S83)</f>
        <v>3698131307</v>
      </c>
      <c r="T85" s="37">
        <f t="shared" si="14"/>
        <v>0.49177207764528852</v>
      </c>
      <c r="U85" s="37">
        <f t="shared" si="15"/>
        <v>0.24511186903982862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12310388120</v>
      </c>
      <c r="E88" s="31">
        <v>12310388120</v>
      </c>
      <c r="F88" s="31">
        <v>3503155970</v>
      </c>
      <c r="G88" s="36">
        <f t="shared" ref="G88:G99" si="16">IF(($D88      =0),0,($F88      /$D88      ))</f>
        <v>0.28456909204256675</v>
      </c>
      <c r="H88" s="31">
        <v>3327023068</v>
      </c>
      <c r="I88" s="36">
        <f t="shared" ref="I88:I99" si="17">IF(($D88      =0),0,($H88      /$D88      ))</f>
        <v>0.27026142763076427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6830179038</v>
      </c>
      <c r="O88" s="36">
        <f t="shared" ref="O88:O99" si="21">IF(($D88      =0),0,($N88      /$D88      ))</f>
        <v>0.55483051967333097</v>
      </c>
      <c r="P88" s="31">
        <v>3045233697</v>
      </c>
      <c r="Q88" s="31">
        <v>11304660119</v>
      </c>
      <c r="R88" s="31">
        <v>11181132715</v>
      </c>
      <c r="S88" s="31">
        <v>6266530755</v>
      </c>
      <c r="T88" s="36">
        <f t="shared" ref="T88:T99" si="22">IF(($Q88      =0),0,($S88      /$Q88      ))</f>
        <v>0.55433163748706593</v>
      </c>
      <c r="U88" s="36">
        <f t="shared" ref="U88:U99" si="23">IF(($P88      =0),0,(($H88      /$P88      )-1))</f>
        <v>9.2534563530412672E-2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30589719404</v>
      </c>
      <c r="E89" s="31">
        <v>30589719404</v>
      </c>
      <c r="F89" s="31">
        <v>10727514071</v>
      </c>
      <c r="G89" s="36">
        <f t="shared" si="16"/>
        <v>0.35069017565415261</v>
      </c>
      <c r="H89" s="31">
        <v>9255538371</v>
      </c>
      <c r="I89" s="36">
        <f t="shared" si="17"/>
        <v>0.30257022788478793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19983052442</v>
      </c>
      <c r="O89" s="36">
        <f t="shared" si="21"/>
        <v>0.65326040353894055</v>
      </c>
      <c r="P89" s="31">
        <v>10121791106</v>
      </c>
      <c r="Q89" s="31">
        <v>29112113999</v>
      </c>
      <c r="R89" s="31">
        <v>29010298996</v>
      </c>
      <c r="S89" s="31">
        <v>19749072060</v>
      </c>
      <c r="T89" s="36">
        <f t="shared" si="22"/>
        <v>0.67837986828020735</v>
      </c>
      <c r="U89" s="36">
        <f t="shared" si="23"/>
        <v>-8.5582949295061272E-2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16955530580</v>
      </c>
      <c r="E90" s="31">
        <v>16955530580</v>
      </c>
      <c r="F90" s="31">
        <v>3588723855</v>
      </c>
      <c r="G90" s="36">
        <f t="shared" si="16"/>
        <v>0.21165506075245449</v>
      </c>
      <c r="H90" s="31">
        <v>6779973076</v>
      </c>
      <c r="I90" s="36">
        <f t="shared" si="17"/>
        <v>0.39986793949092686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10368696931</v>
      </c>
      <c r="O90" s="36">
        <f t="shared" si="21"/>
        <v>0.61152300024338135</v>
      </c>
      <c r="P90" s="31">
        <v>5822699183</v>
      </c>
      <c r="Q90" s="31">
        <v>15877603258</v>
      </c>
      <c r="R90" s="31">
        <v>16094853260</v>
      </c>
      <c r="S90" s="31">
        <v>11081974168</v>
      </c>
      <c r="T90" s="36">
        <f t="shared" si="22"/>
        <v>0.69796265770882637</v>
      </c>
      <c r="U90" s="36">
        <f t="shared" si="23"/>
        <v>0.16440380361651941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59855638104</v>
      </c>
      <c r="E91" s="32">
        <f>SUM(E88:E90)</f>
        <v>59855638104</v>
      </c>
      <c r="F91" s="32">
        <f>SUM(F88:F90)</f>
        <v>17819393896</v>
      </c>
      <c r="G91" s="37">
        <f t="shared" si="16"/>
        <v>0.29770618876434923</v>
      </c>
      <c r="H91" s="32">
        <f>SUM(H88:H90)</f>
        <v>19362534515</v>
      </c>
      <c r="I91" s="37">
        <f t="shared" si="17"/>
        <v>0.32348722907869309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37181928411</v>
      </c>
      <c r="O91" s="37">
        <f t="shared" si="21"/>
        <v>0.62119341784304238</v>
      </c>
      <c r="P91" s="32">
        <f>SUM(P88:P90)</f>
        <v>18989723986</v>
      </c>
      <c r="Q91" s="32">
        <f>SUM(Q88:Q90)</f>
        <v>56294377376</v>
      </c>
      <c r="R91" s="32">
        <f>SUM(R88:R90)</f>
        <v>56286284971</v>
      </c>
      <c r="S91" s="32">
        <f>SUM(S88:S90)</f>
        <v>37097576983</v>
      </c>
      <c r="T91" s="37">
        <f t="shared" si="22"/>
        <v>0.65899257993775806</v>
      </c>
      <c r="U91" s="37">
        <f t="shared" si="23"/>
        <v>1.9632224737697657E-2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1302741620</v>
      </c>
      <c r="E92" s="31">
        <v>1302741620</v>
      </c>
      <c r="F92" s="31">
        <v>336992922</v>
      </c>
      <c r="G92" s="36">
        <f t="shared" si="16"/>
        <v>0.25867978486785431</v>
      </c>
      <c r="H92" s="31">
        <v>333898801</v>
      </c>
      <c r="I92" s="36">
        <f t="shared" si="17"/>
        <v>0.25630470069728795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670891723</v>
      </c>
      <c r="O92" s="36">
        <f t="shared" si="21"/>
        <v>0.5149844855651422</v>
      </c>
      <c r="P92" s="31">
        <v>318185916</v>
      </c>
      <c r="Q92" s="31">
        <v>1248226581</v>
      </c>
      <c r="R92" s="31">
        <v>1248226581</v>
      </c>
      <c r="S92" s="31">
        <v>622203370</v>
      </c>
      <c r="T92" s="36">
        <f t="shared" si="22"/>
        <v>0.4984698927830315</v>
      </c>
      <c r="U92" s="36">
        <f t="shared" si="23"/>
        <v>4.9382716864186937E-2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517458319</v>
      </c>
      <c r="E93" s="31">
        <v>517458319</v>
      </c>
      <c r="F93" s="31">
        <v>139670383</v>
      </c>
      <c r="G93" s="36">
        <f t="shared" si="16"/>
        <v>0.26991619976255515</v>
      </c>
      <c r="H93" s="31">
        <v>138677543</v>
      </c>
      <c r="I93" s="36">
        <f t="shared" si="17"/>
        <v>0.2679975138248768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278347926</v>
      </c>
      <c r="O93" s="36">
        <f t="shared" si="21"/>
        <v>0.53791371358743201</v>
      </c>
      <c r="P93" s="31">
        <v>125553836</v>
      </c>
      <c r="Q93" s="31">
        <v>453303668</v>
      </c>
      <c r="R93" s="31">
        <v>495916520</v>
      </c>
      <c r="S93" s="31">
        <v>258150407</v>
      </c>
      <c r="T93" s="36">
        <f t="shared" si="22"/>
        <v>0.56948669341012259</v>
      </c>
      <c r="U93" s="36">
        <f t="shared" si="23"/>
        <v>0.10452653155097558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406014242</v>
      </c>
      <c r="E94" s="31">
        <v>406014242</v>
      </c>
      <c r="F94" s="31">
        <v>151376239</v>
      </c>
      <c r="G94" s="36">
        <f t="shared" si="16"/>
        <v>0.37283480070632596</v>
      </c>
      <c r="H94" s="31">
        <v>139267997</v>
      </c>
      <c r="I94" s="36">
        <f t="shared" si="17"/>
        <v>0.34301259067656054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290644236</v>
      </c>
      <c r="O94" s="36">
        <f t="shared" si="21"/>
        <v>0.71584739138288656</v>
      </c>
      <c r="P94" s="31">
        <v>112039805</v>
      </c>
      <c r="Q94" s="31">
        <v>382889029</v>
      </c>
      <c r="R94" s="31">
        <v>385766574</v>
      </c>
      <c r="S94" s="31">
        <v>239653457</v>
      </c>
      <c r="T94" s="36">
        <f t="shared" si="22"/>
        <v>0.62590839342121762</v>
      </c>
      <c r="U94" s="36">
        <f t="shared" si="23"/>
        <v>0.24302248651718017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330739037</v>
      </c>
      <c r="E95" s="31">
        <v>330739037</v>
      </c>
      <c r="F95" s="31">
        <v>134004237</v>
      </c>
      <c r="G95" s="36">
        <f t="shared" si="16"/>
        <v>0.40516607357721729</v>
      </c>
      <c r="H95" s="31">
        <v>206417558</v>
      </c>
      <c r="I95" s="36">
        <f t="shared" si="17"/>
        <v>0.62411005326837188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340421795</v>
      </c>
      <c r="O95" s="36">
        <f t="shared" si="21"/>
        <v>1.0292761268455892</v>
      </c>
      <c r="P95" s="31">
        <v>105870042</v>
      </c>
      <c r="Q95" s="31">
        <v>321959762</v>
      </c>
      <c r="R95" s="31">
        <v>323260537</v>
      </c>
      <c r="S95" s="31">
        <v>236261242</v>
      </c>
      <c r="T95" s="36">
        <f t="shared" si="22"/>
        <v>0.73382226565318431</v>
      </c>
      <c r="U95" s="36">
        <f t="shared" si="23"/>
        <v>0.94972585351387684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2556953218</v>
      </c>
      <c r="E96" s="32">
        <f>SUM(E92:E95)</f>
        <v>2556953218</v>
      </c>
      <c r="F96" s="32">
        <f>SUM(F92:F95)</f>
        <v>762043781</v>
      </c>
      <c r="G96" s="37">
        <f t="shared" si="16"/>
        <v>0.29802804980376452</v>
      </c>
      <c r="H96" s="32">
        <f>SUM(H92:H95)</f>
        <v>818261899</v>
      </c>
      <c r="I96" s="37">
        <f t="shared" si="17"/>
        <v>0.32001441920788398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1580305680</v>
      </c>
      <c r="O96" s="37">
        <f t="shared" si="21"/>
        <v>0.6180424690116485</v>
      </c>
      <c r="P96" s="32">
        <f>SUM(P92:P95)</f>
        <v>661649599</v>
      </c>
      <c r="Q96" s="32">
        <f>SUM(Q92:Q95)</f>
        <v>2406379040</v>
      </c>
      <c r="R96" s="32">
        <f>SUM(R92:R95)</f>
        <v>2453170212</v>
      </c>
      <c r="S96" s="32">
        <f>SUM(S92:S95)</f>
        <v>1356268476</v>
      </c>
      <c r="T96" s="37">
        <f t="shared" si="22"/>
        <v>0.56361381704853941</v>
      </c>
      <c r="U96" s="37">
        <f t="shared" si="23"/>
        <v>0.23669975805426269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834942989</v>
      </c>
      <c r="E97" s="31">
        <v>834942989</v>
      </c>
      <c r="F97" s="31">
        <v>536320017</v>
      </c>
      <c r="G97" s="36">
        <f t="shared" si="16"/>
        <v>0.6423432786019837</v>
      </c>
      <c r="H97" s="31">
        <v>825345239</v>
      </c>
      <c r="I97" s="36">
        <f t="shared" si="17"/>
        <v>0.98850490377613076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1361665256</v>
      </c>
      <c r="O97" s="36">
        <f t="shared" si="21"/>
        <v>1.6308481823781145</v>
      </c>
      <c r="P97" s="31">
        <v>218582052</v>
      </c>
      <c r="Q97" s="31">
        <v>767607355</v>
      </c>
      <c r="R97" s="31">
        <v>780072684</v>
      </c>
      <c r="S97" s="31">
        <v>430050477</v>
      </c>
      <c r="T97" s="36">
        <f t="shared" si="22"/>
        <v>0.56024798902558715</v>
      </c>
      <c r="U97" s="36">
        <f t="shared" si="23"/>
        <v>2.7759058049285765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1513377977</v>
      </c>
      <c r="E98" s="31">
        <v>1513377977</v>
      </c>
      <c r="F98" s="31">
        <v>347583378</v>
      </c>
      <c r="G98" s="36">
        <f t="shared" si="16"/>
        <v>0.22967387082572829</v>
      </c>
      <c r="H98" s="31">
        <v>317460539</v>
      </c>
      <c r="I98" s="36">
        <f t="shared" si="17"/>
        <v>0.20976949831747155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665043917</v>
      </c>
      <c r="O98" s="36">
        <f t="shared" si="21"/>
        <v>0.43944336914319987</v>
      </c>
      <c r="P98" s="31">
        <v>205978102</v>
      </c>
      <c r="Q98" s="31">
        <v>1058771218</v>
      </c>
      <c r="R98" s="31">
        <v>1460137505</v>
      </c>
      <c r="S98" s="31">
        <v>614335418</v>
      </c>
      <c r="T98" s="36">
        <f t="shared" si="22"/>
        <v>0.58023433916202283</v>
      </c>
      <c r="U98" s="36">
        <f t="shared" si="23"/>
        <v>0.54123441238428338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698253126</v>
      </c>
      <c r="E99" s="31">
        <v>698253126</v>
      </c>
      <c r="F99" s="31">
        <v>260390086</v>
      </c>
      <c r="G99" s="36">
        <f t="shared" si="16"/>
        <v>0.37291646296188585</v>
      </c>
      <c r="H99" s="31">
        <v>191979678</v>
      </c>
      <c r="I99" s="36">
        <f t="shared" si="17"/>
        <v>0.27494281207127741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452369764</v>
      </c>
      <c r="O99" s="36">
        <f t="shared" si="21"/>
        <v>0.64785927503316321</v>
      </c>
      <c r="P99" s="31">
        <v>176335721</v>
      </c>
      <c r="Q99" s="31">
        <v>677348967</v>
      </c>
      <c r="R99" s="31">
        <v>659051201</v>
      </c>
      <c r="S99" s="31">
        <v>408184136</v>
      </c>
      <c r="T99" s="36">
        <f t="shared" si="22"/>
        <v>0.6026201498584407</v>
      </c>
      <c r="U99" s="36">
        <f t="shared" si="23"/>
        <v>8.8716891343870063E-2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84398748</v>
      </c>
      <c r="E100" s="31">
        <v>84398748</v>
      </c>
      <c r="F100" s="31">
        <v>19862025</v>
      </c>
      <c r="G100" s="36">
        <f>IF(($D100     =0),0,($F100     /$D100     ))</f>
        <v>0.23533554075944349</v>
      </c>
      <c r="H100" s="31">
        <v>82965245</v>
      </c>
      <c r="I100" s="36">
        <f>IF(($D100     =0),0,($H100     /$D100     ))</f>
        <v>0.98301511534270625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102827270</v>
      </c>
      <c r="O100" s="36">
        <f>IF(($D100     =0),0,($N100     /$D100     ))</f>
        <v>1.2183506561021498</v>
      </c>
      <c r="P100" s="31">
        <v>16649125</v>
      </c>
      <c r="Q100" s="31">
        <v>76051208</v>
      </c>
      <c r="R100" s="31">
        <v>86512412</v>
      </c>
      <c r="S100" s="31">
        <v>36624432</v>
      </c>
      <c r="T100" s="36">
        <f>IF(($Q100     =0),0,($S100     /$Q100     ))</f>
        <v>0.4815759402533093</v>
      </c>
      <c r="U100" s="36">
        <f>IF(($P100     =0),0,(($H100     /$P100     )-1))</f>
        <v>3.9831594753478035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3130972840</v>
      </c>
      <c r="E101" s="32">
        <f>SUM(E97:E100)</f>
        <v>3130972840</v>
      </c>
      <c r="F101" s="32">
        <f>SUM(F97:F100)</f>
        <v>1164155506</v>
      </c>
      <c r="G101" s="37">
        <f>IF(($D101     =0),0,($F101     /$D101     ))</f>
        <v>0.37181910080063169</v>
      </c>
      <c r="H101" s="32">
        <f>SUM(H97:H100)</f>
        <v>1417750701</v>
      </c>
      <c r="I101" s="37">
        <f>IF(($D101     =0),0,($H101     /$D101     ))</f>
        <v>0.45281475549305628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2581906207</v>
      </c>
      <c r="O101" s="37">
        <f>IF(($D101     =0),0,($N101     /$D101     ))</f>
        <v>0.82463385629368791</v>
      </c>
      <c r="P101" s="32">
        <f>SUM(P97:P100)</f>
        <v>617545000</v>
      </c>
      <c r="Q101" s="32">
        <f>SUM(Q97:Q100)</f>
        <v>2579778748</v>
      </c>
      <c r="R101" s="32">
        <f>SUM(R97:R100)</f>
        <v>2985773802</v>
      </c>
      <c r="S101" s="32">
        <f>SUM(S97:S100)</f>
        <v>1489194463</v>
      </c>
      <c r="T101" s="37">
        <f>IF(($Q101     =0),0,($S101     /$Q101     ))</f>
        <v>0.57725665976375429</v>
      </c>
      <c r="U101" s="37">
        <f>IF(($P101     =0),0,(($H101     /$P101     )-1))</f>
        <v>1.2957852480386043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65543564162</v>
      </c>
      <c r="E102" s="32">
        <f>SUM(E88:E90,E92:E95,E97:E100)</f>
        <v>65543564162</v>
      </c>
      <c r="F102" s="32">
        <f>SUM(F88:F90,F92:F95,F97:F100)</f>
        <v>19745593183</v>
      </c>
      <c r="G102" s="37">
        <f>IF(($D102     =0),0,($F102     /$D102     ))</f>
        <v>0.30125906998581936</v>
      </c>
      <c r="H102" s="32">
        <f>SUM(H88:H90,H92:H95,H97:H100)</f>
        <v>21598547115</v>
      </c>
      <c r="I102" s="37">
        <f>IF(($D102     =0),0,($H102     /$D102     ))</f>
        <v>0.32952964018887038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41344140298</v>
      </c>
      <c r="O102" s="37">
        <f>IF(($D102     =0),0,($N102     /$D102     ))</f>
        <v>0.63078871017468974</v>
      </c>
      <c r="P102" s="32">
        <f>SUM(P88:P90,P92:P95,P97:P100)</f>
        <v>20268918585</v>
      </c>
      <c r="Q102" s="32">
        <f>SUM(Q88:Q90,Q92:Q95,Q97:Q100)</f>
        <v>61280535164</v>
      </c>
      <c r="R102" s="32">
        <f>SUM(R88:R90,R92:R95,R97:R100)</f>
        <v>61725228985</v>
      </c>
      <c r="S102" s="32">
        <f>SUM(S88:S90,S92:S95,S97:S100)</f>
        <v>39943039922</v>
      </c>
      <c r="T102" s="37">
        <f>IF(($Q102     =0),0,($S102     /$Q102     ))</f>
        <v>0.65180631688518653</v>
      </c>
      <c r="U102" s="37">
        <f>IF(($P102     =0),0,(($H102     /$P102     )-1))</f>
        <v>6.5599381852764038E-2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19037984550</v>
      </c>
      <c r="E105" s="31">
        <v>19037984550</v>
      </c>
      <c r="F105" s="31">
        <v>6404035475</v>
      </c>
      <c r="G105" s="36">
        <f t="shared" ref="G105:G136" si="24">IF(($D105     =0),0,($F105     /$D105     ))</f>
        <v>0.33638200819949715</v>
      </c>
      <c r="H105" s="31">
        <v>6655820160</v>
      </c>
      <c r="I105" s="36">
        <f t="shared" ref="I105:I136" si="25">IF(($D105     =0),0,($H105     /$D105     ))</f>
        <v>0.34960739370912031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13059855635</v>
      </c>
      <c r="O105" s="36">
        <f t="shared" ref="O105:O136" si="29">IF(($D105     =0),0,($N105     /$D105     ))</f>
        <v>0.68598940190861746</v>
      </c>
      <c r="P105" s="31">
        <v>5899653323</v>
      </c>
      <c r="Q105" s="31">
        <v>17692611570</v>
      </c>
      <c r="R105" s="31">
        <v>18052418479</v>
      </c>
      <c r="S105" s="31">
        <v>11825802154</v>
      </c>
      <c r="T105" s="36">
        <f t="shared" ref="T105:T136" si="30">IF(($Q105     =0),0,($S105     /$Q105     ))</f>
        <v>0.66840342406273712</v>
      </c>
      <c r="U105" s="36">
        <f t="shared" ref="U105:U136" si="31">IF(($P105     =0),0,(($H105     /$P105     )-1))</f>
        <v>0.12817140187747267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19037984550</v>
      </c>
      <c r="E106" s="32">
        <f>E105</f>
        <v>19037984550</v>
      </c>
      <c r="F106" s="32">
        <f>F105</f>
        <v>6404035475</v>
      </c>
      <c r="G106" s="37">
        <f t="shared" si="24"/>
        <v>0.33638200819949715</v>
      </c>
      <c r="H106" s="32">
        <f>H105</f>
        <v>6655820160</v>
      </c>
      <c r="I106" s="37">
        <f t="shared" si="25"/>
        <v>0.34960739370912031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13059855635</v>
      </c>
      <c r="O106" s="37">
        <f t="shared" si="29"/>
        <v>0.68598940190861746</v>
      </c>
      <c r="P106" s="32">
        <f>P105</f>
        <v>5899653323</v>
      </c>
      <c r="Q106" s="32">
        <f>Q105</f>
        <v>17692611570</v>
      </c>
      <c r="R106" s="32">
        <f>R105</f>
        <v>18052418479</v>
      </c>
      <c r="S106" s="32">
        <f>S105</f>
        <v>11825802154</v>
      </c>
      <c r="T106" s="37">
        <f t="shared" si="30"/>
        <v>0.66840342406273712</v>
      </c>
      <c r="U106" s="37">
        <f t="shared" si="31"/>
        <v>0.12817140187747267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163656457</v>
      </c>
      <c r="E107" s="31">
        <v>163656457</v>
      </c>
      <c r="F107" s="31">
        <v>43060222</v>
      </c>
      <c r="G107" s="36">
        <f t="shared" si="24"/>
        <v>0.26311349267447481</v>
      </c>
      <c r="H107" s="31">
        <v>33536317</v>
      </c>
      <c r="I107" s="36">
        <f t="shared" si="25"/>
        <v>0.20491899687159915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76596539</v>
      </c>
      <c r="O107" s="36">
        <f t="shared" si="29"/>
        <v>0.46803248954607396</v>
      </c>
      <c r="P107" s="31">
        <v>29945363</v>
      </c>
      <c r="Q107" s="31">
        <v>153342435</v>
      </c>
      <c r="R107" s="31">
        <v>156551848</v>
      </c>
      <c r="S107" s="31">
        <v>90299565</v>
      </c>
      <c r="T107" s="36">
        <f t="shared" si="30"/>
        <v>0.58887525165489907</v>
      </c>
      <c r="U107" s="36">
        <f t="shared" si="31"/>
        <v>0.11991686325525586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150792693</v>
      </c>
      <c r="E108" s="31">
        <v>150792693</v>
      </c>
      <c r="F108" s="31">
        <v>76479850</v>
      </c>
      <c r="G108" s="36">
        <f t="shared" si="24"/>
        <v>0.50718538463929419</v>
      </c>
      <c r="H108" s="31">
        <v>58075158</v>
      </c>
      <c r="I108" s="36">
        <f t="shared" si="25"/>
        <v>0.38513244139754171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134555008</v>
      </c>
      <c r="O108" s="36">
        <f t="shared" si="29"/>
        <v>0.89231782603683585</v>
      </c>
      <c r="P108" s="31">
        <v>-45540906</v>
      </c>
      <c r="Q108" s="31">
        <v>169338249</v>
      </c>
      <c r="R108" s="31">
        <v>163259027</v>
      </c>
      <c r="S108" s="31">
        <v>38507357</v>
      </c>
      <c r="T108" s="36">
        <f t="shared" si="30"/>
        <v>0.22739905028780591</v>
      </c>
      <c r="U108" s="36">
        <f t="shared" si="31"/>
        <v>-2.275230624529077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75230172</v>
      </c>
      <c r="E109" s="31">
        <v>75230172</v>
      </c>
      <c r="F109" s="31">
        <v>15851380</v>
      </c>
      <c r="G109" s="36">
        <f t="shared" si="24"/>
        <v>0.21070508784693459</v>
      </c>
      <c r="H109" s="31">
        <v>27086051</v>
      </c>
      <c r="I109" s="36">
        <f t="shared" si="25"/>
        <v>0.36004239097047391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42937431</v>
      </c>
      <c r="O109" s="36">
        <f t="shared" si="29"/>
        <v>0.5707474788174085</v>
      </c>
      <c r="P109" s="31">
        <v>17562414</v>
      </c>
      <c r="Q109" s="31">
        <v>65009963</v>
      </c>
      <c r="R109" s="31">
        <v>70289309</v>
      </c>
      <c r="S109" s="31">
        <v>41185707</v>
      </c>
      <c r="T109" s="36">
        <f t="shared" si="30"/>
        <v>0.63352915613872907</v>
      </c>
      <c r="U109" s="36">
        <f t="shared" si="31"/>
        <v>0.54227380131227965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588678951</v>
      </c>
      <c r="E110" s="31">
        <v>588678951</v>
      </c>
      <c r="F110" s="31">
        <v>214775354</v>
      </c>
      <c r="G110" s="36">
        <f t="shared" si="24"/>
        <v>0.3648429311684358</v>
      </c>
      <c r="H110" s="31">
        <v>158446667</v>
      </c>
      <c r="I110" s="36">
        <f t="shared" si="25"/>
        <v>0.26915633169972131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373222021</v>
      </c>
      <c r="O110" s="36">
        <f t="shared" si="29"/>
        <v>0.63399926286815711</v>
      </c>
      <c r="P110" s="31">
        <v>150066559</v>
      </c>
      <c r="Q110" s="31">
        <v>555706386</v>
      </c>
      <c r="R110" s="31">
        <v>569812458</v>
      </c>
      <c r="S110" s="31">
        <v>352190726</v>
      </c>
      <c r="T110" s="36">
        <f t="shared" si="30"/>
        <v>0.63377124120362371</v>
      </c>
      <c r="U110" s="36">
        <f t="shared" si="31"/>
        <v>5.5842607812444101E-2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674573986</v>
      </c>
      <c r="E111" s="31">
        <v>674573986</v>
      </c>
      <c r="F111" s="31">
        <v>327754546</v>
      </c>
      <c r="G111" s="36">
        <f t="shared" si="24"/>
        <v>0.48586893773279899</v>
      </c>
      <c r="H111" s="31">
        <v>271111237</v>
      </c>
      <c r="I111" s="36">
        <f t="shared" si="25"/>
        <v>0.40189992888341236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598865783</v>
      </c>
      <c r="O111" s="36">
        <f t="shared" si="29"/>
        <v>0.88776886661621135</v>
      </c>
      <c r="P111" s="31">
        <v>247980888</v>
      </c>
      <c r="Q111" s="31">
        <v>685105182</v>
      </c>
      <c r="R111" s="31">
        <v>728475807</v>
      </c>
      <c r="S111" s="31">
        <v>557340533</v>
      </c>
      <c r="T111" s="36">
        <f t="shared" si="30"/>
        <v>0.81351089970298895</v>
      </c>
      <c r="U111" s="36">
        <f t="shared" si="31"/>
        <v>9.3274724461830383E-2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1652932259</v>
      </c>
      <c r="E112" s="32">
        <f>SUM(E107:E111)</f>
        <v>1652932259</v>
      </c>
      <c r="F112" s="32">
        <f>SUM(F107:F111)</f>
        <v>677921352</v>
      </c>
      <c r="G112" s="37">
        <f t="shared" si="24"/>
        <v>0.41013256793120645</v>
      </c>
      <c r="H112" s="32">
        <f>SUM(H107:H111)</f>
        <v>548255430</v>
      </c>
      <c r="I112" s="37">
        <f t="shared" si="25"/>
        <v>0.33168656913483352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1226176782</v>
      </c>
      <c r="O112" s="37">
        <f t="shared" si="29"/>
        <v>0.74181913706603997</v>
      </c>
      <c r="P112" s="32">
        <f>SUM(P107:P111)</f>
        <v>400014318</v>
      </c>
      <c r="Q112" s="32">
        <f>SUM(Q107:Q111)</f>
        <v>1628502215</v>
      </c>
      <c r="R112" s="32">
        <f>SUM(R107:R111)</f>
        <v>1688388449</v>
      </c>
      <c r="S112" s="32">
        <f>SUM(S107:S111)</f>
        <v>1079523888</v>
      </c>
      <c r="T112" s="37">
        <f t="shared" si="30"/>
        <v>0.66289371795542817</v>
      </c>
      <c r="U112" s="37">
        <f t="shared" si="31"/>
        <v>0.37058951474831958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226177087</v>
      </c>
      <c r="E113" s="31">
        <v>226177087</v>
      </c>
      <c r="F113" s="31">
        <v>78068553</v>
      </c>
      <c r="G113" s="36">
        <f t="shared" si="24"/>
        <v>0.3451656135265373</v>
      </c>
      <c r="H113" s="31">
        <v>63885359</v>
      </c>
      <c r="I113" s="36">
        <f t="shared" si="25"/>
        <v>0.28245725439022917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141953912</v>
      </c>
      <c r="O113" s="36">
        <f t="shared" si="29"/>
        <v>0.62762286791676647</v>
      </c>
      <c r="P113" s="31">
        <v>64075134</v>
      </c>
      <c r="Q113" s="31">
        <v>214378550</v>
      </c>
      <c r="R113" s="31">
        <v>231386349</v>
      </c>
      <c r="S113" s="31">
        <v>140439723</v>
      </c>
      <c r="T113" s="36">
        <f t="shared" si="30"/>
        <v>0.65510156216655069</v>
      </c>
      <c r="U113" s="36">
        <f t="shared" si="31"/>
        <v>-2.9617573644090678E-3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299538148</v>
      </c>
      <c r="E114" s="31">
        <v>299538148</v>
      </c>
      <c r="F114" s="31">
        <v>74133437</v>
      </c>
      <c r="G114" s="36">
        <f t="shared" si="24"/>
        <v>0.24749247297876731</v>
      </c>
      <c r="H114" s="31">
        <v>74334896</v>
      </c>
      <c r="I114" s="36">
        <f t="shared" si="25"/>
        <v>0.24816503839771353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148468333</v>
      </c>
      <c r="O114" s="36">
        <f t="shared" si="29"/>
        <v>0.49565751137648084</v>
      </c>
      <c r="P114" s="31">
        <v>68766449</v>
      </c>
      <c r="Q114" s="31">
        <v>282595665</v>
      </c>
      <c r="R114" s="31">
        <v>283370682</v>
      </c>
      <c r="S114" s="31">
        <v>141679871</v>
      </c>
      <c r="T114" s="36">
        <f t="shared" si="30"/>
        <v>0.50135189087206977</v>
      </c>
      <c r="U114" s="36">
        <f t="shared" si="31"/>
        <v>8.0976218504462905E-2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105154201</v>
      </c>
      <c r="E115" s="31">
        <v>105154201</v>
      </c>
      <c r="F115" s="31">
        <v>2748439</v>
      </c>
      <c r="G115" s="36">
        <f t="shared" si="24"/>
        <v>2.6137224893183299E-2</v>
      </c>
      <c r="H115" s="31">
        <v>20422138</v>
      </c>
      <c r="I115" s="36">
        <f t="shared" si="25"/>
        <v>0.19421133731024212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23170577</v>
      </c>
      <c r="O115" s="36">
        <f t="shared" si="29"/>
        <v>0.22034856220342541</v>
      </c>
      <c r="P115" s="31">
        <v>9166663</v>
      </c>
      <c r="Q115" s="31">
        <v>65602740</v>
      </c>
      <c r="R115" s="31">
        <v>100068860</v>
      </c>
      <c r="S115" s="31">
        <v>35085987</v>
      </c>
      <c r="T115" s="36">
        <f t="shared" si="30"/>
        <v>0.53482502407673826</v>
      </c>
      <c r="U115" s="36">
        <f t="shared" si="31"/>
        <v>1.2278704911481966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30918655</v>
      </c>
      <c r="E116" s="31">
        <v>30918655</v>
      </c>
      <c r="F116" s="31">
        <v>12070052</v>
      </c>
      <c r="G116" s="36">
        <f t="shared" si="24"/>
        <v>0.39038088817252886</v>
      </c>
      <c r="H116" s="31">
        <v>3897063</v>
      </c>
      <c r="I116" s="36">
        <f t="shared" si="25"/>
        <v>0.12604244912982146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15967115</v>
      </c>
      <c r="O116" s="36">
        <f t="shared" si="29"/>
        <v>0.51642333730235035</v>
      </c>
      <c r="P116" s="31">
        <v>8881658</v>
      </c>
      <c r="Q116" s="31">
        <v>24450924</v>
      </c>
      <c r="R116" s="31">
        <v>25210081</v>
      </c>
      <c r="S116" s="31">
        <v>19402030</v>
      </c>
      <c r="T116" s="36">
        <f t="shared" si="30"/>
        <v>0.79350907147721694</v>
      </c>
      <c r="U116" s="36">
        <f t="shared" si="31"/>
        <v>-0.56122347876939194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2688150807</v>
      </c>
      <c r="E117" s="31">
        <v>2688150807</v>
      </c>
      <c r="F117" s="31">
        <v>698995834</v>
      </c>
      <c r="G117" s="36">
        <f t="shared" si="24"/>
        <v>0.26002850442013908</v>
      </c>
      <c r="H117" s="31">
        <v>644305489</v>
      </c>
      <c r="I117" s="36">
        <f t="shared" si="25"/>
        <v>0.23968353535903389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1343301323</v>
      </c>
      <c r="O117" s="36">
        <f t="shared" si="29"/>
        <v>0.499712039779173</v>
      </c>
      <c r="P117" s="31">
        <v>566883399</v>
      </c>
      <c r="Q117" s="31">
        <v>2240514935</v>
      </c>
      <c r="R117" s="31">
        <v>2491837099</v>
      </c>
      <c r="S117" s="31">
        <v>1154150789</v>
      </c>
      <c r="T117" s="36">
        <f t="shared" si="30"/>
        <v>0.5151274695698469</v>
      </c>
      <c r="U117" s="36">
        <f t="shared" si="31"/>
        <v>0.13657498197437956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128161262</v>
      </c>
      <c r="E118" s="31">
        <v>128161262</v>
      </c>
      <c r="F118" s="31">
        <v>47462628</v>
      </c>
      <c r="G118" s="36">
        <f t="shared" si="24"/>
        <v>0.37033521096257621</v>
      </c>
      <c r="H118" s="31">
        <v>39633965</v>
      </c>
      <c r="I118" s="36">
        <f t="shared" si="25"/>
        <v>0.3092507391195945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87096593</v>
      </c>
      <c r="O118" s="36">
        <f t="shared" si="29"/>
        <v>0.67958595008217071</v>
      </c>
      <c r="P118" s="31">
        <v>36328977</v>
      </c>
      <c r="Q118" s="31">
        <v>115880244</v>
      </c>
      <c r="R118" s="31">
        <v>116541916</v>
      </c>
      <c r="S118" s="31">
        <v>80452985</v>
      </c>
      <c r="T118" s="36">
        <f t="shared" si="30"/>
        <v>0.69427697269950517</v>
      </c>
      <c r="U118" s="36">
        <f t="shared" si="31"/>
        <v>9.0973880161833387E-2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137713188</v>
      </c>
      <c r="E119" s="31">
        <v>137713188</v>
      </c>
      <c r="F119" s="31">
        <v>63824901</v>
      </c>
      <c r="G119" s="36">
        <f t="shared" si="24"/>
        <v>0.46346251892738116</v>
      </c>
      <c r="H119" s="31">
        <v>38560315</v>
      </c>
      <c r="I119" s="36">
        <f t="shared" si="25"/>
        <v>0.28000451924764097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102385216</v>
      </c>
      <c r="O119" s="36">
        <f t="shared" si="29"/>
        <v>0.74346703817502213</v>
      </c>
      <c r="P119" s="31">
        <v>37592787</v>
      </c>
      <c r="Q119" s="31">
        <v>132497520</v>
      </c>
      <c r="R119" s="31">
        <v>132387980</v>
      </c>
      <c r="S119" s="31">
        <v>97017405</v>
      </c>
      <c r="T119" s="36">
        <f t="shared" si="30"/>
        <v>0.73222053514662011</v>
      </c>
      <c r="U119" s="36">
        <f t="shared" si="31"/>
        <v>2.5737064932163767E-2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776620739</v>
      </c>
      <c r="E120" s="31">
        <v>777820739</v>
      </c>
      <c r="F120" s="31">
        <v>327525521</v>
      </c>
      <c r="G120" s="36">
        <f t="shared" si="24"/>
        <v>0.42173161821783389</v>
      </c>
      <c r="H120" s="31">
        <v>262042948</v>
      </c>
      <c r="I120" s="36">
        <f t="shared" si="25"/>
        <v>0.33741430641861858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589568469</v>
      </c>
      <c r="O120" s="36">
        <f t="shared" si="29"/>
        <v>0.75914592463645247</v>
      </c>
      <c r="P120" s="31">
        <v>251646048</v>
      </c>
      <c r="Q120" s="31">
        <v>726720000</v>
      </c>
      <c r="R120" s="31">
        <v>752720000</v>
      </c>
      <c r="S120" s="31">
        <v>564658467</v>
      </c>
      <c r="T120" s="36">
        <f t="shared" si="30"/>
        <v>0.77699590901585203</v>
      </c>
      <c r="U120" s="36">
        <f t="shared" si="31"/>
        <v>4.131557035221145E-2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4392434087</v>
      </c>
      <c r="E121" s="32">
        <f>SUM(E113:E120)</f>
        <v>4393634087</v>
      </c>
      <c r="F121" s="32">
        <f>SUM(F113:F120)</f>
        <v>1304829365</v>
      </c>
      <c r="G121" s="37">
        <f t="shared" si="24"/>
        <v>0.29706293575624004</v>
      </c>
      <c r="H121" s="32">
        <f>SUM(H113:H120)</f>
        <v>1147082173</v>
      </c>
      <c r="I121" s="37">
        <f t="shared" si="25"/>
        <v>0.26114954721687095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2451911538</v>
      </c>
      <c r="O121" s="37">
        <f t="shared" si="29"/>
        <v>0.55821248297311099</v>
      </c>
      <c r="P121" s="32">
        <f>SUM(P113:P120)</f>
        <v>1043341115</v>
      </c>
      <c r="Q121" s="32">
        <f>SUM(Q113:Q120)</f>
        <v>3802640578</v>
      </c>
      <c r="R121" s="32">
        <f>SUM(R113:R120)</f>
        <v>4133522967</v>
      </c>
      <c r="S121" s="32">
        <f>SUM(S113:S120)</f>
        <v>2232887257</v>
      </c>
      <c r="T121" s="37">
        <f t="shared" si="30"/>
        <v>0.58719387520300115</v>
      </c>
      <c r="U121" s="37">
        <f t="shared" si="31"/>
        <v>9.9431582354539971E-2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45191261</v>
      </c>
      <c r="E122" s="31">
        <v>45191261</v>
      </c>
      <c r="F122" s="31">
        <v>12140074</v>
      </c>
      <c r="G122" s="36">
        <f t="shared" si="24"/>
        <v>0.2686376465573731</v>
      </c>
      <c r="H122" s="31">
        <v>11916708</v>
      </c>
      <c r="I122" s="36">
        <f t="shared" si="25"/>
        <v>0.26369496527215736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24056782</v>
      </c>
      <c r="O122" s="36">
        <f t="shared" si="29"/>
        <v>0.53233261182953051</v>
      </c>
      <c r="P122" s="31">
        <v>7913410</v>
      </c>
      <c r="Q122" s="31">
        <v>40827257</v>
      </c>
      <c r="R122" s="31">
        <v>43209404</v>
      </c>
      <c r="S122" s="31">
        <v>21367867</v>
      </c>
      <c r="T122" s="36">
        <f t="shared" si="30"/>
        <v>0.52337258415376764</v>
      </c>
      <c r="U122" s="36">
        <f t="shared" si="31"/>
        <v>0.50588785365600919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413746427</v>
      </c>
      <c r="E123" s="31">
        <v>413746427</v>
      </c>
      <c r="F123" s="31">
        <v>233935917</v>
      </c>
      <c r="G123" s="36">
        <f t="shared" si="24"/>
        <v>0.56540891167623308</v>
      </c>
      <c r="H123" s="31">
        <v>163270900</v>
      </c>
      <c r="I123" s="36">
        <f t="shared" si="25"/>
        <v>0.39461585489413786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397206817</v>
      </c>
      <c r="O123" s="36">
        <f t="shared" si="29"/>
        <v>0.96002476657037084</v>
      </c>
      <c r="P123" s="31">
        <v>97501657</v>
      </c>
      <c r="Q123" s="31">
        <v>383343632</v>
      </c>
      <c r="R123" s="31">
        <v>381505868</v>
      </c>
      <c r="S123" s="31">
        <v>315217532</v>
      </c>
      <c r="T123" s="36">
        <f t="shared" si="30"/>
        <v>0.82228451365014454</v>
      </c>
      <c r="U123" s="36">
        <f t="shared" si="31"/>
        <v>0.67454487465787372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328685192</v>
      </c>
      <c r="E124" s="31">
        <v>329225871</v>
      </c>
      <c r="F124" s="31">
        <v>109618046</v>
      </c>
      <c r="G124" s="36">
        <f t="shared" si="24"/>
        <v>0.33350466850359356</v>
      </c>
      <c r="H124" s="31">
        <v>66048483</v>
      </c>
      <c r="I124" s="36">
        <f t="shared" si="25"/>
        <v>0.200947546794259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175666529</v>
      </c>
      <c r="O124" s="36">
        <f t="shared" si="29"/>
        <v>0.53445221529785258</v>
      </c>
      <c r="P124" s="31">
        <v>82748074</v>
      </c>
      <c r="Q124" s="31">
        <v>292870208</v>
      </c>
      <c r="R124" s="31">
        <v>307538195</v>
      </c>
      <c r="S124" s="31">
        <v>189633105</v>
      </c>
      <c r="T124" s="36">
        <f t="shared" si="30"/>
        <v>0.64749878895158908</v>
      </c>
      <c r="U124" s="36">
        <f t="shared" si="31"/>
        <v>-0.20181244339294224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691475520</v>
      </c>
      <c r="E125" s="31">
        <v>691475520</v>
      </c>
      <c r="F125" s="31">
        <v>2416467</v>
      </c>
      <c r="G125" s="36">
        <f t="shared" si="24"/>
        <v>3.4946529994293943E-3</v>
      </c>
      <c r="H125" s="31">
        <v>423510002</v>
      </c>
      <c r="I125" s="36">
        <f t="shared" si="25"/>
        <v>0.61247287828786767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425926469</v>
      </c>
      <c r="O125" s="36">
        <f t="shared" si="29"/>
        <v>0.61596753128729709</v>
      </c>
      <c r="P125" s="31">
        <v>191899034</v>
      </c>
      <c r="Q125" s="31">
        <v>595634912</v>
      </c>
      <c r="R125" s="31">
        <v>593455210</v>
      </c>
      <c r="S125" s="31">
        <v>436208308</v>
      </c>
      <c r="T125" s="36">
        <f t="shared" si="30"/>
        <v>0.73234174023701282</v>
      </c>
      <c r="U125" s="36">
        <f t="shared" si="31"/>
        <v>1.2069418129535765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1479098400</v>
      </c>
      <c r="E126" s="32">
        <f>SUM(E122:E125)</f>
        <v>1479639079</v>
      </c>
      <c r="F126" s="32">
        <f>SUM(F122:F125)</f>
        <v>358110504</v>
      </c>
      <c r="G126" s="37">
        <f t="shared" si="24"/>
        <v>0.24211405001857889</v>
      </c>
      <c r="H126" s="32">
        <f>SUM(H122:H125)</f>
        <v>664746093</v>
      </c>
      <c r="I126" s="37">
        <f t="shared" si="25"/>
        <v>0.44942655133694959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1022856597</v>
      </c>
      <c r="O126" s="37">
        <f t="shared" si="29"/>
        <v>0.69154060135552853</v>
      </c>
      <c r="P126" s="32">
        <f>SUM(P122:P125)</f>
        <v>380062175</v>
      </c>
      <c r="Q126" s="32">
        <f>SUM(Q122:Q125)</f>
        <v>1312676009</v>
      </c>
      <c r="R126" s="32">
        <f>SUM(R122:R125)</f>
        <v>1325708677</v>
      </c>
      <c r="S126" s="32">
        <f>SUM(S122:S125)</f>
        <v>962426812</v>
      </c>
      <c r="T126" s="37">
        <f t="shared" si="30"/>
        <v>0.73317925017398566</v>
      </c>
      <c r="U126" s="37">
        <f t="shared" si="31"/>
        <v>0.74904564759700176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130913304</v>
      </c>
      <c r="E127" s="31">
        <v>130913304</v>
      </c>
      <c r="F127" s="31">
        <v>51381389</v>
      </c>
      <c r="G127" s="36">
        <f t="shared" si="24"/>
        <v>0.39248409008147866</v>
      </c>
      <c r="H127" s="31">
        <v>31898350</v>
      </c>
      <c r="I127" s="36">
        <f t="shared" si="25"/>
        <v>0.24366010959436177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83279739</v>
      </c>
      <c r="O127" s="36">
        <f t="shared" si="29"/>
        <v>0.63614419967584046</v>
      </c>
      <c r="P127" s="31">
        <v>28537614</v>
      </c>
      <c r="Q127" s="31">
        <v>136037335</v>
      </c>
      <c r="R127" s="31">
        <v>129537335</v>
      </c>
      <c r="S127" s="31">
        <v>74887318</v>
      </c>
      <c r="T127" s="36">
        <f t="shared" si="30"/>
        <v>0.55049092221631657</v>
      </c>
      <c r="U127" s="36">
        <f t="shared" si="31"/>
        <v>0.11776513621636342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251868773</v>
      </c>
      <c r="E128" s="31">
        <v>251868773</v>
      </c>
      <c r="F128" s="31">
        <v>102658076</v>
      </c>
      <c r="G128" s="36">
        <f t="shared" si="24"/>
        <v>0.40758556440817695</v>
      </c>
      <c r="H128" s="31">
        <v>82245260</v>
      </c>
      <c r="I128" s="36">
        <f t="shared" si="25"/>
        <v>0.32654012254230502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184903336</v>
      </c>
      <c r="O128" s="36">
        <f t="shared" si="29"/>
        <v>0.73412568695048197</v>
      </c>
      <c r="P128" s="31">
        <v>75620229</v>
      </c>
      <c r="Q128" s="31">
        <v>237714752</v>
      </c>
      <c r="R128" s="31">
        <v>243494404</v>
      </c>
      <c r="S128" s="31">
        <v>160876464</v>
      </c>
      <c r="T128" s="36">
        <f t="shared" si="30"/>
        <v>0.67676264365789129</v>
      </c>
      <c r="U128" s="36">
        <f t="shared" si="31"/>
        <v>8.7609242759632444E-2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279942168</v>
      </c>
      <c r="E129" s="31">
        <v>279942168</v>
      </c>
      <c r="F129" s="31">
        <v>105431723</v>
      </c>
      <c r="G129" s="36">
        <f t="shared" si="24"/>
        <v>0.37661965595694036</v>
      </c>
      <c r="H129" s="31">
        <v>74864401</v>
      </c>
      <c r="I129" s="36">
        <f t="shared" si="25"/>
        <v>0.26742809607732981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180296124</v>
      </c>
      <c r="O129" s="36">
        <f t="shared" si="29"/>
        <v>0.64404775203427012</v>
      </c>
      <c r="P129" s="31">
        <v>85172478</v>
      </c>
      <c r="Q129" s="31">
        <v>257013900</v>
      </c>
      <c r="R129" s="31">
        <v>273462264</v>
      </c>
      <c r="S129" s="31">
        <v>186866855</v>
      </c>
      <c r="T129" s="36">
        <f t="shared" si="30"/>
        <v>0.72706906124532567</v>
      </c>
      <c r="U129" s="36">
        <f t="shared" si="31"/>
        <v>-0.12102591402823804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67957394</v>
      </c>
      <c r="E130" s="31">
        <v>67957394</v>
      </c>
      <c r="F130" s="31">
        <v>15039669</v>
      </c>
      <c r="G130" s="36">
        <f t="shared" si="24"/>
        <v>0.22131026684160374</v>
      </c>
      <c r="H130" s="31">
        <v>15049010</v>
      </c>
      <c r="I130" s="36">
        <f t="shared" si="25"/>
        <v>0.22144772061153492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30088679</v>
      </c>
      <c r="O130" s="36">
        <f t="shared" si="29"/>
        <v>0.44275798745313866</v>
      </c>
      <c r="P130" s="31">
        <v>14116474</v>
      </c>
      <c r="Q130" s="31">
        <v>56838401</v>
      </c>
      <c r="R130" s="31">
        <v>59222299</v>
      </c>
      <c r="S130" s="31">
        <v>29289811</v>
      </c>
      <c r="T130" s="36">
        <f t="shared" si="30"/>
        <v>0.51531729402450999</v>
      </c>
      <c r="U130" s="36">
        <f t="shared" si="31"/>
        <v>6.6060122379002051E-2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534657527</v>
      </c>
      <c r="E131" s="31">
        <v>534657527</v>
      </c>
      <c r="F131" s="31">
        <v>219291112</v>
      </c>
      <c r="G131" s="36">
        <f t="shared" si="24"/>
        <v>0.41015248252551023</v>
      </c>
      <c r="H131" s="31">
        <v>174827395</v>
      </c>
      <c r="I131" s="36">
        <f t="shared" si="25"/>
        <v>0.32698949546444894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394118507</v>
      </c>
      <c r="O131" s="36">
        <f t="shared" si="29"/>
        <v>0.73714197798995917</v>
      </c>
      <c r="P131" s="31">
        <v>165543567</v>
      </c>
      <c r="Q131" s="31">
        <v>437615222</v>
      </c>
      <c r="R131" s="31">
        <v>502371114</v>
      </c>
      <c r="S131" s="31">
        <v>372605876</v>
      </c>
      <c r="T131" s="36">
        <f t="shared" si="30"/>
        <v>0.85144633291572291</v>
      </c>
      <c r="U131" s="36">
        <f t="shared" si="31"/>
        <v>5.6080874468531938E-2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1265339166</v>
      </c>
      <c r="E132" s="32">
        <f>SUM(E127:E131)</f>
        <v>1265339166</v>
      </c>
      <c r="F132" s="32">
        <f>SUM(F127:F131)</f>
        <v>493801969</v>
      </c>
      <c r="G132" s="37">
        <f t="shared" si="24"/>
        <v>0.39025265499447914</v>
      </c>
      <c r="H132" s="32">
        <f>SUM(H127:H131)</f>
        <v>378884416</v>
      </c>
      <c r="I132" s="37">
        <f t="shared" si="25"/>
        <v>0.29943308970489896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872686385</v>
      </c>
      <c r="O132" s="37">
        <f t="shared" si="29"/>
        <v>0.68968574469937804</v>
      </c>
      <c r="P132" s="32">
        <f>SUM(P127:P131)</f>
        <v>368990362</v>
      </c>
      <c r="Q132" s="32">
        <f>SUM(Q127:Q131)</f>
        <v>1125219610</v>
      </c>
      <c r="R132" s="32">
        <f>SUM(R127:R131)</f>
        <v>1208087416</v>
      </c>
      <c r="S132" s="32">
        <f>SUM(S127:S131)</f>
        <v>824526324</v>
      </c>
      <c r="T132" s="37">
        <f t="shared" si="30"/>
        <v>0.73276924492988527</v>
      </c>
      <c r="U132" s="37">
        <f t="shared" si="31"/>
        <v>2.6813854829086381E-2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562830313</v>
      </c>
      <c r="E133" s="31">
        <v>562830313</v>
      </c>
      <c r="F133" s="31">
        <v>179618388</v>
      </c>
      <c r="G133" s="36">
        <f t="shared" si="24"/>
        <v>0.31913417570314839</v>
      </c>
      <c r="H133" s="31">
        <v>160937753</v>
      </c>
      <c r="I133" s="36">
        <f t="shared" si="25"/>
        <v>0.2859436481702079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340556141</v>
      </c>
      <c r="O133" s="36">
        <f t="shared" si="29"/>
        <v>0.60507782387335629</v>
      </c>
      <c r="P133" s="31">
        <v>150522310</v>
      </c>
      <c r="Q133" s="31">
        <v>550465682</v>
      </c>
      <c r="R133" s="31">
        <v>558772326</v>
      </c>
      <c r="S133" s="31">
        <v>318968755</v>
      </c>
      <c r="T133" s="36">
        <f t="shared" si="30"/>
        <v>0.57945257157738672</v>
      </c>
      <c r="U133" s="36">
        <f t="shared" si="31"/>
        <v>6.9195343866301329E-2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57450021</v>
      </c>
      <c r="E134" s="31">
        <v>57450021</v>
      </c>
      <c r="F134" s="31">
        <v>13992724</v>
      </c>
      <c r="G134" s="36">
        <f t="shared" si="24"/>
        <v>0.24356342706993964</v>
      </c>
      <c r="H134" s="31">
        <v>14481914</v>
      </c>
      <c r="I134" s="36">
        <f t="shared" si="25"/>
        <v>0.25207848052831872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28474638</v>
      </c>
      <c r="O134" s="36">
        <f t="shared" si="29"/>
        <v>0.49564190759825832</v>
      </c>
      <c r="P134" s="31">
        <v>13210262</v>
      </c>
      <c r="Q134" s="31">
        <v>50122657</v>
      </c>
      <c r="R134" s="31">
        <v>56385236</v>
      </c>
      <c r="S134" s="31">
        <v>24006476</v>
      </c>
      <c r="T134" s="36">
        <f t="shared" si="30"/>
        <v>0.47895457736807528</v>
      </c>
      <c r="U134" s="36">
        <f t="shared" si="31"/>
        <v>9.6262435975910332E-2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194103208</v>
      </c>
      <c r="E135" s="31">
        <v>194103208</v>
      </c>
      <c r="F135" s="31">
        <v>59592754</v>
      </c>
      <c r="G135" s="36">
        <f t="shared" si="24"/>
        <v>0.30701581191795657</v>
      </c>
      <c r="H135" s="31">
        <v>58146179</v>
      </c>
      <c r="I135" s="36">
        <f t="shared" si="25"/>
        <v>0.29956320454013308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117738933</v>
      </c>
      <c r="O135" s="36">
        <f t="shared" si="29"/>
        <v>0.60657901645808965</v>
      </c>
      <c r="P135" s="31">
        <v>48763419</v>
      </c>
      <c r="Q135" s="31">
        <v>182561786</v>
      </c>
      <c r="R135" s="31">
        <v>194849791</v>
      </c>
      <c r="S135" s="31">
        <v>108623563</v>
      </c>
      <c r="T135" s="36">
        <f t="shared" si="30"/>
        <v>0.59499616748929041</v>
      </c>
      <c r="U135" s="36">
        <f t="shared" si="31"/>
        <v>0.19241390764663158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107264446</v>
      </c>
      <c r="E136" s="31">
        <v>107264446</v>
      </c>
      <c r="F136" s="31">
        <v>40273775</v>
      </c>
      <c r="G136" s="36">
        <f t="shared" si="24"/>
        <v>0.37546248082985484</v>
      </c>
      <c r="H136" s="31">
        <v>32174730</v>
      </c>
      <c r="I136" s="36">
        <f t="shared" si="25"/>
        <v>0.29995707990698056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72448505</v>
      </c>
      <c r="O136" s="36">
        <f t="shared" si="29"/>
        <v>0.6754195607368354</v>
      </c>
      <c r="P136" s="31">
        <v>35857809</v>
      </c>
      <c r="Q136" s="31">
        <v>93744720</v>
      </c>
      <c r="R136" s="31">
        <v>135231571</v>
      </c>
      <c r="S136" s="31">
        <v>73248052</v>
      </c>
      <c r="T136" s="36">
        <f t="shared" si="30"/>
        <v>0.7813565606681635</v>
      </c>
      <c r="U136" s="36">
        <f t="shared" si="31"/>
        <v>-0.10271344241919522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921647988</v>
      </c>
      <c r="E137" s="32">
        <f>SUM(E133:E136)</f>
        <v>921647988</v>
      </c>
      <c r="F137" s="32">
        <f>SUM(F133:F136)</f>
        <v>293477641</v>
      </c>
      <c r="G137" s="37">
        <f t="shared" ref="G137:G170" si="32">IF(($D137     =0),0,($F137     /$D137     ))</f>
        <v>0.31842704028124019</v>
      </c>
      <c r="H137" s="32">
        <f>SUM(H133:H136)</f>
        <v>265740576</v>
      </c>
      <c r="I137" s="37">
        <f t="shared" ref="I137:I170" si="33">IF(($D137     =0),0,($H137     /$D137     ))</f>
        <v>0.28833196563111252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559218217</v>
      </c>
      <c r="O137" s="37">
        <f t="shared" ref="O137:O170" si="37">IF(($D137     =0),0,($N137     /$D137     ))</f>
        <v>0.60675900591235277</v>
      </c>
      <c r="P137" s="32">
        <f>SUM(P133:P136)</f>
        <v>248353800</v>
      </c>
      <c r="Q137" s="32">
        <f>SUM(Q133:Q136)</f>
        <v>876894845</v>
      </c>
      <c r="R137" s="32">
        <f>SUM(R133:R136)</f>
        <v>945238924</v>
      </c>
      <c r="S137" s="32">
        <f>SUM(S133:S136)</f>
        <v>524846846</v>
      </c>
      <c r="T137" s="37">
        <f t="shared" ref="T137:T170" si="38">IF(($Q137     =0),0,($S137     /$Q137     ))</f>
        <v>0.59852883044374605</v>
      </c>
      <c r="U137" s="37">
        <f t="shared" ref="U137:U170" si="39">IF(($P137     =0),0,(($H137     /$P137     )-1))</f>
        <v>7.0008093292713847E-2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135704062</v>
      </c>
      <c r="E138" s="31">
        <v>135704062</v>
      </c>
      <c r="F138" s="31">
        <v>50584268</v>
      </c>
      <c r="G138" s="36">
        <f t="shared" si="32"/>
        <v>0.37275426582293464</v>
      </c>
      <c r="H138" s="31">
        <v>30184536</v>
      </c>
      <c r="I138" s="36">
        <f t="shared" si="33"/>
        <v>0.22242912669776974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80768804</v>
      </c>
      <c r="O138" s="36">
        <f t="shared" si="37"/>
        <v>0.5951833925207044</v>
      </c>
      <c r="P138" s="31">
        <v>49042387</v>
      </c>
      <c r="Q138" s="31">
        <v>114384077</v>
      </c>
      <c r="R138" s="31">
        <v>205339249</v>
      </c>
      <c r="S138" s="31">
        <v>104396982</v>
      </c>
      <c r="T138" s="36">
        <f t="shared" si="38"/>
        <v>0.91268806583979345</v>
      </c>
      <c r="U138" s="36">
        <f t="shared" si="39"/>
        <v>-0.38452147526995373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128937372</v>
      </c>
      <c r="E139" s="31">
        <v>128937372</v>
      </c>
      <c r="F139" s="31">
        <v>37240905</v>
      </c>
      <c r="G139" s="36">
        <f t="shared" si="32"/>
        <v>0.28882940936627743</v>
      </c>
      <c r="H139" s="31">
        <v>39732288</v>
      </c>
      <c r="I139" s="36">
        <f t="shared" si="33"/>
        <v>0.30815183669169244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76973193</v>
      </c>
      <c r="O139" s="36">
        <f t="shared" si="37"/>
        <v>0.59698124605796987</v>
      </c>
      <c r="P139" s="31">
        <v>37992224</v>
      </c>
      <c r="Q139" s="31">
        <v>115085497</v>
      </c>
      <c r="R139" s="31">
        <v>122156261</v>
      </c>
      <c r="S139" s="31">
        <v>73938733</v>
      </c>
      <c r="T139" s="36">
        <f t="shared" si="38"/>
        <v>0.64246786022047586</v>
      </c>
      <c r="U139" s="36">
        <f t="shared" si="39"/>
        <v>4.580053012953389E-2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381697000</v>
      </c>
      <c r="E140" s="31">
        <v>381697000</v>
      </c>
      <c r="F140" s="31">
        <v>133079935</v>
      </c>
      <c r="G140" s="36">
        <f t="shared" si="32"/>
        <v>0.34865334283476163</v>
      </c>
      <c r="H140" s="31">
        <v>42069517</v>
      </c>
      <c r="I140" s="36">
        <f t="shared" si="33"/>
        <v>0.11021704912535335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175149452</v>
      </c>
      <c r="O140" s="36">
        <f t="shared" si="37"/>
        <v>0.45887039196011498</v>
      </c>
      <c r="P140" s="31">
        <v>113032600</v>
      </c>
      <c r="Q140" s="31">
        <v>370588021</v>
      </c>
      <c r="R140" s="31">
        <v>410864021</v>
      </c>
      <c r="S140" s="31">
        <v>239132609</v>
      </c>
      <c r="T140" s="36">
        <f t="shared" si="38"/>
        <v>0.64527884186520967</v>
      </c>
      <c r="U140" s="36">
        <f t="shared" si="39"/>
        <v>-0.62781076432816729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249409197</v>
      </c>
      <c r="E141" s="31">
        <v>249409197</v>
      </c>
      <c r="F141" s="31">
        <v>114555874</v>
      </c>
      <c r="G141" s="36">
        <f t="shared" si="32"/>
        <v>0.45930894039965975</v>
      </c>
      <c r="H141" s="31">
        <v>67052643</v>
      </c>
      <c r="I141" s="36">
        <f t="shared" si="33"/>
        <v>0.26884591188511786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181608517</v>
      </c>
      <c r="O141" s="36">
        <f t="shared" si="37"/>
        <v>0.72815485228477761</v>
      </c>
      <c r="P141" s="31">
        <v>71882171</v>
      </c>
      <c r="Q141" s="31">
        <v>235932904</v>
      </c>
      <c r="R141" s="31">
        <v>238355890</v>
      </c>
      <c r="S141" s="31">
        <v>177460158</v>
      </c>
      <c r="T141" s="36">
        <f t="shared" si="38"/>
        <v>0.75216366598869988</v>
      </c>
      <c r="U141" s="36">
        <f t="shared" si="39"/>
        <v>-6.7186729794235123E-2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166172560</v>
      </c>
      <c r="E142" s="31">
        <v>166172560</v>
      </c>
      <c r="F142" s="31">
        <v>193287030</v>
      </c>
      <c r="G142" s="36">
        <f t="shared" si="32"/>
        <v>1.1631705619748531</v>
      </c>
      <c r="H142" s="31">
        <v>101142675</v>
      </c>
      <c r="I142" s="36">
        <f t="shared" si="33"/>
        <v>0.60866050929226823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294429705</v>
      </c>
      <c r="O142" s="36">
        <f t="shared" si="37"/>
        <v>1.7718310712671212</v>
      </c>
      <c r="P142" s="31">
        <v>94863344</v>
      </c>
      <c r="Q142" s="31">
        <v>352210331</v>
      </c>
      <c r="R142" s="31">
        <v>356504331</v>
      </c>
      <c r="S142" s="31">
        <v>258502582</v>
      </c>
      <c r="T142" s="36">
        <f t="shared" si="38"/>
        <v>0.73394378088245227</v>
      </c>
      <c r="U142" s="36">
        <f t="shared" si="39"/>
        <v>6.6193439269861765E-2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769934595</v>
      </c>
      <c r="E143" s="31">
        <v>769934595</v>
      </c>
      <c r="F143" s="31">
        <v>281047583</v>
      </c>
      <c r="G143" s="36">
        <f t="shared" si="32"/>
        <v>0.36502786707486495</v>
      </c>
      <c r="H143" s="31">
        <v>256122020</v>
      </c>
      <c r="I143" s="36">
        <f t="shared" si="33"/>
        <v>0.33265425617094135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537169603</v>
      </c>
      <c r="O143" s="36">
        <f t="shared" si="37"/>
        <v>0.69768212324580636</v>
      </c>
      <c r="P143" s="31">
        <v>214378211</v>
      </c>
      <c r="Q143" s="31">
        <v>637830500</v>
      </c>
      <c r="R143" s="31">
        <v>744146221</v>
      </c>
      <c r="S143" s="31">
        <v>526541377</v>
      </c>
      <c r="T143" s="36">
        <f t="shared" si="38"/>
        <v>0.82551928294429322</v>
      </c>
      <c r="U143" s="36">
        <f t="shared" si="39"/>
        <v>0.19472039068373426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1831854786</v>
      </c>
      <c r="E144" s="32">
        <f>SUM(E138:E143)</f>
        <v>1831854786</v>
      </c>
      <c r="F144" s="32">
        <f>SUM(F138:F143)</f>
        <v>809795595</v>
      </c>
      <c r="G144" s="37">
        <f t="shared" si="32"/>
        <v>0.44206320347490691</v>
      </c>
      <c r="H144" s="32">
        <f>SUM(H138:H143)</f>
        <v>536303679</v>
      </c>
      <c r="I144" s="37">
        <f t="shared" si="33"/>
        <v>0.29276538899191978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1346099274</v>
      </c>
      <c r="O144" s="37">
        <f t="shared" si="37"/>
        <v>0.73482859246682664</v>
      </c>
      <c r="P144" s="32">
        <f>SUM(P138:P143)</f>
        <v>581190937</v>
      </c>
      <c r="Q144" s="32">
        <f>SUM(Q138:Q143)</f>
        <v>1826031330</v>
      </c>
      <c r="R144" s="32">
        <f>SUM(R138:R143)</f>
        <v>2077365973</v>
      </c>
      <c r="S144" s="32">
        <f>SUM(S138:S143)</f>
        <v>1379972441</v>
      </c>
      <c r="T144" s="37">
        <f t="shared" si="38"/>
        <v>0.75572221479901991</v>
      </c>
      <c r="U144" s="37">
        <f t="shared" si="39"/>
        <v>-7.7233238067509591E-2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280083716</v>
      </c>
      <c r="E145" s="31">
        <v>280083716</v>
      </c>
      <c r="F145" s="31">
        <v>111823328</v>
      </c>
      <c r="G145" s="36">
        <f t="shared" si="32"/>
        <v>0.39924965862706563</v>
      </c>
      <c r="H145" s="31">
        <v>89175419</v>
      </c>
      <c r="I145" s="36">
        <f t="shared" si="33"/>
        <v>0.31838844568885966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200998747</v>
      </c>
      <c r="O145" s="36">
        <f t="shared" si="37"/>
        <v>0.71763810431592534</v>
      </c>
      <c r="P145" s="31">
        <v>85188949</v>
      </c>
      <c r="Q145" s="31">
        <v>265934631</v>
      </c>
      <c r="R145" s="31">
        <v>267032137</v>
      </c>
      <c r="S145" s="31">
        <v>190916587</v>
      </c>
      <c r="T145" s="36">
        <f t="shared" si="38"/>
        <v>0.71790795460558121</v>
      </c>
      <c r="U145" s="36">
        <f t="shared" si="39"/>
        <v>4.6795623690579768E-2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157853004</v>
      </c>
      <c r="E146" s="31">
        <v>157853004</v>
      </c>
      <c r="F146" s="31">
        <v>55782228</v>
      </c>
      <c r="G146" s="36">
        <f t="shared" si="32"/>
        <v>0.35338084538448189</v>
      </c>
      <c r="H146" s="31">
        <v>39265317</v>
      </c>
      <c r="I146" s="36">
        <f t="shared" si="33"/>
        <v>0.24874608658065195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95047545</v>
      </c>
      <c r="O146" s="36">
        <f t="shared" si="37"/>
        <v>0.60212693196513389</v>
      </c>
      <c r="P146" s="31">
        <v>42915117</v>
      </c>
      <c r="Q146" s="31">
        <v>151534249</v>
      </c>
      <c r="R146" s="31">
        <v>168511643</v>
      </c>
      <c r="S146" s="31">
        <v>96722697</v>
      </c>
      <c r="T146" s="36">
        <f t="shared" si="38"/>
        <v>0.63828934804038917</v>
      </c>
      <c r="U146" s="36">
        <f t="shared" si="39"/>
        <v>-8.5046954433329436E-2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144827658</v>
      </c>
      <c r="E147" s="31">
        <v>144827658</v>
      </c>
      <c r="F147" s="31">
        <v>80304901</v>
      </c>
      <c r="G147" s="36">
        <f t="shared" si="32"/>
        <v>0.55448594632387138</v>
      </c>
      <c r="H147" s="31">
        <v>33999738</v>
      </c>
      <c r="I147" s="36">
        <f t="shared" si="33"/>
        <v>0.23475997934041024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114304639</v>
      </c>
      <c r="O147" s="36">
        <f t="shared" si="37"/>
        <v>0.78924592566428164</v>
      </c>
      <c r="P147" s="31">
        <v>44194077</v>
      </c>
      <c r="Q147" s="31">
        <v>145700605</v>
      </c>
      <c r="R147" s="31">
        <v>150090191</v>
      </c>
      <c r="S147" s="31">
        <v>119701902</v>
      </c>
      <c r="T147" s="36">
        <f t="shared" si="38"/>
        <v>0.82156077526239513</v>
      </c>
      <c r="U147" s="36">
        <f t="shared" si="39"/>
        <v>-0.23067206494662174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43734605</v>
      </c>
      <c r="E148" s="31">
        <v>43734605</v>
      </c>
      <c r="F148" s="31">
        <v>19339895</v>
      </c>
      <c r="G148" s="36">
        <f t="shared" si="32"/>
        <v>0.44221035036214457</v>
      </c>
      <c r="H148" s="31">
        <v>10270398</v>
      </c>
      <c r="I148" s="36">
        <f t="shared" si="33"/>
        <v>0.23483458922288197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29610293</v>
      </c>
      <c r="O148" s="36">
        <f t="shared" si="37"/>
        <v>0.67704493958502654</v>
      </c>
      <c r="P148" s="31">
        <v>8948347</v>
      </c>
      <c r="Q148" s="31">
        <v>42374099</v>
      </c>
      <c r="R148" s="31">
        <v>45246199</v>
      </c>
      <c r="S148" s="31">
        <v>26996198</v>
      </c>
      <c r="T148" s="36">
        <f t="shared" si="38"/>
        <v>0.63709196507045496</v>
      </c>
      <c r="U148" s="36">
        <f t="shared" si="39"/>
        <v>0.14774248249425281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32911189</v>
      </c>
      <c r="E149" s="31">
        <v>32911189</v>
      </c>
      <c r="F149" s="31">
        <v>10547855</v>
      </c>
      <c r="G149" s="36">
        <f t="shared" si="32"/>
        <v>0.32049449808695762</v>
      </c>
      <c r="H149" s="31">
        <v>10949615</v>
      </c>
      <c r="I149" s="36">
        <f t="shared" si="33"/>
        <v>0.3327018966102987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21497470</v>
      </c>
      <c r="O149" s="36">
        <f t="shared" si="37"/>
        <v>0.65319639469725632</v>
      </c>
      <c r="P149" s="31">
        <v>11067771</v>
      </c>
      <c r="Q149" s="31">
        <v>25776329</v>
      </c>
      <c r="R149" s="31">
        <v>47836644</v>
      </c>
      <c r="S149" s="31">
        <v>25067725</v>
      </c>
      <c r="T149" s="36">
        <f t="shared" si="38"/>
        <v>0.97250950668731762</v>
      </c>
      <c r="U149" s="36">
        <f t="shared" si="39"/>
        <v>-1.0675681670681447E-2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659410172</v>
      </c>
      <c r="E150" s="32">
        <f>SUM(E145:E149)</f>
        <v>659410172</v>
      </c>
      <c r="F150" s="32">
        <f>SUM(F145:F149)</f>
        <v>277798207</v>
      </c>
      <c r="G150" s="37">
        <f t="shared" si="32"/>
        <v>0.42128286580328944</v>
      </c>
      <c r="H150" s="32">
        <f>SUM(H145:H149)</f>
        <v>183660487</v>
      </c>
      <c r="I150" s="37">
        <f t="shared" si="33"/>
        <v>0.27852237468972496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461458694</v>
      </c>
      <c r="O150" s="37">
        <f t="shared" si="37"/>
        <v>0.6998052404930144</v>
      </c>
      <c r="P150" s="32">
        <f>SUM(P145:P149)</f>
        <v>192314261</v>
      </c>
      <c r="Q150" s="32">
        <f>SUM(Q145:Q149)</f>
        <v>631319913</v>
      </c>
      <c r="R150" s="32">
        <f>SUM(R145:R149)</f>
        <v>678716814</v>
      </c>
      <c r="S150" s="32">
        <f>SUM(S145:S149)</f>
        <v>459405109</v>
      </c>
      <c r="T150" s="37">
        <f t="shared" si="38"/>
        <v>0.72768987567163912</v>
      </c>
      <c r="U150" s="37">
        <f t="shared" si="39"/>
        <v>-4.4998087791315644E-2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238726489</v>
      </c>
      <c r="E151" s="31">
        <v>238726489</v>
      </c>
      <c r="F151" s="31">
        <v>86885461</v>
      </c>
      <c r="G151" s="36">
        <f t="shared" si="32"/>
        <v>0.36395400176978265</v>
      </c>
      <c r="H151" s="31">
        <v>69798904</v>
      </c>
      <c r="I151" s="36">
        <f t="shared" si="33"/>
        <v>0.29238022262372398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156684365</v>
      </c>
      <c r="O151" s="36">
        <f t="shared" si="37"/>
        <v>0.65633422439350664</v>
      </c>
      <c r="P151" s="31">
        <v>65060152</v>
      </c>
      <c r="Q151" s="31">
        <v>213797307</v>
      </c>
      <c r="R151" s="31">
        <v>215805465</v>
      </c>
      <c r="S151" s="31">
        <v>145921473</v>
      </c>
      <c r="T151" s="36">
        <f t="shared" si="38"/>
        <v>0.68252250249344815</v>
      </c>
      <c r="U151" s="36">
        <f t="shared" si="39"/>
        <v>7.2836472930466023E-2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1070304900</v>
      </c>
      <c r="E152" s="31">
        <v>1073971347</v>
      </c>
      <c r="F152" s="31">
        <v>344246109</v>
      </c>
      <c r="G152" s="36">
        <f t="shared" si="32"/>
        <v>0.32163368494342126</v>
      </c>
      <c r="H152" s="31">
        <v>264973775</v>
      </c>
      <c r="I152" s="36">
        <f t="shared" si="33"/>
        <v>0.24756849660316421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609219884</v>
      </c>
      <c r="O152" s="36">
        <f t="shared" si="37"/>
        <v>0.56920218154658542</v>
      </c>
      <c r="P152" s="31">
        <v>222283701</v>
      </c>
      <c r="Q152" s="31">
        <v>1035106400</v>
      </c>
      <c r="R152" s="31">
        <v>988848800</v>
      </c>
      <c r="S152" s="31">
        <v>547633391</v>
      </c>
      <c r="T152" s="36">
        <f t="shared" si="38"/>
        <v>0.52905999904937306</v>
      </c>
      <c r="U152" s="36">
        <f t="shared" si="39"/>
        <v>0.19205220089438768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101448690</v>
      </c>
      <c r="E153" s="31">
        <v>101448690</v>
      </c>
      <c r="F153" s="31">
        <v>56424219</v>
      </c>
      <c r="G153" s="36">
        <f t="shared" si="32"/>
        <v>0.55618479647198993</v>
      </c>
      <c r="H153" s="31">
        <v>11905989</v>
      </c>
      <c r="I153" s="36">
        <f t="shared" si="33"/>
        <v>0.11735971159410732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68330208</v>
      </c>
      <c r="O153" s="36">
        <f t="shared" si="37"/>
        <v>0.67354450806609723</v>
      </c>
      <c r="P153" s="31">
        <v>11770424</v>
      </c>
      <c r="Q153" s="31">
        <v>99466310</v>
      </c>
      <c r="R153" s="31">
        <v>101660170</v>
      </c>
      <c r="S153" s="31">
        <v>65807677</v>
      </c>
      <c r="T153" s="36">
        <f t="shared" si="38"/>
        <v>0.66160770415631187</v>
      </c>
      <c r="U153" s="36">
        <f t="shared" si="39"/>
        <v>1.1517427069747121E-2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148904938</v>
      </c>
      <c r="E154" s="31">
        <v>148904938</v>
      </c>
      <c r="F154" s="31">
        <v>61125582</v>
      </c>
      <c r="G154" s="36">
        <f t="shared" si="32"/>
        <v>0.41050070481880191</v>
      </c>
      <c r="H154" s="31">
        <v>41229888</v>
      </c>
      <c r="I154" s="36">
        <f t="shared" si="33"/>
        <v>0.27688731182306392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102355470</v>
      </c>
      <c r="O154" s="36">
        <f t="shared" si="37"/>
        <v>0.68738801664186588</v>
      </c>
      <c r="P154" s="31">
        <v>43055006</v>
      </c>
      <c r="Q154" s="31">
        <v>140466786</v>
      </c>
      <c r="R154" s="31">
        <v>143466786</v>
      </c>
      <c r="S154" s="31">
        <v>98718626</v>
      </c>
      <c r="T154" s="36">
        <f t="shared" si="38"/>
        <v>0.70278981110879835</v>
      </c>
      <c r="U154" s="36">
        <f t="shared" si="39"/>
        <v>-4.2390378484676083E-2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202203995</v>
      </c>
      <c r="E155" s="31">
        <v>202203995</v>
      </c>
      <c r="F155" s="31">
        <v>78887485</v>
      </c>
      <c r="G155" s="36">
        <f t="shared" si="32"/>
        <v>0.39013811275093746</v>
      </c>
      <c r="H155" s="31">
        <v>63316893</v>
      </c>
      <c r="I155" s="36">
        <f t="shared" si="33"/>
        <v>0.31313373902429575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142204378</v>
      </c>
      <c r="O155" s="36">
        <f t="shared" si="37"/>
        <v>0.70327185177523321</v>
      </c>
      <c r="P155" s="31">
        <v>60924230</v>
      </c>
      <c r="Q155" s="31">
        <v>209144542</v>
      </c>
      <c r="R155" s="31">
        <v>207345047</v>
      </c>
      <c r="S155" s="31">
        <v>129893458</v>
      </c>
      <c r="T155" s="36">
        <f t="shared" si="38"/>
        <v>0.62107027397348957</v>
      </c>
      <c r="U155" s="36">
        <f t="shared" si="39"/>
        <v>3.9272765531874532E-2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403909427</v>
      </c>
      <c r="E156" s="31">
        <v>403909427</v>
      </c>
      <c r="F156" s="31">
        <v>164878935</v>
      </c>
      <c r="G156" s="36">
        <f t="shared" si="32"/>
        <v>0.40820769206755853</v>
      </c>
      <c r="H156" s="31">
        <v>130592974</v>
      </c>
      <c r="I156" s="36">
        <f t="shared" si="33"/>
        <v>0.32332242148931079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295471909</v>
      </c>
      <c r="O156" s="36">
        <f t="shared" si="37"/>
        <v>0.73153011355686925</v>
      </c>
      <c r="P156" s="31">
        <v>127717931</v>
      </c>
      <c r="Q156" s="31">
        <v>385704915</v>
      </c>
      <c r="R156" s="31">
        <v>397539693</v>
      </c>
      <c r="S156" s="31">
        <v>282825453</v>
      </c>
      <c r="T156" s="36">
        <f t="shared" si="38"/>
        <v>0.73326898880715585</v>
      </c>
      <c r="U156" s="36">
        <f t="shared" si="39"/>
        <v>2.2510879854450438E-2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2165498439</v>
      </c>
      <c r="E157" s="32">
        <f>SUM(E151:E156)</f>
        <v>2169164886</v>
      </c>
      <c r="F157" s="32">
        <f>SUM(F151:F156)</f>
        <v>792447791</v>
      </c>
      <c r="G157" s="37">
        <f t="shared" si="32"/>
        <v>0.3659424438864719</v>
      </c>
      <c r="H157" s="32">
        <f>SUM(H151:H156)</f>
        <v>581818423</v>
      </c>
      <c r="I157" s="37">
        <f t="shared" si="33"/>
        <v>0.26867644534931018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1374266214</v>
      </c>
      <c r="O157" s="37">
        <f t="shared" si="37"/>
        <v>0.63461888923578214</v>
      </c>
      <c r="P157" s="32">
        <f>SUM(P151:P156)</f>
        <v>530811444</v>
      </c>
      <c r="Q157" s="32">
        <f>SUM(Q151:Q156)</f>
        <v>2083686260</v>
      </c>
      <c r="R157" s="32">
        <f>SUM(R151:R156)</f>
        <v>2054665961</v>
      </c>
      <c r="S157" s="32">
        <f>SUM(S151:S156)</f>
        <v>1270800078</v>
      </c>
      <c r="T157" s="37">
        <f t="shared" si="38"/>
        <v>0.60988072071848287</v>
      </c>
      <c r="U157" s="37">
        <f t="shared" si="39"/>
        <v>9.6092462919846078E-2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332197929</v>
      </c>
      <c r="E158" s="31">
        <v>332197929</v>
      </c>
      <c r="F158" s="31">
        <v>141063641</v>
      </c>
      <c r="G158" s="36">
        <f t="shared" si="32"/>
        <v>0.42463732818755773</v>
      </c>
      <c r="H158" s="31">
        <v>146149414</v>
      </c>
      <c r="I158" s="36">
        <f t="shared" si="33"/>
        <v>0.43994679449070256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287213055</v>
      </c>
      <c r="O158" s="36">
        <f t="shared" si="37"/>
        <v>0.86458412267826024</v>
      </c>
      <c r="P158" s="31">
        <v>97571653</v>
      </c>
      <c r="Q158" s="31">
        <v>297658116</v>
      </c>
      <c r="R158" s="31">
        <v>311508115</v>
      </c>
      <c r="S158" s="31">
        <v>210794250</v>
      </c>
      <c r="T158" s="36">
        <f t="shared" si="38"/>
        <v>0.70817571794346779</v>
      </c>
      <c r="U158" s="36">
        <f t="shared" si="39"/>
        <v>0.49786756200594451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833493854</v>
      </c>
      <c r="E159" s="31">
        <v>833493854</v>
      </c>
      <c r="F159" s="31">
        <v>183776169</v>
      </c>
      <c r="G159" s="36">
        <f t="shared" si="32"/>
        <v>0.22048893116373236</v>
      </c>
      <c r="H159" s="31">
        <v>231968454</v>
      </c>
      <c r="I159" s="36">
        <f t="shared" si="33"/>
        <v>0.27830853567397751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415744623</v>
      </c>
      <c r="O159" s="36">
        <f t="shared" si="37"/>
        <v>0.49879746683770987</v>
      </c>
      <c r="P159" s="31">
        <v>228854505</v>
      </c>
      <c r="Q159" s="31">
        <v>821419734</v>
      </c>
      <c r="R159" s="31">
        <v>880611018</v>
      </c>
      <c r="S159" s="31">
        <v>406691422</v>
      </c>
      <c r="T159" s="36">
        <f t="shared" si="38"/>
        <v>0.49510792736810483</v>
      </c>
      <c r="U159" s="36">
        <f t="shared" si="39"/>
        <v>1.3606675560090098E-2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130393240</v>
      </c>
      <c r="E160" s="31">
        <v>130393240</v>
      </c>
      <c r="F160" s="31">
        <v>60707875</v>
      </c>
      <c r="G160" s="36">
        <f t="shared" si="32"/>
        <v>0.46557532430362186</v>
      </c>
      <c r="H160" s="31">
        <v>34201564</v>
      </c>
      <c r="I160" s="36">
        <f t="shared" si="33"/>
        <v>0.26229553004434891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94909439</v>
      </c>
      <c r="O160" s="36">
        <f t="shared" si="37"/>
        <v>0.72787085434797083</v>
      </c>
      <c r="P160" s="31">
        <v>68566833</v>
      </c>
      <c r="Q160" s="31">
        <v>227621879</v>
      </c>
      <c r="R160" s="31">
        <v>233919935</v>
      </c>
      <c r="S160" s="31">
        <v>172365149</v>
      </c>
      <c r="T160" s="36">
        <f t="shared" si="38"/>
        <v>0.75724332721108945</v>
      </c>
      <c r="U160" s="36">
        <f t="shared" si="39"/>
        <v>-0.50119376229612356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162339983</v>
      </c>
      <c r="E161" s="31">
        <v>162339983</v>
      </c>
      <c r="F161" s="31">
        <v>83270946</v>
      </c>
      <c r="G161" s="36">
        <f t="shared" si="32"/>
        <v>0.5129416947148504</v>
      </c>
      <c r="H161" s="31">
        <v>42963056</v>
      </c>
      <c r="I161" s="36">
        <f t="shared" si="33"/>
        <v>0.26464864173356478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126234002</v>
      </c>
      <c r="O161" s="36">
        <f t="shared" si="37"/>
        <v>0.77759033644841513</v>
      </c>
      <c r="P161" s="31">
        <v>41141401</v>
      </c>
      <c r="Q161" s="31">
        <v>143329633</v>
      </c>
      <c r="R161" s="31">
        <v>148110948</v>
      </c>
      <c r="S161" s="31">
        <v>99919766</v>
      </c>
      <c r="T161" s="36">
        <f t="shared" si="38"/>
        <v>0.69713264388251106</v>
      </c>
      <c r="U161" s="36">
        <f t="shared" si="39"/>
        <v>4.4277903905119764E-2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277613179</v>
      </c>
      <c r="E162" s="31">
        <v>277613179</v>
      </c>
      <c r="F162" s="31">
        <v>84501064</v>
      </c>
      <c r="G162" s="36">
        <f t="shared" si="32"/>
        <v>0.3043841949592746</v>
      </c>
      <c r="H162" s="31">
        <v>104230061</v>
      </c>
      <c r="I162" s="36">
        <f t="shared" si="33"/>
        <v>0.37545069501185319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188731125</v>
      </c>
      <c r="O162" s="36">
        <f t="shared" si="37"/>
        <v>0.67983488997112773</v>
      </c>
      <c r="P162" s="31">
        <v>34134454</v>
      </c>
      <c r="Q162" s="31">
        <v>237013660</v>
      </c>
      <c r="R162" s="31">
        <v>322176054</v>
      </c>
      <c r="S162" s="31">
        <v>129093180</v>
      </c>
      <c r="T162" s="36">
        <f t="shared" si="38"/>
        <v>0.54466556906466912</v>
      </c>
      <c r="U162" s="36">
        <f t="shared" si="39"/>
        <v>2.053514815265538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1736038185</v>
      </c>
      <c r="E163" s="32">
        <f>SUM(E158:E162)</f>
        <v>1736038185</v>
      </c>
      <c r="F163" s="32">
        <f>SUM(F158:F162)</f>
        <v>553319695</v>
      </c>
      <c r="G163" s="37">
        <f t="shared" si="32"/>
        <v>0.31872553252623298</v>
      </c>
      <c r="H163" s="32">
        <f>SUM(H158:H162)</f>
        <v>559512549</v>
      </c>
      <c r="I163" s="37">
        <f t="shared" si="33"/>
        <v>0.32229276627345615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1112832244</v>
      </c>
      <c r="O163" s="37">
        <f t="shared" si="37"/>
        <v>0.64101829879968908</v>
      </c>
      <c r="P163" s="32">
        <f>SUM(P158:P162)</f>
        <v>470268846</v>
      </c>
      <c r="Q163" s="32">
        <f>SUM(Q158:Q162)</f>
        <v>1727043022</v>
      </c>
      <c r="R163" s="32">
        <f>SUM(R158:R162)</f>
        <v>1896326070</v>
      </c>
      <c r="S163" s="32">
        <f>SUM(S158:S162)</f>
        <v>1018863767</v>
      </c>
      <c r="T163" s="37">
        <f t="shared" si="38"/>
        <v>0.58994695211478065</v>
      </c>
      <c r="U163" s="37">
        <f t="shared" si="39"/>
        <v>0.18977166733260487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250115280</v>
      </c>
      <c r="E164" s="31">
        <v>250115280</v>
      </c>
      <c r="F164" s="31">
        <v>103269649</v>
      </c>
      <c r="G164" s="36">
        <f t="shared" si="32"/>
        <v>0.41288820499091461</v>
      </c>
      <c r="H164" s="31">
        <v>63075628</v>
      </c>
      <c r="I164" s="36">
        <f t="shared" si="33"/>
        <v>0.25218622388844059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166345277</v>
      </c>
      <c r="O164" s="36">
        <f t="shared" si="37"/>
        <v>0.6650744288793552</v>
      </c>
      <c r="P164" s="31">
        <v>60490584</v>
      </c>
      <c r="Q164" s="31">
        <v>248786556</v>
      </c>
      <c r="R164" s="31">
        <v>260274081</v>
      </c>
      <c r="S164" s="31">
        <v>162987039</v>
      </c>
      <c r="T164" s="36">
        <f t="shared" si="38"/>
        <v>0.65512800056607556</v>
      </c>
      <c r="U164" s="36">
        <f t="shared" si="39"/>
        <v>4.2734651065693186E-2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129482926</v>
      </c>
      <c r="E165" s="31">
        <v>129482926</v>
      </c>
      <c r="F165" s="31">
        <v>78294332</v>
      </c>
      <c r="G165" s="36">
        <f t="shared" si="32"/>
        <v>0.60466915923725728</v>
      </c>
      <c r="H165" s="31">
        <v>63931830</v>
      </c>
      <c r="I165" s="36">
        <f t="shared" si="33"/>
        <v>0.4937471833158914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142226162</v>
      </c>
      <c r="O165" s="36">
        <f t="shared" si="37"/>
        <v>1.0984163425531486</v>
      </c>
      <c r="P165" s="31">
        <v>68127600</v>
      </c>
      <c r="Q165" s="31">
        <v>209392951</v>
      </c>
      <c r="R165" s="31">
        <v>226218566</v>
      </c>
      <c r="S165" s="31">
        <v>147698390</v>
      </c>
      <c r="T165" s="36">
        <f t="shared" si="38"/>
        <v>0.70536467103899791</v>
      </c>
      <c r="U165" s="36">
        <f t="shared" si="39"/>
        <v>-6.1586933929861032E-2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96729909</v>
      </c>
      <c r="E166" s="31">
        <v>96729909</v>
      </c>
      <c r="F166" s="31">
        <v>49269156</v>
      </c>
      <c r="G166" s="36">
        <f t="shared" si="32"/>
        <v>0.50934769306978256</v>
      </c>
      <c r="H166" s="31">
        <v>30604671</v>
      </c>
      <c r="I166" s="36">
        <f t="shared" si="33"/>
        <v>0.31639305067474011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79873827</v>
      </c>
      <c r="O166" s="36">
        <f t="shared" si="37"/>
        <v>0.82574074374452267</v>
      </c>
      <c r="P166" s="31">
        <v>30624251</v>
      </c>
      <c r="Q166" s="31">
        <v>96170450</v>
      </c>
      <c r="R166" s="31">
        <v>101942874</v>
      </c>
      <c r="S166" s="31">
        <v>72574503</v>
      </c>
      <c r="T166" s="36">
        <f t="shared" si="38"/>
        <v>0.75464451918442721</v>
      </c>
      <c r="U166" s="36">
        <f t="shared" si="39"/>
        <v>-6.3936257575736288E-4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241743892</v>
      </c>
      <c r="E167" s="31">
        <v>241743892</v>
      </c>
      <c r="F167" s="31">
        <v>90791147</v>
      </c>
      <c r="G167" s="36">
        <f t="shared" si="32"/>
        <v>0.37556749107026044</v>
      </c>
      <c r="H167" s="31">
        <v>74772895</v>
      </c>
      <c r="I167" s="36">
        <f t="shared" si="33"/>
        <v>0.3093062429887577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165564042</v>
      </c>
      <c r="O167" s="36">
        <f t="shared" si="37"/>
        <v>0.68487373405901808</v>
      </c>
      <c r="P167" s="31">
        <v>0</v>
      </c>
      <c r="Q167" s="31">
        <v>232055970</v>
      </c>
      <c r="R167" s="31">
        <v>232858129</v>
      </c>
      <c r="S167" s="31">
        <v>76224814</v>
      </c>
      <c r="T167" s="36">
        <f t="shared" si="38"/>
        <v>0.32847598792653343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510213081</v>
      </c>
      <c r="E168" s="31">
        <v>510213081</v>
      </c>
      <c r="F168" s="31">
        <v>210543368</v>
      </c>
      <c r="G168" s="36">
        <f t="shared" si="32"/>
        <v>0.41265772250947053</v>
      </c>
      <c r="H168" s="31">
        <v>173651627</v>
      </c>
      <c r="I168" s="36">
        <f t="shared" si="33"/>
        <v>0.3403511855471224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384194995</v>
      </c>
      <c r="O168" s="36">
        <f t="shared" si="37"/>
        <v>0.75300890805659293</v>
      </c>
      <c r="P168" s="31">
        <v>160499044</v>
      </c>
      <c r="Q168" s="31">
        <v>471281527</v>
      </c>
      <c r="R168" s="31">
        <v>484808470</v>
      </c>
      <c r="S168" s="31">
        <v>359539456</v>
      </c>
      <c r="T168" s="36">
        <f t="shared" si="38"/>
        <v>0.76289740930159566</v>
      </c>
      <c r="U168" s="36">
        <f t="shared" si="39"/>
        <v>8.1948045746615072E-2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1228285088</v>
      </c>
      <c r="E169" s="32">
        <f>SUM(E164:E168)</f>
        <v>1228285088</v>
      </c>
      <c r="F169" s="32">
        <f>SUM(F164:F168)</f>
        <v>532167652</v>
      </c>
      <c r="G169" s="37">
        <f t="shared" si="32"/>
        <v>0.43326069590775657</v>
      </c>
      <c r="H169" s="32">
        <f>SUM(H164:H168)</f>
        <v>406036651</v>
      </c>
      <c r="I169" s="37">
        <f t="shared" si="33"/>
        <v>0.33057199421116801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938204303</v>
      </c>
      <c r="O169" s="37">
        <f t="shared" si="37"/>
        <v>0.76383269011892463</v>
      </c>
      <c r="P169" s="32">
        <f>SUM(P164:P168)</f>
        <v>319741479</v>
      </c>
      <c r="Q169" s="32">
        <f>SUM(Q164:Q168)</f>
        <v>1257687454</v>
      </c>
      <c r="R169" s="32">
        <f>SUM(R164:R168)</f>
        <v>1306102120</v>
      </c>
      <c r="S169" s="32">
        <f>SUM(S164:S168)</f>
        <v>819024202</v>
      </c>
      <c r="T169" s="37">
        <f t="shared" si="38"/>
        <v>0.65121441690075088</v>
      </c>
      <c r="U169" s="37">
        <f t="shared" si="39"/>
        <v>0.26989045109158338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36370523120</v>
      </c>
      <c r="E170" s="32">
        <f>SUM(E105,E107:E111,E113:E120,E122:E125,E127:E131,E133:E136,E138:E143,E145:E149,E151:E156,E158:E162,E164:E168)</f>
        <v>36375930246</v>
      </c>
      <c r="F170" s="32">
        <f>SUM(F105,F107:F111,F113:F120,F122:F125,F127:F131,F133:F136,F138:F143,F145:F149,F151:F156,F158:F162,F164:F168)</f>
        <v>12497705246</v>
      </c>
      <c r="G170" s="37">
        <f t="shared" si="32"/>
        <v>0.34362181717225737</v>
      </c>
      <c r="H170" s="32">
        <f>SUM(H105,H107:H111,H113:H120,H122:H125,H127:H131,H133:H136,H138:H143,H145:H149,H151:H156,H158:H162,H164:H168)</f>
        <v>11927860637</v>
      </c>
      <c r="I170" s="37">
        <f t="shared" si="33"/>
        <v>0.32795405767592378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24425565883</v>
      </c>
      <c r="O170" s="37">
        <f t="shared" si="37"/>
        <v>0.67157587484818115</v>
      </c>
      <c r="P170" s="32">
        <f>SUM(P105,P107:P111,P113:P120,P122:P125,P127:P131,P133:P136,P138:P143,P145:P149,P151:P156,P158:P162,P164:P168)</f>
        <v>10434742060</v>
      </c>
      <c r="Q170" s="32">
        <f>SUM(Q105,Q107:Q111,Q113:Q120,Q122:Q125,Q127:Q131,Q133:Q136,Q138:Q143,Q145:Q149,Q151:Q156,Q158:Q162,Q164:Q168)</f>
        <v>33964312806</v>
      </c>
      <c r="R170" s="32">
        <f>SUM(R105,R107:R111,R113:R120,R122:R125,R127:R131,R133:R136,R138:R143,R145:R149,R151:R156,R158:R162,R164:R168)</f>
        <v>35366541850</v>
      </c>
      <c r="S170" s="32">
        <f>SUM(S105,S107:S111,S113:S120,S122:S125,S127:S131,S133:S136,S138:S143,S145:S149,S151:S156,S158:S162,S164:S168)</f>
        <v>22398078878</v>
      </c>
      <c r="T170" s="37">
        <f t="shared" si="38"/>
        <v>0.65945920961024851</v>
      </c>
      <c r="U170" s="37">
        <f t="shared" si="39"/>
        <v>0.14309108633587053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553204588</v>
      </c>
      <c r="E173" s="31">
        <v>553204588</v>
      </c>
      <c r="F173" s="31">
        <v>216737618</v>
      </c>
      <c r="G173" s="36">
        <f t="shared" ref="G173:G205" si="40">IF(($D173     =0),0,($F173     /$D173     ))</f>
        <v>0.39178564802503046</v>
      </c>
      <c r="H173" s="31">
        <v>179959283</v>
      </c>
      <c r="I173" s="36">
        <f t="shared" ref="I173:I205" si="41">IF(($D173     =0),0,($H173     /$D173     ))</f>
        <v>0.32530330894508053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396696901</v>
      </c>
      <c r="O173" s="36">
        <f t="shared" ref="O173:O205" si="45">IF(($D173     =0),0,($N173     /$D173     ))</f>
        <v>0.71708895697011099</v>
      </c>
      <c r="P173" s="31">
        <v>44278667</v>
      </c>
      <c r="Q173" s="31">
        <v>516589941</v>
      </c>
      <c r="R173" s="31">
        <v>508234858</v>
      </c>
      <c r="S173" s="31">
        <v>85301968</v>
      </c>
      <c r="T173" s="36">
        <f t="shared" ref="T173:T205" si="46">IF(($Q173     =0),0,($S173     /$Q173     ))</f>
        <v>0.16512510451689186</v>
      </c>
      <c r="U173" s="36">
        <f t="shared" ref="U173:U205" si="47">IF(($P173     =0),0,(($H173     /$P173     )-1))</f>
        <v>3.064243465143158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431766648</v>
      </c>
      <c r="E174" s="31">
        <v>431766648</v>
      </c>
      <c r="F174" s="31">
        <v>176946376</v>
      </c>
      <c r="G174" s="36">
        <f t="shared" si="40"/>
        <v>0.40981946340607578</v>
      </c>
      <c r="H174" s="31">
        <v>130145758</v>
      </c>
      <c r="I174" s="36">
        <f t="shared" si="41"/>
        <v>0.30142614906188864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307092134</v>
      </c>
      <c r="O174" s="36">
        <f t="shared" si="45"/>
        <v>0.71124561246796436</v>
      </c>
      <c r="P174" s="31">
        <v>130008103</v>
      </c>
      <c r="Q174" s="31">
        <v>396068765</v>
      </c>
      <c r="R174" s="31">
        <v>401731416</v>
      </c>
      <c r="S174" s="31">
        <v>291223036</v>
      </c>
      <c r="T174" s="36">
        <f t="shared" si="46"/>
        <v>0.73528402574234808</v>
      </c>
      <c r="U174" s="36">
        <f t="shared" si="47"/>
        <v>1.0588186184057324E-3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836257165</v>
      </c>
      <c r="E175" s="31">
        <v>836257165</v>
      </c>
      <c r="F175" s="31">
        <v>302261660</v>
      </c>
      <c r="G175" s="36">
        <f t="shared" si="40"/>
        <v>0.36144582390513808</v>
      </c>
      <c r="H175" s="31">
        <v>266258925</v>
      </c>
      <c r="I175" s="36">
        <f t="shared" si="41"/>
        <v>0.31839359486982693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568520585</v>
      </c>
      <c r="O175" s="36">
        <f t="shared" si="45"/>
        <v>0.67983941877496501</v>
      </c>
      <c r="P175" s="31">
        <v>242388936</v>
      </c>
      <c r="Q175" s="31">
        <v>752032554</v>
      </c>
      <c r="R175" s="31">
        <v>763177714</v>
      </c>
      <c r="S175" s="31">
        <v>521180565</v>
      </c>
      <c r="T175" s="36">
        <f t="shared" si="46"/>
        <v>0.6930292608051114</v>
      </c>
      <c r="U175" s="36">
        <f t="shared" si="47"/>
        <v>9.8478046869268088E-2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481217779</v>
      </c>
      <c r="E176" s="31">
        <v>481217779</v>
      </c>
      <c r="F176" s="31">
        <v>154356247</v>
      </c>
      <c r="G176" s="36">
        <f t="shared" si="40"/>
        <v>0.32076172937908015</v>
      </c>
      <c r="H176" s="31">
        <v>134404084</v>
      </c>
      <c r="I176" s="36">
        <f t="shared" si="41"/>
        <v>0.27929991339742249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288760331</v>
      </c>
      <c r="O176" s="36">
        <f t="shared" si="45"/>
        <v>0.60006164277650265</v>
      </c>
      <c r="P176" s="31">
        <v>161130720</v>
      </c>
      <c r="Q176" s="31">
        <v>445843679</v>
      </c>
      <c r="R176" s="31">
        <v>448373679</v>
      </c>
      <c r="S176" s="31">
        <v>295960928</v>
      </c>
      <c r="T176" s="36">
        <f t="shared" si="46"/>
        <v>0.66382219136496945</v>
      </c>
      <c r="U176" s="36">
        <f t="shared" si="47"/>
        <v>-0.16586927682070807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381509266</v>
      </c>
      <c r="E177" s="31">
        <v>381509266</v>
      </c>
      <c r="F177" s="31">
        <v>127002295</v>
      </c>
      <c r="G177" s="36">
        <f t="shared" si="40"/>
        <v>0.33289439161354473</v>
      </c>
      <c r="H177" s="31">
        <v>57304854</v>
      </c>
      <c r="I177" s="36">
        <f t="shared" si="41"/>
        <v>0.15020566761280182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184307149</v>
      </c>
      <c r="O177" s="36">
        <f t="shared" si="45"/>
        <v>0.48310005922634652</v>
      </c>
      <c r="P177" s="31">
        <v>105233781</v>
      </c>
      <c r="Q177" s="31">
        <v>322337766</v>
      </c>
      <c r="R177" s="31">
        <v>357374073</v>
      </c>
      <c r="S177" s="31">
        <v>225854448</v>
      </c>
      <c r="T177" s="36">
        <f t="shared" si="46"/>
        <v>0.70067634581794547</v>
      </c>
      <c r="U177" s="36">
        <f t="shared" si="47"/>
        <v>-0.45545191424795428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1373388996</v>
      </c>
      <c r="E178" s="31">
        <v>1373388996</v>
      </c>
      <c r="F178" s="31">
        <v>535820448</v>
      </c>
      <c r="G178" s="36">
        <f t="shared" si="40"/>
        <v>0.39014470740669893</v>
      </c>
      <c r="H178" s="31">
        <v>424701323</v>
      </c>
      <c r="I178" s="36">
        <f t="shared" si="41"/>
        <v>0.30923600249961519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960521771</v>
      </c>
      <c r="O178" s="36">
        <f t="shared" si="45"/>
        <v>0.69938070990631407</v>
      </c>
      <c r="P178" s="31">
        <v>430356845</v>
      </c>
      <c r="Q178" s="31">
        <v>1285222000</v>
      </c>
      <c r="R178" s="31">
        <v>1376735000</v>
      </c>
      <c r="S178" s="31">
        <v>939003993</v>
      </c>
      <c r="T178" s="36">
        <f t="shared" si="46"/>
        <v>0.73061618381882665</v>
      </c>
      <c r="U178" s="36">
        <f t="shared" si="47"/>
        <v>-1.3141471004138428E-2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4057344442</v>
      </c>
      <c r="E179" s="32">
        <f>SUM(E173:E178)</f>
        <v>4057344442</v>
      </c>
      <c r="F179" s="32">
        <f>SUM(F173:F178)</f>
        <v>1513124644</v>
      </c>
      <c r="G179" s="37">
        <f t="shared" si="40"/>
        <v>0.37293472753674584</v>
      </c>
      <c r="H179" s="32">
        <f>SUM(H173:H178)</f>
        <v>1192774227</v>
      </c>
      <c r="I179" s="37">
        <f t="shared" si="41"/>
        <v>0.29397904073730596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2705898871</v>
      </c>
      <c r="O179" s="37">
        <f t="shared" si="45"/>
        <v>0.6669137682740518</v>
      </c>
      <c r="P179" s="32">
        <f>SUM(P173:P178)</f>
        <v>1113397052</v>
      </c>
      <c r="Q179" s="32">
        <f>SUM(Q173:Q178)</f>
        <v>3718094705</v>
      </c>
      <c r="R179" s="32">
        <f>SUM(R173:R178)</f>
        <v>3855626740</v>
      </c>
      <c r="S179" s="32">
        <f>SUM(S173:S178)</f>
        <v>2358524938</v>
      </c>
      <c r="T179" s="37">
        <f t="shared" si="46"/>
        <v>0.63433697232841191</v>
      </c>
      <c r="U179" s="37">
        <f t="shared" si="47"/>
        <v>7.1292783519962155E-2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251494355</v>
      </c>
      <c r="E180" s="31">
        <v>251494355</v>
      </c>
      <c r="F180" s="31">
        <v>101861470</v>
      </c>
      <c r="G180" s="36">
        <f t="shared" si="40"/>
        <v>0.40502487620447786</v>
      </c>
      <c r="H180" s="31">
        <v>79716584</v>
      </c>
      <c r="I180" s="36">
        <f t="shared" si="41"/>
        <v>0.31697166324071169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181578054</v>
      </c>
      <c r="O180" s="36">
        <f t="shared" si="45"/>
        <v>0.72199653944518949</v>
      </c>
      <c r="P180" s="31">
        <v>5521200</v>
      </c>
      <c r="Q180" s="31">
        <v>234391797</v>
      </c>
      <c r="R180" s="31">
        <v>241198687</v>
      </c>
      <c r="S180" s="31">
        <v>118164346</v>
      </c>
      <c r="T180" s="36">
        <f t="shared" si="46"/>
        <v>0.50413174655595994</v>
      </c>
      <c r="U180" s="36">
        <f t="shared" si="47"/>
        <v>13.438271390277476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224414687</v>
      </c>
      <c r="E181" s="31">
        <v>224414687</v>
      </c>
      <c r="F181" s="31">
        <v>50913965</v>
      </c>
      <c r="G181" s="36">
        <f t="shared" si="40"/>
        <v>0.22687447813965936</v>
      </c>
      <c r="H181" s="31">
        <v>54133679</v>
      </c>
      <c r="I181" s="36">
        <f t="shared" si="41"/>
        <v>0.2412216407208678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105047644</v>
      </c>
      <c r="O181" s="36">
        <f t="shared" si="45"/>
        <v>0.46809611886052716</v>
      </c>
      <c r="P181" s="31">
        <v>53338059</v>
      </c>
      <c r="Q181" s="31">
        <v>177266678</v>
      </c>
      <c r="R181" s="31">
        <v>201222472</v>
      </c>
      <c r="S181" s="31">
        <v>106298735</v>
      </c>
      <c r="T181" s="36">
        <f t="shared" si="46"/>
        <v>0.59965435241021436</v>
      </c>
      <c r="U181" s="36">
        <f t="shared" si="47"/>
        <v>1.4916553300149182E-2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189145620</v>
      </c>
      <c r="E182" s="31">
        <v>189145620</v>
      </c>
      <c r="F182" s="31">
        <v>44489808</v>
      </c>
      <c r="G182" s="36">
        <f t="shared" si="40"/>
        <v>0.23521458228850342</v>
      </c>
      <c r="H182" s="31">
        <v>43717846</v>
      </c>
      <c r="I182" s="36">
        <f t="shared" si="41"/>
        <v>0.2311332718145945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88207654</v>
      </c>
      <c r="O182" s="36">
        <f t="shared" si="45"/>
        <v>0.46634785410309793</v>
      </c>
      <c r="P182" s="31">
        <v>43466431</v>
      </c>
      <c r="Q182" s="31">
        <v>187067217</v>
      </c>
      <c r="R182" s="31">
        <v>187590217</v>
      </c>
      <c r="S182" s="31">
        <v>89686748</v>
      </c>
      <c r="T182" s="36">
        <f t="shared" si="46"/>
        <v>0.47943594520893523</v>
      </c>
      <c r="U182" s="36">
        <f t="shared" si="47"/>
        <v>5.7841187835274699E-3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584321400</v>
      </c>
      <c r="E183" s="31">
        <v>584321400</v>
      </c>
      <c r="F183" s="31">
        <v>203852165</v>
      </c>
      <c r="G183" s="36">
        <f t="shared" si="40"/>
        <v>0.34886992843322184</v>
      </c>
      <c r="H183" s="31">
        <v>184233780</v>
      </c>
      <c r="I183" s="36">
        <f t="shared" si="41"/>
        <v>0.31529528098748394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388085945</v>
      </c>
      <c r="O183" s="36">
        <f t="shared" si="45"/>
        <v>0.66416520942070578</v>
      </c>
      <c r="P183" s="31">
        <v>157655355</v>
      </c>
      <c r="Q183" s="31">
        <v>553470131</v>
      </c>
      <c r="R183" s="31">
        <v>561819108</v>
      </c>
      <c r="S183" s="31">
        <v>352736139</v>
      </c>
      <c r="T183" s="36">
        <f t="shared" si="46"/>
        <v>0.63731738940036853</v>
      </c>
      <c r="U183" s="36">
        <f t="shared" si="47"/>
        <v>0.16858561512230263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585924134</v>
      </c>
      <c r="E184" s="31">
        <v>585924134</v>
      </c>
      <c r="F184" s="31">
        <v>228454995</v>
      </c>
      <c r="G184" s="36">
        <f t="shared" si="40"/>
        <v>0.38990541905208498</v>
      </c>
      <c r="H184" s="31">
        <v>185536377</v>
      </c>
      <c r="I184" s="36">
        <f t="shared" si="41"/>
        <v>0.31665597341651741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413991372</v>
      </c>
      <c r="O184" s="36">
        <f t="shared" si="45"/>
        <v>0.70656139246860239</v>
      </c>
      <c r="P184" s="31">
        <v>357805474</v>
      </c>
      <c r="Q184" s="31">
        <v>1060048809</v>
      </c>
      <c r="R184" s="31">
        <v>1080695549</v>
      </c>
      <c r="S184" s="31">
        <v>803238651</v>
      </c>
      <c r="T184" s="36">
        <f t="shared" si="46"/>
        <v>0.75773742131528588</v>
      </c>
      <c r="U184" s="36">
        <f t="shared" si="47"/>
        <v>-0.48146020538523115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1835300196</v>
      </c>
      <c r="E185" s="32">
        <f>SUM(E180:E184)</f>
        <v>1835300196</v>
      </c>
      <c r="F185" s="32">
        <f>SUM(F180:F184)</f>
        <v>629572403</v>
      </c>
      <c r="G185" s="37">
        <f t="shared" si="40"/>
        <v>0.34303510911846491</v>
      </c>
      <c r="H185" s="32">
        <f>SUM(H180:H184)</f>
        <v>547338266</v>
      </c>
      <c r="I185" s="37">
        <f t="shared" si="41"/>
        <v>0.29822819568859243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1176910669</v>
      </c>
      <c r="O185" s="37">
        <f t="shared" si="45"/>
        <v>0.64126330480705729</v>
      </c>
      <c r="P185" s="32">
        <f>SUM(P180:P184)</f>
        <v>617786519</v>
      </c>
      <c r="Q185" s="32">
        <f>SUM(Q180:Q184)</f>
        <v>2212244632</v>
      </c>
      <c r="R185" s="32">
        <f>SUM(R180:R184)</f>
        <v>2272526033</v>
      </c>
      <c r="S185" s="32">
        <f>SUM(S180:S184)</f>
        <v>1470124619</v>
      </c>
      <c r="T185" s="37">
        <f t="shared" si="46"/>
        <v>0.6645398061926453</v>
      </c>
      <c r="U185" s="37">
        <f t="shared" si="47"/>
        <v>-0.11403332839640679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293731126</v>
      </c>
      <c r="E186" s="31">
        <v>293731126</v>
      </c>
      <c r="F186" s="31">
        <v>109763785</v>
      </c>
      <c r="G186" s="36">
        <f t="shared" si="40"/>
        <v>0.37368795910311525</v>
      </c>
      <c r="H186" s="31">
        <v>87660149</v>
      </c>
      <c r="I186" s="36">
        <f t="shared" si="41"/>
        <v>0.29843670364032171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197423934</v>
      </c>
      <c r="O186" s="36">
        <f t="shared" si="45"/>
        <v>0.67212466274343696</v>
      </c>
      <c r="P186" s="31">
        <v>3314412</v>
      </c>
      <c r="Q186" s="31">
        <v>273303155</v>
      </c>
      <c r="R186" s="31">
        <v>280212957</v>
      </c>
      <c r="S186" s="31">
        <v>166743011</v>
      </c>
      <c r="T186" s="36">
        <f t="shared" si="46"/>
        <v>0.61010276665119356</v>
      </c>
      <c r="U186" s="36">
        <f t="shared" si="47"/>
        <v>25.448175121258309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242027966</v>
      </c>
      <c r="E187" s="31">
        <v>242027966</v>
      </c>
      <c r="F187" s="31">
        <v>184799427</v>
      </c>
      <c r="G187" s="36">
        <f t="shared" si="40"/>
        <v>0.76354575900538701</v>
      </c>
      <c r="H187" s="31">
        <v>-9281058</v>
      </c>
      <c r="I187" s="36">
        <f t="shared" si="41"/>
        <v>-3.8347047877929939E-2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175518369</v>
      </c>
      <c r="O187" s="36">
        <f t="shared" si="45"/>
        <v>0.72519871112745704</v>
      </c>
      <c r="P187" s="31">
        <v>70984004</v>
      </c>
      <c r="Q187" s="31">
        <v>238676209</v>
      </c>
      <c r="R187" s="31">
        <v>227965167</v>
      </c>
      <c r="S187" s="31">
        <v>154773000</v>
      </c>
      <c r="T187" s="36">
        <f t="shared" si="46"/>
        <v>0.64846429666561367</v>
      </c>
      <c r="U187" s="36">
        <f t="shared" si="47"/>
        <v>-1.1307485838640492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2162879101</v>
      </c>
      <c r="E188" s="31">
        <v>2171988137</v>
      </c>
      <c r="F188" s="31">
        <v>802328518</v>
      </c>
      <c r="G188" s="36">
        <f t="shared" si="40"/>
        <v>0.37095393710589097</v>
      </c>
      <c r="H188" s="31">
        <v>688627958</v>
      </c>
      <c r="I188" s="36">
        <f t="shared" si="41"/>
        <v>0.31838485918219617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1490956476</v>
      </c>
      <c r="O188" s="36">
        <f t="shared" si="45"/>
        <v>0.68933879628808714</v>
      </c>
      <c r="P188" s="31">
        <v>693264697</v>
      </c>
      <c r="Q188" s="31">
        <v>2271801108</v>
      </c>
      <c r="R188" s="31">
        <v>2265258316</v>
      </c>
      <c r="S188" s="31">
        <v>1469482963</v>
      </c>
      <c r="T188" s="36">
        <f t="shared" si="46"/>
        <v>0.64683609750224669</v>
      </c>
      <c r="U188" s="36">
        <f t="shared" si="47"/>
        <v>-6.6882664299290351E-3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696026549</v>
      </c>
      <c r="E189" s="31">
        <v>696026549</v>
      </c>
      <c r="F189" s="31">
        <v>171273222</v>
      </c>
      <c r="G189" s="36">
        <f t="shared" si="40"/>
        <v>0.24607282904089339</v>
      </c>
      <c r="H189" s="31">
        <v>117457676</v>
      </c>
      <c r="I189" s="36">
        <f t="shared" si="41"/>
        <v>0.16875459157233957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288730898</v>
      </c>
      <c r="O189" s="36">
        <f t="shared" si="45"/>
        <v>0.41482742061323297</v>
      </c>
      <c r="P189" s="31">
        <v>138732857</v>
      </c>
      <c r="Q189" s="31">
        <v>645501143</v>
      </c>
      <c r="R189" s="31">
        <v>668712980</v>
      </c>
      <c r="S189" s="31">
        <v>294011378</v>
      </c>
      <c r="T189" s="36">
        <f t="shared" si="46"/>
        <v>0.45547770315876884</v>
      </c>
      <c r="U189" s="36">
        <f t="shared" si="47"/>
        <v>-0.15335358515683128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500197000</v>
      </c>
      <c r="E190" s="31">
        <v>500197000</v>
      </c>
      <c r="F190" s="31">
        <v>183369721</v>
      </c>
      <c r="G190" s="36">
        <f t="shared" si="40"/>
        <v>0.36659500356859398</v>
      </c>
      <c r="H190" s="31">
        <v>141628485</v>
      </c>
      <c r="I190" s="36">
        <f t="shared" si="41"/>
        <v>0.283145410708181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324998206</v>
      </c>
      <c r="O190" s="36">
        <f t="shared" si="45"/>
        <v>0.64974041427677498</v>
      </c>
      <c r="P190" s="31">
        <v>153451267</v>
      </c>
      <c r="Q190" s="31">
        <v>475427000</v>
      </c>
      <c r="R190" s="31">
        <v>487957000</v>
      </c>
      <c r="S190" s="31">
        <v>326187526</v>
      </c>
      <c r="T190" s="36">
        <f t="shared" si="46"/>
        <v>0.68609381881971365</v>
      </c>
      <c r="U190" s="36">
        <f t="shared" si="47"/>
        <v>-7.7045841530914205E-2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3894861742</v>
      </c>
      <c r="E191" s="32">
        <f>SUM(E186:E190)</f>
        <v>3903970778</v>
      </c>
      <c r="F191" s="32">
        <f>SUM(F186:F190)</f>
        <v>1451534673</v>
      </c>
      <c r="G191" s="37">
        <f t="shared" si="40"/>
        <v>0.37267938354459823</v>
      </c>
      <c r="H191" s="32">
        <f>SUM(H186:H190)</f>
        <v>1026093210</v>
      </c>
      <c r="I191" s="37">
        <f t="shared" si="41"/>
        <v>0.26344791624698444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2477627883</v>
      </c>
      <c r="O191" s="37">
        <f t="shared" si="45"/>
        <v>0.63612729979158267</v>
      </c>
      <c r="P191" s="32">
        <f>SUM(P186:P190)</f>
        <v>1059747237</v>
      </c>
      <c r="Q191" s="32">
        <f>SUM(Q186:Q190)</f>
        <v>3904708615</v>
      </c>
      <c r="R191" s="32">
        <f>SUM(R186:R190)</f>
        <v>3930106420</v>
      </c>
      <c r="S191" s="32">
        <f>SUM(S186:S190)</f>
        <v>2411197878</v>
      </c>
      <c r="T191" s="37">
        <f t="shared" si="46"/>
        <v>0.61751032298219266</v>
      </c>
      <c r="U191" s="37">
        <f t="shared" si="47"/>
        <v>-3.1756654629522707E-2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147817776</v>
      </c>
      <c r="E192" s="31">
        <v>147817776</v>
      </c>
      <c r="F192" s="31">
        <v>48532415</v>
      </c>
      <c r="G192" s="36">
        <f t="shared" si="40"/>
        <v>0.32832597210771186</v>
      </c>
      <c r="H192" s="31">
        <v>55807591</v>
      </c>
      <c r="I192" s="36">
        <f t="shared" si="41"/>
        <v>0.37754316503855395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104340006</v>
      </c>
      <c r="O192" s="36">
        <f t="shared" si="45"/>
        <v>0.70586913714626587</v>
      </c>
      <c r="P192" s="31">
        <v>17020058</v>
      </c>
      <c r="Q192" s="31">
        <v>139449529</v>
      </c>
      <c r="R192" s="31">
        <v>139450724</v>
      </c>
      <c r="S192" s="31">
        <v>44513208</v>
      </c>
      <c r="T192" s="36">
        <f t="shared" si="46"/>
        <v>0.31920658548800118</v>
      </c>
      <c r="U192" s="36">
        <f t="shared" si="47"/>
        <v>2.2789307180974352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399589249</v>
      </c>
      <c r="E193" s="31">
        <v>399589249</v>
      </c>
      <c r="F193" s="31">
        <v>139821383</v>
      </c>
      <c r="G193" s="36">
        <f t="shared" si="40"/>
        <v>0.3499127750556672</v>
      </c>
      <c r="H193" s="31">
        <v>108277321</v>
      </c>
      <c r="I193" s="36">
        <f t="shared" si="41"/>
        <v>0.27097155709512094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248098704</v>
      </c>
      <c r="O193" s="36">
        <f t="shared" si="45"/>
        <v>0.6208843321507882</v>
      </c>
      <c r="P193" s="31">
        <v>110045256</v>
      </c>
      <c r="Q193" s="31">
        <v>365142708</v>
      </c>
      <c r="R193" s="31">
        <v>379729048</v>
      </c>
      <c r="S193" s="31">
        <v>237367176</v>
      </c>
      <c r="T193" s="36">
        <f t="shared" si="46"/>
        <v>0.6500668664592365</v>
      </c>
      <c r="U193" s="36">
        <f t="shared" si="47"/>
        <v>-1.6065526713845757E-2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317875777</v>
      </c>
      <c r="E194" s="31">
        <v>317875777</v>
      </c>
      <c r="F194" s="31">
        <v>102503651</v>
      </c>
      <c r="G194" s="36">
        <f t="shared" si="40"/>
        <v>0.32246449215914935</v>
      </c>
      <c r="H194" s="31">
        <v>79436959</v>
      </c>
      <c r="I194" s="36">
        <f t="shared" si="41"/>
        <v>0.24989937814607371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181940610</v>
      </c>
      <c r="O194" s="36">
        <f t="shared" si="45"/>
        <v>0.57236387030522307</v>
      </c>
      <c r="P194" s="31">
        <v>68356469</v>
      </c>
      <c r="Q194" s="31">
        <v>331297949</v>
      </c>
      <c r="R194" s="31">
        <v>329905379</v>
      </c>
      <c r="S194" s="31">
        <v>154470404</v>
      </c>
      <c r="T194" s="36">
        <f t="shared" si="46"/>
        <v>0.46625825625017681</v>
      </c>
      <c r="U194" s="36">
        <f t="shared" si="47"/>
        <v>0.1620986303432379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134853005</v>
      </c>
      <c r="E195" s="31">
        <v>134853005</v>
      </c>
      <c r="F195" s="31">
        <v>255281099</v>
      </c>
      <c r="G195" s="36">
        <f t="shared" si="40"/>
        <v>1.8930323354677931</v>
      </c>
      <c r="H195" s="31">
        <v>215263476</v>
      </c>
      <c r="I195" s="36">
        <f t="shared" si="41"/>
        <v>1.5962823816940528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470544575</v>
      </c>
      <c r="O195" s="36">
        <f t="shared" si="45"/>
        <v>3.4893147171618462</v>
      </c>
      <c r="P195" s="31">
        <v>32830461</v>
      </c>
      <c r="Q195" s="31">
        <v>125554154</v>
      </c>
      <c r="R195" s="31">
        <v>139350532</v>
      </c>
      <c r="S195" s="31">
        <v>64325771</v>
      </c>
      <c r="T195" s="36">
        <f t="shared" si="46"/>
        <v>0.51233486866551625</v>
      </c>
      <c r="U195" s="36">
        <f t="shared" si="47"/>
        <v>5.5568216053987181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247047137</v>
      </c>
      <c r="E196" s="31">
        <v>247047137</v>
      </c>
      <c r="F196" s="31">
        <v>54381844</v>
      </c>
      <c r="G196" s="36">
        <f t="shared" si="40"/>
        <v>0.22012740022160224</v>
      </c>
      <c r="H196" s="31">
        <v>39553685</v>
      </c>
      <c r="I196" s="36">
        <f t="shared" si="41"/>
        <v>0.16010582223424027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93935529</v>
      </c>
      <c r="O196" s="36">
        <f t="shared" si="45"/>
        <v>0.38023322245584251</v>
      </c>
      <c r="P196" s="31">
        <v>64097524</v>
      </c>
      <c r="Q196" s="31">
        <v>226498723</v>
      </c>
      <c r="R196" s="31">
        <v>239778723</v>
      </c>
      <c r="S196" s="31">
        <v>123691737</v>
      </c>
      <c r="T196" s="36">
        <f t="shared" si="46"/>
        <v>0.54610346302040735</v>
      </c>
      <c r="U196" s="36">
        <f t="shared" si="47"/>
        <v>-0.38291399524262437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159186310</v>
      </c>
      <c r="E197" s="31">
        <v>159186310</v>
      </c>
      <c r="F197" s="31">
        <v>66256127</v>
      </c>
      <c r="G197" s="36">
        <f t="shared" si="40"/>
        <v>0.41621749382845796</v>
      </c>
      <c r="H197" s="31">
        <v>52560358</v>
      </c>
      <c r="I197" s="36">
        <f t="shared" si="41"/>
        <v>0.33018139562378196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118816485</v>
      </c>
      <c r="O197" s="36">
        <f t="shared" si="45"/>
        <v>0.74639888945223998</v>
      </c>
      <c r="P197" s="31">
        <v>51062803</v>
      </c>
      <c r="Q197" s="31">
        <v>155248159</v>
      </c>
      <c r="R197" s="31">
        <v>156147569</v>
      </c>
      <c r="S197" s="31">
        <v>115033035</v>
      </c>
      <c r="T197" s="36">
        <f t="shared" si="46"/>
        <v>0.74096231311831529</v>
      </c>
      <c r="U197" s="36">
        <f t="shared" si="47"/>
        <v>2.9327708469117919E-2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1406369254</v>
      </c>
      <c r="E198" s="32">
        <f>SUM(E192:E197)</f>
        <v>1406369254</v>
      </c>
      <c r="F198" s="32">
        <f>SUM(F192:F197)</f>
        <v>666776519</v>
      </c>
      <c r="G198" s="37">
        <f t="shared" si="40"/>
        <v>0.47411198524395498</v>
      </c>
      <c r="H198" s="32">
        <f>SUM(H192:H197)</f>
        <v>550899390</v>
      </c>
      <c r="I198" s="37">
        <f t="shared" si="41"/>
        <v>0.39171745857862733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1217675909</v>
      </c>
      <c r="O198" s="37">
        <f t="shared" si="45"/>
        <v>0.86582944382258231</v>
      </c>
      <c r="P198" s="32">
        <f>SUM(P192:P197)</f>
        <v>343412571</v>
      </c>
      <c r="Q198" s="32">
        <f>SUM(Q192:Q197)</f>
        <v>1343191222</v>
      </c>
      <c r="R198" s="32">
        <f>SUM(R192:R197)</f>
        <v>1384361975</v>
      </c>
      <c r="S198" s="32">
        <f>SUM(S192:S197)</f>
        <v>739401331</v>
      </c>
      <c r="T198" s="37">
        <f t="shared" si="46"/>
        <v>0.55048106247972484</v>
      </c>
      <c r="U198" s="37">
        <f t="shared" si="47"/>
        <v>0.60419109992336306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294283788</v>
      </c>
      <c r="E199" s="31">
        <v>294283788</v>
      </c>
      <c r="F199" s="31">
        <v>97138908</v>
      </c>
      <c r="G199" s="36">
        <f t="shared" si="40"/>
        <v>0.33008582858121971</v>
      </c>
      <c r="H199" s="31">
        <v>116379483</v>
      </c>
      <c r="I199" s="36">
        <f t="shared" si="41"/>
        <v>0.3954668512014668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213518391</v>
      </c>
      <c r="O199" s="36">
        <f t="shared" si="45"/>
        <v>0.72555267978268645</v>
      </c>
      <c r="P199" s="31">
        <v>87988090</v>
      </c>
      <c r="Q199" s="31">
        <v>268640763</v>
      </c>
      <c r="R199" s="31">
        <v>282205088</v>
      </c>
      <c r="S199" s="31">
        <v>104567486</v>
      </c>
      <c r="T199" s="36">
        <f t="shared" si="46"/>
        <v>0.38924653441369211</v>
      </c>
      <c r="U199" s="36">
        <f t="shared" si="47"/>
        <v>0.32267313678476262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264716107</v>
      </c>
      <c r="E200" s="31">
        <v>264716107</v>
      </c>
      <c r="F200" s="31">
        <v>92962883</v>
      </c>
      <c r="G200" s="36">
        <f t="shared" si="40"/>
        <v>0.35117954873822621</v>
      </c>
      <c r="H200" s="31">
        <v>79805719</v>
      </c>
      <c r="I200" s="36">
        <f t="shared" si="41"/>
        <v>0.30147662680760112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172768602</v>
      </c>
      <c r="O200" s="36">
        <f t="shared" si="45"/>
        <v>0.65265617554582733</v>
      </c>
      <c r="P200" s="31">
        <v>64044570</v>
      </c>
      <c r="Q200" s="31">
        <v>231152396</v>
      </c>
      <c r="R200" s="31">
        <v>234943951</v>
      </c>
      <c r="S200" s="31">
        <v>150909023</v>
      </c>
      <c r="T200" s="36">
        <f t="shared" si="46"/>
        <v>0.65285511035758415</v>
      </c>
      <c r="U200" s="36">
        <f t="shared" si="47"/>
        <v>0.24609656993559326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455472000</v>
      </c>
      <c r="E201" s="31">
        <v>455472000</v>
      </c>
      <c r="F201" s="31">
        <v>163701635</v>
      </c>
      <c r="G201" s="36">
        <f t="shared" si="40"/>
        <v>0.35941097367126851</v>
      </c>
      <c r="H201" s="31">
        <v>142973526</v>
      </c>
      <c r="I201" s="36">
        <f t="shared" si="41"/>
        <v>0.31390189956792075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306675161</v>
      </c>
      <c r="O201" s="36">
        <f t="shared" si="45"/>
        <v>0.6733128732391892</v>
      </c>
      <c r="P201" s="31">
        <v>133033698</v>
      </c>
      <c r="Q201" s="31">
        <v>434809000</v>
      </c>
      <c r="R201" s="31">
        <v>435997433</v>
      </c>
      <c r="S201" s="31">
        <v>296197639</v>
      </c>
      <c r="T201" s="36">
        <f t="shared" si="46"/>
        <v>0.68121322005754248</v>
      </c>
      <c r="U201" s="36">
        <f t="shared" si="47"/>
        <v>7.4716618040641114E-2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1000201492</v>
      </c>
      <c r="E202" s="31">
        <v>1000201492</v>
      </c>
      <c r="F202" s="31">
        <v>348138735</v>
      </c>
      <c r="G202" s="36">
        <f t="shared" si="40"/>
        <v>0.34806860196125361</v>
      </c>
      <c r="H202" s="31">
        <v>274295977</v>
      </c>
      <c r="I202" s="36">
        <f t="shared" si="41"/>
        <v>0.27424071968890845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622434712</v>
      </c>
      <c r="O202" s="36">
        <f t="shared" si="45"/>
        <v>0.62230932165016206</v>
      </c>
      <c r="P202" s="31">
        <v>259564995</v>
      </c>
      <c r="Q202" s="31">
        <v>865200854</v>
      </c>
      <c r="R202" s="31">
        <v>861306085</v>
      </c>
      <c r="S202" s="31">
        <v>574420811</v>
      </c>
      <c r="T202" s="36">
        <f t="shared" si="46"/>
        <v>0.6639161396389468</v>
      </c>
      <c r="U202" s="36">
        <f t="shared" si="47"/>
        <v>5.6752575592868393E-2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1371666187</v>
      </c>
      <c r="E203" s="31">
        <v>1371666187</v>
      </c>
      <c r="F203" s="31">
        <v>538324452</v>
      </c>
      <c r="G203" s="36">
        <f t="shared" si="40"/>
        <v>0.39246024805596524</v>
      </c>
      <c r="H203" s="31">
        <v>443183359</v>
      </c>
      <c r="I203" s="36">
        <f t="shared" si="41"/>
        <v>0.32309855211149852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981507811</v>
      </c>
      <c r="O203" s="36">
        <f t="shared" si="45"/>
        <v>0.71555880016746376</v>
      </c>
      <c r="P203" s="31">
        <v>178415902</v>
      </c>
      <c r="Q203" s="31">
        <v>1273051732</v>
      </c>
      <c r="R203" s="31">
        <v>1312647010</v>
      </c>
      <c r="S203" s="31">
        <v>665216331</v>
      </c>
      <c r="T203" s="36">
        <f t="shared" si="46"/>
        <v>0.52253676286581574</v>
      </c>
      <c r="U203" s="36">
        <f t="shared" si="47"/>
        <v>1.4839902387176229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3386339574</v>
      </c>
      <c r="E204" s="32">
        <f>SUM(E199:E203)</f>
        <v>3386339574</v>
      </c>
      <c r="F204" s="32">
        <f>SUM(F199:F203)</f>
        <v>1240266613</v>
      </c>
      <c r="G204" s="37">
        <f t="shared" si="40"/>
        <v>0.36625583049102683</v>
      </c>
      <c r="H204" s="32">
        <f>SUM(H199:H203)</f>
        <v>1056638064</v>
      </c>
      <c r="I204" s="37">
        <f t="shared" si="41"/>
        <v>0.31202956493576978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2296904677</v>
      </c>
      <c r="O204" s="37">
        <f t="shared" si="45"/>
        <v>0.67828539542679667</v>
      </c>
      <c r="P204" s="32">
        <f>SUM(P199:P203)</f>
        <v>723047255</v>
      </c>
      <c r="Q204" s="32">
        <f>SUM(Q199:Q203)</f>
        <v>3072854745</v>
      </c>
      <c r="R204" s="32">
        <f>SUM(R199:R203)</f>
        <v>3127099567</v>
      </c>
      <c r="S204" s="32">
        <f>SUM(S199:S203)</f>
        <v>1791311290</v>
      </c>
      <c r="T204" s="37">
        <f t="shared" si="46"/>
        <v>0.58294694629309596</v>
      </c>
      <c r="U204" s="37">
        <f t="shared" si="47"/>
        <v>0.46136792124326642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14580215208</v>
      </c>
      <c r="E205" s="32">
        <f>SUM(E173:E178,E180:E184,E186:E190,E192:E197,E199:E203)</f>
        <v>14589324244</v>
      </c>
      <c r="F205" s="32">
        <f>SUM(F173:F178,F180:F184,F186:F190,F192:F197,F199:F203)</f>
        <v>5501274852</v>
      </c>
      <c r="G205" s="37">
        <f t="shared" si="40"/>
        <v>0.37731095004561471</v>
      </c>
      <c r="H205" s="32">
        <f>SUM(H173:H178,H180:H184,H186:H190,H192:H197,H199:H203)</f>
        <v>4373743157</v>
      </c>
      <c r="I205" s="37">
        <f t="shared" si="41"/>
        <v>0.29997795605926147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9875018009</v>
      </c>
      <c r="O205" s="37">
        <f t="shared" si="45"/>
        <v>0.67728890610487624</v>
      </c>
      <c r="P205" s="32">
        <f>SUM(P173:P178,P180:P184,P186:P190,P192:P197,P199:P203)</f>
        <v>3857390634</v>
      </c>
      <c r="Q205" s="32">
        <f>SUM(Q173:Q178,Q180:Q184,Q186:Q190,Q192:Q197,Q199:Q203)</f>
        <v>14251093919</v>
      </c>
      <c r="R205" s="32">
        <f>SUM(R173:R178,R180:R184,R186:R190,R192:R197,R199:R203)</f>
        <v>14569720735</v>
      </c>
      <c r="S205" s="32">
        <f>SUM(S173:S178,S180:S184,S186:S190,S192:S197,S199:S203)</f>
        <v>8770560056</v>
      </c>
      <c r="T205" s="37">
        <f t="shared" si="46"/>
        <v>0.61543065436589517</v>
      </c>
      <c r="U205" s="37">
        <f t="shared" si="47"/>
        <v>0.13386057363460679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674286624</v>
      </c>
      <c r="E208" s="31">
        <v>674286624</v>
      </c>
      <c r="F208" s="31">
        <v>203354097</v>
      </c>
      <c r="G208" s="36">
        <f t="shared" ref="G208:G231" si="48">IF(($D208     =0),0,($F208     /$D208     ))</f>
        <v>0.30158405900693058</v>
      </c>
      <c r="H208" s="31">
        <v>175525562</v>
      </c>
      <c r="I208" s="36">
        <f t="shared" ref="I208:I231" si="49">IF(($D208     =0),0,($H208     /$D208     ))</f>
        <v>0.26031298227265443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378879659</v>
      </c>
      <c r="O208" s="36">
        <f t="shared" ref="O208:O231" si="53">IF(($D208     =0),0,($N208     /$D208     ))</f>
        <v>0.56189704127958495</v>
      </c>
      <c r="P208" s="31">
        <v>160030395</v>
      </c>
      <c r="Q208" s="31">
        <v>588295115</v>
      </c>
      <c r="R208" s="31">
        <v>711613621</v>
      </c>
      <c r="S208" s="31">
        <v>168293096</v>
      </c>
      <c r="T208" s="36">
        <f t="shared" ref="T208:T231" si="54">IF(($Q208     =0),0,($S208     /$Q208     ))</f>
        <v>0.2860691712525949</v>
      </c>
      <c r="U208" s="36">
        <f t="shared" ref="U208:U231" si="55">IF(($P208     =0),0,(($H208     /$P208     )-1))</f>
        <v>9.6826399759870618E-2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278606010</v>
      </c>
      <c r="E209" s="31">
        <v>278606010</v>
      </c>
      <c r="F209" s="31">
        <v>58108683</v>
      </c>
      <c r="G209" s="36">
        <f t="shared" si="48"/>
        <v>0.20856938082563259</v>
      </c>
      <c r="H209" s="31">
        <v>57496933</v>
      </c>
      <c r="I209" s="36">
        <f t="shared" si="49"/>
        <v>0.20637362776201418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115605616</v>
      </c>
      <c r="O209" s="36">
        <f t="shared" si="53"/>
        <v>0.41494300858764677</v>
      </c>
      <c r="P209" s="31">
        <v>57202982</v>
      </c>
      <c r="Q209" s="31">
        <v>262182600</v>
      </c>
      <c r="R209" s="31">
        <v>264810045</v>
      </c>
      <c r="S209" s="31">
        <v>113937337</v>
      </c>
      <c r="T209" s="36">
        <f t="shared" si="54"/>
        <v>0.43457245827907726</v>
      </c>
      <c r="U209" s="36">
        <f t="shared" si="55"/>
        <v>5.1387355994831907E-3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134837407</v>
      </c>
      <c r="E210" s="31">
        <v>134837407</v>
      </c>
      <c r="F210" s="31">
        <v>27035244</v>
      </c>
      <c r="G210" s="36">
        <f t="shared" si="48"/>
        <v>0.20050255045322846</v>
      </c>
      <c r="H210" s="31">
        <v>26684491</v>
      </c>
      <c r="I210" s="36">
        <f t="shared" si="49"/>
        <v>0.19790124709235918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53719735</v>
      </c>
      <c r="O210" s="36">
        <f t="shared" si="53"/>
        <v>0.39840379754558763</v>
      </c>
      <c r="P210" s="31">
        <v>26706149</v>
      </c>
      <c r="Q210" s="31">
        <v>112780860</v>
      </c>
      <c r="R210" s="31">
        <v>127193631</v>
      </c>
      <c r="S210" s="31">
        <v>44061898</v>
      </c>
      <c r="T210" s="36">
        <f t="shared" si="54"/>
        <v>0.39068595504591824</v>
      </c>
      <c r="U210" s="36">
        <f t="shared" si="55"/>
        <v>-8.1097428161580609E-4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151260811</v>
      </c>
      <c r="E211" s="31">
        <v>151260811</v>
      </c>
      <c r="F211" s="31">
        <v>21098490</v>
      </c>
      <c r="G211" s="36">
        <f t="shared" si="48"/>
        <v>0.13948417875400654</v>
      </c>
      <c r="H211" s="31">
        <v>16789282</v>
      </c>
      <c r="I211" s="36">
        <f t="shared" si="49"/>
        <v>0.11099558364790203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37887772</v>
      </c>
      <c r="O211" s="36">
        <f t="shared" si="53"/>
        <v>0.25047976240190856</v>
      </c>
      <c r="P211" s="31">
        <v>19947284</v>
      </c>
      <c r="Q211" s="31">
        <v>142446879</v>
      </c>
      <c r="R211" s="31">
        <v>147446879</v>
      </c>
      <c r="S211" s="31">
        <v>61646147</v>
      </c>
      <c r="T211" s="36">
        <f t="shared" si="54"/>
        <v>0.43276586635499398</v>
      </c>
      <c r="U211" s="36">
        <f t="shared" si="55"/>
        <v>-0.15831739298442837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443197941</v>
      </c>
      <c r="E212" s="31">
        <v>443197941</v>
      </c>
      <c r="F212" s="31">
        <v>178442677</v>
      </c>
      <c r="G212" s="36">
        <f t="shared" si="48"/>
        <v>0.40262523918178583</v>
      </c>
      <c r="H212" s="31">
        <v>158144644</v>
      </c>
      <c r="I212" s="36">
        <f t="shared" si="49"/>
        <v>0.35682621549002186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336587321</v>
      </c>
      <c r="O212" s="36">
        <f t="shared" si="53"/>
        <v>0.75945145467180775</v>
      </c>
      <c r="P212" s="31">
        <v>69252870</v>
      </c>
      <c r="Q212" s="31">
        <v>412749933</v>
      </c>
      <c r="R212" s="31">
        <v>418706039</v>
      </c>
      <c r="S212" s="31">
        <v>236014900</v>
      </c>
      <c r="T212" s="36">
        <f t="shared" si="54"/>
        <v>0.57181087416433329</v>
      </c>
      <c r="U212" s="36">
        <f t="shared" si="55"/>
        <v>1.2835825287818396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90644484</v>
      </c>
      <c r="E213" s="31">
        <v>90644484</v>
      </c>
      <c r="F213" s="31">
        <v>21901668</v>
      </c>
      <c r="G213" s="36">
        <f t="shared" si="48"/>
        <v>0.24162163028033784</v>
      </c>
      <c r="H213" s="31">
        <v>7375811</v>
      </c>
      <c r="I213" s="36">
        <f t="shared" si="49"/>
        <v>8.1370764932590933E-2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29277479</v>
      </c>
      <c r="O213" s="36">
        <f t="shared" si="53"/>
        <v>0.32299239521292877</v>
      </c>
      <c r="P213" s="31">
        <v>20236597</v>
      </c>
      <c r="Q213" s="31">
        <v>86366750</v>
      </c>
      <c r="R213" s="31">
        <v>86366750</v>
      </c>
      <c r="S213" s="31">
        <v>36688224</v>
      </c>
      <c r="T213" s="36">
        <f t="shared" si="54"/>
        <v>0.42479569973398329</v>
      </c>
      <c r="U213" s="36">
        <f t="shared" si="55"/>
        <v>-0.63552117977148037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985051606</v>
      </c>
      <c r="E214" s="31">
        <v>985051606</v>
      </c>
      <c r="F214" s="31">
        <v>301927976</v>
      </c>
      <c r="G214" s="36">
        <f t="shared" si="48"/>
        <v>0.30650980533501104</v>
      </c>
      <c r="H214" s="31">
        <v>283382661</v>
      </c>
      <c r="I214" s="36">
        <f t="shared" si="49"/>
        <v>0.28768306073905331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585310637</v>
      </c>
      <c r="O214" s="36">
        <f t="shared" si="53"/>
        <v>0.5941928660740643</v>
      </c>
      <c r="P214" s="31">
        <v>249295377</v>
      </c>
      <c r="Q214" s="31">
        <v>936055249</v>
      </c>
      <c r="R214" s="31">
        <v>936361052</v>
      </c>
      <c r="S214" s="31">
        <v>549525149</v>
      </c>
      <c r="T214" s="36">
        <f t="shared" si="54"/>
        <v>0.58706486565516813</v>
      </c>
      <c r="U214" s="36">
        <f t="shared" si="55"/>
        <v>0.13673452115399631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388369460</v>
      </c>
      <c r="E215" s="31">
        <v>388369460</v>
      </c>
      <c r="F215" s="31">
        <v>149689837</v>
      </c>
      <c r="G215" s="36">
        <f t="shared" si="48"/>
        <v>0.38543153470409336</v>
      </c>
      <c r="H215" s="31">
        <v>124578100</v>
      </c>
      <c r="I215" s="36">
        <f t="shared" si="49"/>
        <v>0.32077213280364525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274267937</v>
      </c>
      <c r="O215" s="36">
        <f t="shared" si="53"/>
        <v>0.70620366750773866</v>
      </c>
      <c r="P215" s="31">
        <v>121447353</v>
      </c>
      <c r="Q215" s="31">
        <v>387501060</v>
      </c>
      <c r="R215" s="31">
        <v>391802060</v>
      </c>
      <c r="S215" s="31">
        <v>268005731</v>
      </c>
      <c r="T215" s="36">
        <f t="shared" si="54"/>
        <v>0.69162580097200255</v>
      </c>
      <c r="U215" s="36">
        <f t="shared" si="55"/>
        <v>2.5778635125954574E-2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3146254343</v>
      </c>
      <c r="E216" s="32">
        <f>SUM(E208:E215)</f>
        <v>3146254343</v>
      </c>
      <c r="F216" s="32">
        <f>SUM(F208:F215)</f>
        <v>961558672</v>
      </c>
      <c r="G216" s="37">
        <f t="shared" si="48"/>
        <v>0.30562013339428229</v>
      </c>
      <c r="H216" s="32">
        <f>SUM(H208:H215)</f>
        <v>849977484</v>
      </c>
      <c r="I216" s="37">
        <f t="shared" si="49"/>
        <v>0.27015536296074966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1811536156</v>
      </c>
      <c r="O216" s="37">
        <f t="shared" si="53"/>
        <v>0.575775496355032</v>
      </c>
      <c r="P216" s="32">
        <f>SUM(P208:P215)</f>
        <v>724119007</v>
      </c>
      <c r="Q216" s="32">
        <f>SUM(Q208:Q215)</f>
        <v>2928378446</v>
      </c>
      <c r="R216" s="32">
        <f>SUM(R208:R215)</f>
        <v>3084300077</v>
      </c>
      <c r="S216" s="32">
        <f>SUM(S208:S215)</f>
        <v>1478172482</v>
      </c>
      <c r="T216" s="37">
        <f t="shared" si="54"/>
        <v>0.50477508602725185</v>
      </c>
      <c r="U216" s="37">
        <f t="shared" si="55"/>
        <v>0.17380910566265517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345620845</v>
      </c>
      <c r="E217" s="31">
        <v>345620845</v>
      </c>
      <c r="F217" s="31">
        <v>86783026</v>
      </c>
      <c r="G217" s="36">
        <f t="shared" si="48"/>
        <v>0.25109314804204014</v>
      </c>
      <c r="H217" s="31">
        <v>-6699432</v>
      </c>
      <c r="I217" s="36">
        <f t="shared" si="49"/>
        <v>-1.9383761416357857E-2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80083594</v>
      </c>
      <c r="O217" s="36">
        <f t="shared" si="53"/>
        <v>0.23170938662568225</v>
      </c>
      <c r="P217" s="31">
        <v>63943519</v>
      </c>
      <c r="Q217" s="31">
        <v>359313572</v>
      </c>
      <c r="R217" s="31">
        <v>359313572</v>
      </c>
      <c r="S217" s="31">
        <v>135391113</v>
      </c>
      <c r="T217" s="36">
        <f t="shared" si="54"/>
        <v>0.37680489564140374</v>
      </c>
      <c r="U217" s="36">
        <f t="shared" si="55"/>
        <v>-1.1047710871214329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1230388598</v>
      </c>
      <c r="E218" s="31">
        <v>1230388598</v>
      </c>
      <c r="F218" s="31">
        <v>525592404</v>
      </c>
      <c r="G218" s="36">
        <f t="shared" si="48"/>
        <v>0.42717593844282359</v>
      </c>
      <c r="H218" s="31">
        <v>715168241</v>
      </c>
      <c r="I218" s="36">
        <f t="shared" si="49"/>
        <v>0.58125395680885528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1240760645</v>
      </c>
      <c r="O218" s="36">
        <f t="shared" si="53"/>
        <v>1.0084298952516788</v>
      </c>
      <c r="P218" s="31">
        <v>-36055330</v>
      </c>
      <c r="Q218" s="31">
        <v>1174007542</v>
      </c>
      <c r="R218" s="31">
        <v>1142283699</v>
      </c>
      <c r="S218" s="31">
        <v>437937083</v>
      </c>
      <c r="T218" s="36">
        <f t="shared" si="54"/>
        <v>0.37302748690519061</v>
      </c>
      <c r="U218" s="36">
        <f t="shared" si="55"/>
        <v>-20.835298720050545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880359185</v>
      </c>
      <c r="E219" s="31">
        <v>880359185</v>
      </c>
      <c r="F219" s="31">
        <v>199616356</v>
      </c>
      <c r="G219" s="36">
        <f t="shared" si="48"/>
        <v>0.22674421917912971</v>
      </c>
      <c r="H219" s="31">
        <v>197475146</v>
      </c>
      <c r="I219" s="36">
        <f t="shared" si="49"/>
        <v>0.22431201873585269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397091502</v>
      </c>
      <c r="O219" s="36">
        <f t="shared" si="53"/>
        <v>0.45105623791498239</v>
      </c>
      <c r="P219" s="31">
        <v>153700512</v>
      </c>
      <c r="Q219" s="31">
        <v>700659695</v>
      </c>
      <c r="R219" s="31">
        <v>598224443</v>
      </c>
      <c r="S219" s="31">
        <v>304868596</v>
      </c>
      <c r="T219" s="36">
        <f t="shared" si="54"/>
        <v>0.43511650259831203</v>
      </c>
      <c r="U219" s="36">
        <f t="shared" si="55"/>
        <v>0.2848047376706202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203711340</v>
      </c>
      <c r="E220" s="31">
        <v>203711340</v>
      </c>
      <c r="F220" s="31">
        <v>12532270</v>
      </c>
      <c r="G220" s="36">
        <f t="shared" si="48"/>
        <v>6.1519746519756828E-2</v>
      </c>
      <c r="H220" s="31">
        <v>52596448</v>
      </c>
      <c r="I220" s="36">
        <f t="shared" si="49"/>
        <v>0.25819106584837154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65128718</v>
      </c>
      <c r="O220" s="36">
        <f t="shared" si="53"/>
        <v>0.31971081236812837</v>
      </c>
      <c r="P220" s="31">
        <v>18635930</v>
      </c>
      <c r="Q220" s="31">
        <v>113199583</v>
      </c>
      <c r="R220" s="31">
        <v>105301551</v>
      </c>
      <c r="S220" s="31">
        <v>52257152</v>
      </c>
      <c r="T220" s="36">
        <f t="shared" si="54"/>
        <v>0.4616373189289929</v>
      </c>
      <c r="U220" s="36">
        <f t="shared" si="55"/>
        <v>1.8223140996988074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672461126</v>
      </c>
      <c r="E221" s="31">
        <v>672461126</v>
      </c>
      <c r="F221" s="31">
        <v>278394663</v>
      </c>
      <c r="G221" s="36">
        <f t="shared" si="48"/>
        <v>0.41399369009770837</v>
      </c>
      <c r="H221" s="31">
        <v>239054348</v>
      </c>
      <c r="I221" s="36">
        <f t="shared" si="49"/>
        <v>0.35549169871270747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517449011</v>
      </c>
      <c r="O221" s="36">
        <f t="shared" si="53"/>
        <v>0.76948538881041584</v>
      </c>
      <c r="P221" s="31">
        <v>211228882</v>
      </c>
      <c r="Q221" s="31">
        <v>631698810</v>
      </c>
      <c r="R221" s="31">
        <v>634136751</v>
      </c>
      <c r="S221" s="31">
        <v>463617978</v>
      </c>
      <c r="T221" s="36">
        <f t="shared" si="54"/>
        <v>0.73392251285070487</v>
      </c>
      <c r="U221" s="36">
        <f t="shared" si="55"/>
        <v>0.13173135101856004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682397947</v>
      </c>
      <c r="E222" s="31">
        <v>682397947</v>
      </c>
      <c r="F222" s="31">
        <v>252880363</v>
      </c>
      <c r="G222" s="36">
        <f t="shared" si="48"/>
        <v>0.37057608996587443</v>
      </c>
      <c r="H222" s="31">
        <v>213656517</v>
      </c>
      <c r="I222" s="36">
        <f t="shared" si="49"/>
        <v>0.31309665853962482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466536880</v>
      </c>
      <c r="O222" s="36">
        <f t="shared" si="53"/>
        <v>0.68367274850549919</v>
      </c>
      <c r="P222" s="31">
        <v>198388562</v>
      </c>
      <c r="Q222" s="31">
        <v>612508476</v>
      </c>
      <c r="R222" s="31">
        <v>648503475</v>
      </c>
      <c r="S222" s="31">
        <v>436962198</v>
      </c>
      <c r="T222" s="36">
        <f t="shared" si="54"/>
        <v>0.71339779794328917</v>
      </c>
      <c r="U222" s="36">
        <f t="shared" si="55"/>
        <v>7.695985517552173E-2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453352058</v>
      </c>
      <c r="E223" s="31">
        <v>453352058</v>
      </c>
      <c r="F223" s="31">
        <v>2668773</v>
      </c>
      <c r="G223" s="36">
        <f t="shared" si="48"/>
        <v>5.8867561157073204E-3</v>
      </c>
      <c r="H223" s="31">
        <v>140292922</v>
      </c>
      <c r="I223" s="36">
        <f t="shared" si="49"/>
        <v>0.30945689894717537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142961695</v>
      </c>
      <c r="O223" s="36">
        <f t="shared" si="53"/>
        <v>0.3153436550628827</v>
      </c>
      <c r="P223" s="31">
        <v>142620854</v>
      </c>
      <c r="Q223" s="31">
        <v>452041100</v>
      </c>
      <c r="R223" s="31">
        <v>452041100</v>
      </c>
      <c r="S223" s="31">
        <v>313190535</v>
      </c>
      <c r="T223" s="36">
        <f t="shared" si="54"/>
        <v>0.69283641465344636</v>
      </c>
      <c r="U223" s="36">
        <f t="shared" si="55"/>
        <v>-1.6322521810169466E-2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4468291099</v>
      </c>
      <c r="E224" s="32">
        <f>SUM(E217:E223)</f>
        <v>4468291099</v>
      </c>
      <c r="F224" s="32">
        <f>SUM(F217:F223)</f>
        <v>1358467855</v>
      </c>
      <c r="G224" s="37">
        <f t="shared" si="48"/>
        <v>0.30402402728506744</v>
      </c>
      <c r="H224" s="32">
        <f>SUM(H217:H223)</f>
        <v>1551544190</v>
      </c>
      <c r="I224" s="37">
        <f t="shared" si="49"/>
        <v>0.34723435774970757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2910012045</v>
      </c>
      <c r="O224" s="37">
        <f t="shared" si="53"/>
        <v>0.65125838503477507</v>
      </c>
      <c r="P224" s="32">
        <f>SUM(P217:P223)</f>
        <v>752462929</v>
      </c>
      <c r="Q224" s="32">
        <f>SUM(Q217:Q223)</f>
        <v>4043428778</v>
      </c>
      <c r="R224" s="32">
        <f>SUM(R217:R223)</f>
        <v>3939804591</v>
      </c>
      <c r="S224" s="32">
        <f>SUM(S217:S223)</f>
        <v>2144224655</v>
      </c>
      <c r="T224" s="37">
        <f t="shared" si="54"/>
        <v>0.53029860861320699</v>
      </c>
      <c r="U224" s="37">
        <f t="shared" si="55"/>
        <v>1.0619543238654354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181074592</v>
      </c>
      <c r="E225" s="31">
        <v>181074592</v>
      </c>
      <c r="F225" s="31">
        <v>45280610</v>
      </c>
      <c r="G225" s="36">
        <f t="shared" si="48"/>
        <v>0.25006606117328706</v>
      </c>
      <c r="H225" s="31">
        <v>46457072</v>
      </c>
      <c r="I225" s="36">
        <f t="shared" si="49"/>
        <v>0.2565631737002616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91737682</v>
      </c>
      <c r="O225" s="36">
        <f t="shared" si="53"/>
        <v>0.50662923487354872</v>
      </c>
      <c r="P225" s="31">
        <v>31303416</v>
      </c>
      <c r="Q225" s="31">
        <v>146295489</v>
      </c>
      <c r="R225" s="31">
        <v>148706226</v>
      </c>
      <c r="S225" s="31">
        <v>79123858</v>
      </c>
      <c r="T225" s="36">
        <f t="shared" si="54"/>
        <v>0.54084960883517053</v>
      </c>
      <c r="U225" s="36">
        <f t="shared" si="55"/>
        <v>0.48408953195395665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448884838</v>
      </c>
      <c r="E226" s="31">
        <v>448884838</v>
      </c>
      <c r="F226" s="31">
        <v>142942858</v>
      </c>
      <c r="G226" s="36">
        <f t="shared" si="48"/>
        <v>0.31843993358492539</v>
      </c>
      <c r="H226" s="31">
        <v>116601648</v>
      </c>
      <c r="I226" s="36">
        <f t="shared" si="49"/>
        <v>0.25975849066214174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259544506</v>
      </c>
      <c r="O226" s="36">
        <f t="shared" si="53"/>
        <v>0.57819842424706713</v>
      </c>
      <c r="P226" s="31">
        <v>121303117</v>
      </c>
      <c r="Q226" s="31">
        <v>418038871</v>
      </c>
      <c r="R226" s="31">
        <v>410638734</v>
      </c>
      <c r="S226" s="31">
        <v>263008282</v>
      </c>
      <c r="T226" s="36">
        <f t="shared" si="54"/>
        <v>0.62914791002772563</v>
      </c>
      <c r="U226" s="36">
        <f t="shared" si="55"/>
        <v>-3.875802301106579E-2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1639187517</v>
      </c>
      <c r="E227" s="31">
        <v>1639187517</v>
      </c>
      <c r="F227" s="31">
        <v>70875599</v>
      </c>
      <c r="G227" s="36">
        <f t="shared" si="48"/>
        <v>4.3238249599237277E-2</v>
      </c>
      <c r="H227" s="31">
        <v>478222350</v>
      </c>
      <c r="I227" s="36">
        <f t="shared" si="49"/>
        <v>0.29174352844952761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549097949</v>
      </c>
      <c r="O227" s="36">
        <f t="shared" si="53"/>
        <v>0.33498177804876489</v>
      </c>
      <c r="P227" s="31">
        <v>425513411</v>
      </c>
      <c r="Q227" s="31">
        <v>1382464837</v>
      </c>
      <c r="R227" s="31">
        <v>1876840316</v>
      </c>
      <c r="S227" s="31">
        <v>944236578</v>
      </c>
      <c r="T227" s="36">
        <f t="shared" si="54"/>
        <v>0.68300947172662152</v>
      </c>
      <c r="U227" s="36">
        <f t="shared" si="55"/>
        <v>0.12387139309223794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1496067170</v>
      </c>
      <c r="E228" s="31">
        <v>1496067170</v>
      </c>
      <c r="F228" s="31">
        <v>440529797</v>
      </c>
      <c r="G228" s="36">
        <f t="shared" si="48"/>
        <v>0.29445856832751699</v>
      </c>
      <c r="H228" s="31">
        <v>307124331</v>
      </c>
      <c r="I228" s="36">
        <f t="shared" si="49"/>
        <v>0.20528779533341407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747654128</v>
      </c>
      <c r="O228" s="36">
        <f t="shared" si="53"/>
        <v>0.49974636366093106</v>
      </c>
      <c r="P228" s="31">
        <v>277208634</v>
      </c>
      <c r="Q228" s="31">
        <v>1328099108</v>
      </c>
      <c r="R228" s="31">
        <v>1450302298</v>
      </c>
      <c r="S228" s="31">
        <v>711443063</v>
      </c>
      <c r="T228" s="36">
        <f t="shared" si="54"/>
        <v>0.5356852201123532</v>
      </c>
      <c r="U228" s="36">
        <f t="shared" si="55"/>
        <v>0.10791762351817646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379582655</v>
      </c>
      <c r="E229" s="31">
        <v>379582655</v>
      </c>
      <c r="F229" s="31">
        <v>126656069</v>
      </c>
      <c r="G229" s="36">
        <f t="shared" si="48"/>
        <v>0.33367190869140212</v>
      </c>
      <c r="H229" s="31">
        <v>122123272</v>
      </c>
      <c r="I229" s="36">
        <f t="shared" si="49"/>
        <v>0.32173038043585001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248779341</v>
      </c>
      <c r="O229" s="36">
        <f t="shared" si="53"/>
        <v>0.65540228912725218</v>
      </c>
      <c r="P229" s="31">
        <v>109644711</v>
      </c>
      <c r="Q229" s="31">
        <v>312986735</v>
      </c>
      <c r="R229" s="31">
        <v>407115971</v>
      </c>
      <c r="S229" s="31">
        <v>236194076</v>
      </c>
      <c r="T229" s="36">
        <f t="shared" si="54"/>
        <v>0.75464564336887952</v>
      </c>
      <c r="U229" s="36">
        <f t="shared" si="55"/>
        <v>0.11380905550473841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4144796772</v>
      </c>
      <c r="E230" s="32">
        <f>SUM(E225:E229)</f>
        <v>4144796772</v>
      </c>
      <c r="F230" s="32">
        <f>SUM(F225:F229)</f>
        <v>826284933</v>
      </c>
      <c r="G230" s="37">
        <f t="shared" si="48"/>
        <v>0.19935475210315087</v>
      </c>
      <c r="H230" s="32">
        <f>SUM(H225:H229)</f>
        <v>1070528673</v>
      </c>
      <c r="I230" s="37">
        <f t="shared" si="49"/>
        <v>0.25828254843082088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1896813606</v>
      </c>
      <c r="O230" s="37">
        <f t="shared" si="53"/>
        <v>0.45763730053397178</v>
      </c>
      <c r="P230" s="32">
        <f>SUM(P225:P229)</f>
        <v>964973289</v>
      </c>
      <c r="Q230" s="32">
        <f>SUM(Q225:Q229)</f>
        <v>3587885040</v>
      </c>
      <c r="R230" s="32">
        <f>SUM(R225:R229)</f>
        <v>4293603545</v>
      </c>
      <c r="S230" s="32">
        <f>SUM(S225:S229)</f>
        <v>2234005857</v>
      </c>
      <c r="T230" s="37">
        <f t="shared" si="54"/>
        <v>0.62265257445372335</v>
      </c>
      <c r="U230" s="37">
        <f t="shared" si="55"/>
        <v>0.10938684542179078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11759342214</v>
      </c>
      <c r="E231" s="32">
        <f>SUM(E208:E215,E217:E223,E225:E229)</f>
        <v>11759342214</v>
      </c>
      <c r="F231" s="32">
        <f>SUM(F208:F215,F217:F223,F225:F229)</f>
        <v>3146311460</v>
      </c>
      <c r="G231" s="37">
        <f t="shared" si="48"/>
        <v>0.26755845716048482</v>
      </c>
      <c r="H231" s="32">
        <f>SUM(H208:H215,H217:H223,H225:H229)</f>
        <v>3472050347</v>
      </c>
      <c r="I231" s="37">
        <f t="shared" si="49"/>
        <v>0.29525889151064721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6618361807</v>
      </c>
      <c r="O231" s="37">
        <f t="shared" si="53"/>
        <v>0.56281734867113209</v>
      </c>
      <c r="P231" s="32">
        <f>SUM(P208:P215,P217:P223,P225:P229)</f>
        <v>2441555225</v>
      </c>
      <c r="Q231" s="32">
        <f>SUM(Q208:Q215,Q217:Q223,Q225:Q229)</f>
        <v>10559692264</v>
      </c>
      <c r="R231" s="32">
        <f>SUM(R208:R215,R217:R223,R225:R229)</f>
        <v>11317708213</v>
      </c>
      <c r="S231" s="32">
        <f>SUM(S208:S215,S217:S223,S225:S229)</f>
        <v>5856402994</v>
      </c>
      <c r="T231" s="37">
        <f t="shared" si="54"/>
        <v>0.55459977881794831</v>
      </c>
      <c r="U231" s="37">
        <f t="shared" si="55"/>
        <v>0.42206504749447138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528294222</v>
      </c>
      <c r="E234" s="31">
        <v>528294222</v>
      </c>
      <c r="F234" s="31">
        <v>207516826</v>
      </c>
      <c r="G234" s="36">
        <f t="shared" ref="G234:G260" si="56">IF(($D234     =0),0,($F234     /$D234     ))</f>
        <v>0.39280540531825087</v>
      </c>
      <c r="H234" s="31">
        <v>171133432</v>
      </c>
      <c r="I234" s="36">
        <f t="shared" ref="I234:I260" si="57">IF(($D234     =0),0,($H234     /$D234     ))</f>
        <v>0.32393583891969957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378650258</v>
      </c>
      <c r="O234" s="36">
        <f t="shared" ref="O234:O260" si="61">IF(($D234     =0),0,($N234     /$D234     ))</f>
        <v>0.71674124423795038</v>
      </c>
      <c r="P234" s="31">
        <v>161742018</v>
      </c>
      <c r="Q234" s="31">
        <v>495724646</v>
      </c>
      <c r="R234" s="31">
        <v>501798837</v>
      </c>
      <c r="S234" s="31">
        <v>359497514</v>
      </c>
      <c r="T234" s="36">
        <f t="shared" ref="T234:T260" si="62">IF(($Q234     =0),0,($S234     /$Q234     ))</f>
        <v>0.72519596695622024</v>
      </c>
      <c r="U234" s="36">
        <f t="shared" ref="U234:U260" si="63">IF(($P234     =0),0,(($H234     /$P234     )-1))</f>
        <v>5.8064157453507237E-2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1626241558</v>
      </c>
      <c r="E235" s="31">
        <v>1626241558</v>
      </c>
      <c r="F235" s="31">
        <v>605624037</v>
      </c>
      <c r="G235" s="36">
        <f t="shared" si="56"/>
        <v>0.37240718269727063</v>
      </c>
      <c r="H235" s="31">
        <v>523660028</v>
      </c>
      <c r="I235" s="36">
        <f t="shared" si="57"/>
        <v>0.32200630061625812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1129284065</v>
      </c>
      <c r="O235" s="36">
        <f t="shared" si="61"/>
        <v>0.6944134833135287</v>
      </c>
      <c r="P235" s="31">
        <v>459899038</v>
      </c>
      <c r="Q235" s="31">
        <v>1529203780</v>
      </c>
      <c r="R235" s="31">
        <v>1508194752</v>
      </c>
      <c r="S235" s="31">
        <v>1008726120</v>
      </c>
      <c r="T235" s="36">
        <f t="shared" si="62"/>
        <v>0.65964139847993308</v>
      </c>
      <c r="U235" s="36">
        <f t="shared" si="63"/>
        <v>0.1386412771752743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981363167</v>
      </c>
      <c r="E236" s="31">
        <v>981363167</v>
      </c>
      <c r="F236" s="31">
        <v>377232289</v>
      </c>
      <c r="G236" s="36">
        <f t="shared" si="56"/>
        <v>0.38439621710399896</v>
      </c>
      <c r="H236" s="31">
        <v>181390822</v>
      </c>
      <c r="I236" s="36">
        <f t="shared" si="57"/>
        <v>0.18483557168189502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558623111</v>
      </c>
      <c r="O236" s="36">
        <f t="shared" si="61"/>
        <v>0.56923178878589398</v>
      </c>
      <c r="P236" s="31">
        <v>502684950</v>
      </c>
      <c r="Q236" s="31">
        <v>1262459670</v>
      </c>
      <c r="R236" s="31">
        <v>1312489670</v>
      </c>
      <c r="S236" s="31">
        <v>667302434</v>
      </c>
      <c r="T236" s="36">
        <f t="shared" si="62"/>
        <v>0.52857326840389285</v>
      </c>
      <c r="U236" s="36">
        <f t="shared" si="63"/>
        <v>-0.63915605191681191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26371096</v>
      </c>
      <c r="E237" s="31">
        <v>26371096</v>
      </c>
      <c r="F237" s="31">
        <v>11014228</v>
      </c>
      <c r="G237" s="36">
        <f t="shared" si="56"/>
        <v>0.41766288363593229</v>
      </c>
      <c r="H237" s="31">
        <v>7503914</v>
      </c>
      <c r="I237" s="36">
        <f t="shared" si="57"/>
        <v>0.28455070657662462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18518142</v>
      </c>
      <c r="O237" s="36">
        <f t="shared" si="61"/>
        <v>0.70221359021255692</v>
      </c>
      <c r="P237" s="31">
        <v>5806992</v>
      </c>
      <c r="Q237" s="31">
        <v>31009673</v>
      </c>
      <c r="R237" s="31">
        <v>31009673</v>
      </c>
      <c r="S237" s="31">
        <v>14166552</v>
      </c>
      <c r="T237" s="36">
        <f t="shared" si="62"/>
        <v>0.45684299863465183</v>
      </c>
      <c r="U237" s="36">
        <f t="shared" si="63"/>
        <v>0.29222048179160565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544199240</v>
      </c>
      <c r="E238" s="31">
        <v>544199240</v>
      </c>
      <c r="F238" s="31">
        <v>320994641</v>
      </c>
      <c r="G238" s="36">
        <f t="shared" si="56"/>
        <v>0.58984764660825328</v>
      </c>
      <c r="H238" s="31">
        <v>254808723</v>
      </c>
      <c r="I238" s="36">
        <f t="shared" si="57"/>
        <v>0.46822689976560788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575803364</v>
      </c>
      <c r="O238" s="36">
        <f t="shared" si="61"/>
        <v>1.0580745463738612</v>
      </c>
      <c r="P238" s="31">
        <v>245529123</v>
      </c>
      <c r="Q238" s="31">
        <v>545037536</v>
      </c>
      <c r="R238" s="31">
        <v>545037536</v>
      </c>
      <c r="S238" s="31">
        <v>543643598</v>
      </c>
      <c r="T238" s="36">
        <f t="shared" si="62"/>
        <v>0.99744249174060551</v>
      </c>
      <c r="U238" s="36">
        <f t="shared" si="63"/>
        <v>3.7794294569284181E-2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422296000</v>
      </c>
      <c r="E239" s="31">
        <v>422296000</v>
      </c>
      <c r="F239" s="31">
        <v>0</v>
      </c>
      <c r="G239" s="36">
        <f t="shared" si="56"/>
        <v>0</v>
      </c>
      <c r="H239" s="31">
        <v>319204555</v>
      </c>
      <c r="I239" s="36">
        <f t="shared" si="57"/>
        <v>0.75587870829939185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319204555</v>
      </c>
      <c r="O239" s="36">
        <f t="shared" si="61"/>
        <v>0.75587870829939185</v>
      </c>
      <c r="P239" s="31">
        <v>137200073</v>
      </c>
      <c r="Q239" s="31">
        <v>407896000</v>
      </c>
      <c r="R239" s="31">
        <v>407896000</v>
      </c>
      <c r="S239" s="31">
        <v>140347819</v>
      </c>
      <c r="T239" s="36">
        <f t="shared" si="62"/>
        <v>0.34407745846980603</v>
      </c>
      <c r="U239" s="36">
        <f t="shared" si="63"/>
        <v>1.3265625740592717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4128765283</v>
      </c>
      <c r="E240" s="32">
        <f>SUM(E234:E239)</f>
        <v>4128765283</v>
      </c>
      <c r="F240" s="32">
        <f>SUM(F234:F239)</f>
        <v>1522382021</v>
      </c>
      <c r="G240" s="37">
        <f t="shared" si="56"/>
        <v>0.36872573678826875</v>
      </c>
      <c r="H240" s="32">
        <f>SUM(H234:H239)</f>
        <v>1457701474</v>
      </c>
      <c r="I240" s="37">
        <f t="shared" si="57"/>
        <v>0.35305990388991554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2980083495</v>
      </c>
      <c r="O240" s="37">
        <f t="shared" si="61"/>
        <v>0.72178564067818429</v>
      </c>
      <c r="P240" s="32">
        <f>SUM(P234:P239)</f>
        <v>1512862194</v>
      </c>
      <c r="Q240" s="32">
        <f>SUM(Q234:Q239)</f>
        <v>4271331305</v>
      </c>
      <c r="R240" s="32">
        <f>SUM(R234:R239)</f>
        <v>4306426468</v>
      </c>
      <c r="S240" s="32">
        <f>SUM(S234:S239)</f>
        <v>2733684037</v>
      </c>
      <c r="T240" s="37">
        <f t="shared" si="62"/>
        <v>0.64000749223080933</v>
      </c>
      <c r="U240" s="37">
        <f t="shared" si="63"/>
        <v>-3.6461166270640555E-2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89627172</v>
      </c>
      <c r="E241" s="31">
        <v>89627172</v>
      </c>
      <c r="F241" s="31">
        <v>30890195</v>
      </c>
      <c r="G241" s="36">
        <f t="shared" si="56"/>
        <v>0.34465212179181554</v>
      </c>
      <c r="H241" s="31">
        <v>52491925</v>
      </c>
      <c r="I241" s="36">
        <f t="shared" si="57"/>
        <v>0.58566976764590983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83382120</v>
      </c>
      <c r="O241" s="36">
        <f t="shared" si="61"/>
        <v>0.93032188943772542</v>
      </c>
      <c r="P241" s="31">
        <v>5516870</v>
      </c>
      <c r="Q241" s="31">
        <v>90810048</v>
      </c>
      <c r="R241" s="31">
        <v>96556860</v>
      </c>
      <c r="S241" s="31">
        <v>16696665</v>
      </c>
      <c r="T241" s="36">
        <f t="shared" si="62"/>
        <v>0.18386362927591449</v>
      </c>
      <c r="U241" s="36">
        <f t="shared" si="63"/>
        <v>8.514801871350965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52127604</v>
      </c>
      <c r="E242" s="31">
        <v>52127604</v>
      </c>
      <c r="F242" s="31">
        <v>8907973</v>
      </c>
      <c r="G242" s="36">
        <f t="shared" si="56"/>
        <v>0.17088782749347159</v>
      </c>
      <c r="H242" s="31">
        <v>8853175</v>
      </c>
      <c r="I242" s="36">
        <f t="shared" si="57"/>
        <v>0.16983659943395826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17761148</v>
      </c>
      <c r="O242" s="36">
        <f t="shared" si="61"/>
        <v>0.34072442692742982</v>
      </c>
      <c r="P242" s="31">
        <v>8742790</v>
      </c>
      <c r="Q242" s="31">
        <v>38165574</v>
      </c>
      <c r="R242" s="31">
        <v>41382866</v>
      </c>
      <c r="S242" s="31">
        <v>17640233</v>
      </c>
      <c r="T242" s="36">
        <f t="shared" si="62"/>
        <v>0.46220274323661426</v>
      </c>
      <c r="U242" s="36">
        <f t="shared" si="63"/>
        <v>1.2625832257208591E-2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895195776</v>
      </c>
      <c r="E243" s="31">
        <v>895195776</v>
      </c>
      <c r="F243" s="31">
        <v>242942698</v>
      </c>
      <c r="G243" s="36">
        <f t="shared" si="56"/>
        <v>0.27138499143230987</v>
      </c>
      <c r="H243" s="31">
        <v>237241133</v>
      </c>
      <c r="I243" s="36">
        <f t="shared" si="57"/>
        <v>0.26501592094196835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480183831</v>
      </c>
      <c r="O243" s="36">
        <f t="shared" si="61"/>
        <v>0.53640091237427823</v>
      </c>
      <c r="P243" s="31">
        <v>251445890</v>
      </c>
      <c r="Q243" s="31">
        <v>947405268</v>
      </c>
      <c r="R243" s="31">
        <v>947405268</v>
      </c>
      <c r="S243" s="31">
        <v>553073059</v>
      </c>
      <c r="T243" s="36">
        <f t="shared" si="62"/>
        <v>0.58377663464712759</v>
      </c>
      <c r="U243" s="36">
        <f t="shared" si="63"/>
        <v>-5.6492301385399513E-2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252366607</v>
      </c>
      <c r="E244" s="31">
        <v>252366607</v>
      </c>
      <c r="F244" s="31">
        <v>174780556</v>
      </c>
      <c r="G244" s="36">
        <f t="shared" si="56"/>
        <v>0.69256609690837578</v>
      </c>
      <c r="H244" s="31">
        <v>81295852</v>
      </c>
      <c r="I244" s="36">
        <f t="shared" si="57"/>
        <v>0.3221339501545068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256076408</v>
      </c>
      <c r="O244" s="36">
        <f t="shared" si="61"/>
        <v>1.0147000470628826</v>
      </c>
      <c r="P244" s="31">
        <v>13600946</v>
      </c>
      <c r="Q244" s="31">
        <v>259304000</v>
      </c>
      <c r="R244" s="31">
        <v>259304000</v>
      </c>
      <c r="S244" s="31">
        <v>13600946</v>
      </c>
      <c r="T244" s="36">
        <f t="shared" si="62"/>
        <v>5.2451740042575509E-2</v>
      </c>
      <c r="U244" s="36">
        <f t="shared" si="63"/>
        <v>4.9772204080510285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152700428</v>
      </c>
      <c r="E245" s="31">
        <v>152700428</v>
      </c>
      <c r="F245" s="31">
        <v>26225616</v>
      </c>
      <c r="G245" s="36">
        <f t="shared" si="56"/>
        <v>0.17174553040545507</v>
      </c>
      <c r="H245" s="31">
        <v>-8960803</v>
      </c>
      <c r="I245" s="36">
        <f t="shared" si="57"/>
        <v>-5.8682238926010086E-2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17264813</v>
      </c>
      <c r="O245" s="36">
        <f t="shared" si="61"/>
        <v>0.11306329147944497</v>
      </c>
      <c r="P245" s="31">
        <v>56847721</v>
      </c>
      <c r="Q245" s="31">
        <v>163968528</v>
      </c>
      <c r="R245" s="31">
        <v>189630589</v>
      </c>
      <c r="S245" s="31">
        <v>82415393</v>
      </c>
      <c r="T245" s="36">
        <f t="shared" si="62"/>
        <v>0.50262933994260162</v>
      </c>
      <c r="U245" s="36">
        <f t="shared" si="63"/>
        <v>-1.1576281835467073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1025694690</v>
      </c>
      <c r="E246" s="31">
        <v>1025694690</v>
      </c>
      <c r="F246" s="31">
        <v>470512822</v>
      </c>
      <c r="G246" s="36">
        <f t="shared" si="56"/>
        <v>0.45872599964420213</v>
      </c>
      <c r="H246" s="31">
        <v>378674231</v>
      </c>
      <c r="I246" s="36">
        <f t="shared" si="57"/>
        <v>0.36918805829052309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849187053</v>
      </c>
      <c r="O246" s="36">
        <f t="shared" si="61"/>
        <v>0.82791405793472517</v>
      </c>
      <c r="P246" s="31">
        <v>273576234</v>
      </c>
      <c r="Q246" s="31">
        <v>1055821000</v>
      </c>
      <c r="R246" s="31">
        <v>1073963690</v>
      </c>
      <c r="S246" s="31">
        <v>721634090</v>
      </c>
      <c r="T246" s="36">
        <f t="shared" si="62"/>
        <v>0.68348147081749655</v>
      </c>
      <c r="U246" s="36">
        <f t="shared" si="63"/>
        <v>0.38416347598380929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2467712277</v>
      </c>
      <c r="E247" s="32">
        <f>SUM(E241:E246)</f>
        <v>2467712277</v>
      </c>
      <c r="F247" s="32">
        <f>SUM(F241:F246)</f>
        <v>954259860</v>
      </c>
      <c r="G247" s="37">
        <f t="shared" si="56"/>
        <v>0.38669818555998536</v>
      </c>
      <c r="H247" s="32">
        <f>SUM(H241:H246)</f>
        <v>749595513</v>
      </c>
      <c r="I247" s="37">
        <f t="shared" si="57"/>
        <v>0.30376130960911046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1703855373</v>
      </c>
      <c r="O247" s="37">
        <f t="shared" si="61"/>
        <v>0.69045949516909588</v>
      </c>
      <c r="P247" s="32">
        <f>SUM(P241:P246)</f>
        <v>609730451</v>
      </c>
      <c r="Q247" s="32">
        <f>SUM(Q241:Q246)</f>
        <v>2555474418</v>
      </c>
      <c r="R247" s="32">
        <f>SUM(R241:R246)</f>
        <v>2608243273</v>
      </c>
      <c r="S247" s="32">
        <f>SUM(S241:S246)</f>
        <v>1405060386</v>
      </c>
      <c r="T247" s="37">
        <f t="shared" si="62"/>
        <v>0.54982369461543945</v>
      </c>
      <c r="U247" s="37">
        <f t="shared" si="63"/>
        <v>0.22938834983657386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163418384</v>
      </c>
      <c r="E248" s="31">
        <v>163418384</v>
      </c>
      <c r="F248" s="31">
        <v>60909898</v>
      </c>
      <c r="G248" s="36">
        <f t="shared" si="56"/>
        <v>0.37272365880205988</v>
      </c>
      <c r="H248" s="31">
        <v>34536854</v>
      </c>
      <c r="I248" s="36">
        <f t="shared" si="57"/>
        <v>0.21134007787030865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95446752</v>
      </c>
      <c r="O248" s="36">
        <f t="shared" si="61"/>
        <v>0.58406373667236855</v>
      </c>
      <c r="P248" s="31">
        <v>57896627</v>
      </c>
      <c r="Q248" s="31">
        <v>140715091</v>
      </c>
      <c r="R248" s="31">
        <v>153974288</v>
      </c>
      <c r="S248" s="31">
        <v>86807632</v>
      </c>
      <c r="T248" s="36">
        <f t="shared" si="62"/>
        <v>0.61690349899997576</v>
      </c>
      <c r="U248" s="36">
        <f t="shared" si="63"/>
        <v>-0.40347381549533101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146457097</v>
      </c>
      <c r="E249" s="31">
        <v>146457097</v>
      </c>
      <c r="F249" s="31">
        <v>37988854</v>
      </c>
      <c r="G249" s="36">
        <f t="shared" si="56"/>
        <v>0.25938554551576287</v>
      </c>
      <c r="H249" s="31">
        <v>41415996</v>
      </c>
      <c r="I249" s="36">
        <f t="shared" si="57"/>
        <v>0.28278585912432774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79404850</v>
      </c>
      <c r="O249" s="36">
        <f t="shared" si="61"/>
        <v>0.54217140464009062</v>
      </c>
      <c r="P249" s="31">
        <v>2886581</v>
      </c>
      <c r="Q249" s="31">
        <v>149732768</v>
      </c>
      <c r="R249" s="31">
        <v>150096121</v>
      </c>
      <c r="S249" s="31">
        <v>18886249</v>
      </c>
      <c r="T249" s="36">
        <f t="shared" si="62"/>
        <v>0.12613303856107169</v>
      </c>
      <c r="U249" s="36">
        <f t="shared" si="63"/>
        <v>13.347768519227419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72322953</v>
      </c>
      <c r="E250" s="31">
        <v>72322953</v>
      </c>
      <c r="F250" s="31">
        <v>25592537</v>
      </c>
      <c r="G250" s="36">
        <f t="shared" si="56"/>
        <v>0.35386465760047159</v>
      </c>
      <c r="H250" s="31">
        <v>6928868</v>
      </c>
      <c r="I250" s="36">
        <f t="shared" si="57"/>
        <v>9.5804550458552212E-2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32521405</v>
      </c>
      <c r="O250" s="36">
        <f t="shared" si="61"/>
        <v>0.44966920805902383</v>
      </c>
      <c r="P250" s="31">
        <v>5365881</v>
      </c>
      <c r="Q250" s="31">
        <v>61606232</v>
      </c>
      <c r="R250" s="31">
        <v>61606232</v>
      </c>
      <c r="S250" s="31">
        <v>9312278</v>
      </c>
      <c r="T250" s="36">
        <f t="shared" si="62"/>
        <v>0.15115805167243471</v>
      </c>
      <c r="U250" s="36">
        <f t="shared" si="63"/>
        <v>0.29128245669257291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146410416</v>
      </c>
      <c r="E251" s="31">
        <v>146410416</v>
      </c>
      <c r="F251" s="31">
        <v>39505161</v>
      </c>
      <c r="G251" s="36">
        <f t="shared" si="56"/>
        <v>0.26982479853072749</v>
      </c>
      <c r="H251" s="31">
        <v>32932465</v>
      </c>
      <c r="I251" s="36">
        <f t="shared" si="57"/>
        <v>0.22493252802450886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72437626</v>
      </c>
      <c r="O251" s="36">
        <f t="shared" si="61"/>
        <v>0.49475732655523635</v>
      </c>
      <c r="P251" s="31">
        <v>33365819</v>
      </c>
      <c r="Q251" s="31">
        <v>135107674</v>
      </c>
      <c r="R251" s="31">
        <v>151769953</v>
      </c>
      <c r="S251" s="31">
        <v>74500685</v>
      </c>
      <c r="T251" s="36">
        <f t="shared" si="62"/>
        <v>0.55141712379712793</v>
      </c>
      <c r="U251" s="36">
        <f t="shared" si="63"/>
        <v>-1.2987962321560298E-2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91913267</v>
      </c>
      <c r="E252" s="31">
        <v>91913267</v>
      </c>
      <c r="F252" s="31">
        <v>294094</v>
      </c>
      <c r="G252" s="36">
        <f t="shared" si="56"/>
        <v>3.1996904211880534E-3</v>
      </c>
      <c r="H252" s="31">
        <v>16321995</v>
      </c>
      <c r="I252" s="36">
        <f t="shared" si="57"/>
        <v>0.17758040305541528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16616089</v>
      </c>
      <c r="O252" s="36">
        <f t="shared" si="61"/>
        <v>0.18078009347660332</v>
      </c>
      <c r="P252" s="31">
        <v>7321735</v>
      </c>
      <c r="Q252" s="31">
        <v>95769756</v>
      </c>
      <c r="R252" s="31">
        <v>88601400</v>
      </c>
      <c r="S252" s="31">
        <v>83287848</v>
      </c>
      <c r="T252" s="36">
        <f t="shared" si="62"/>
        <v>0.86966753888356985</v>
      </c>
      <c r="U252" s="36">
        <f t="shared" si="63"/>
        <v>1.2292523561696784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160059920</v>
      </c>
      <c r="E253" s="31">
        <v>160059920</v>
      </c>
      <c r="F253" s="31">
        <v>58518229</v>
      </c>
      <c r="G253" s="36">
        <f t="shared" si="56"/>
        <v>0.36560201329602066</v>
      </c>
      <c r="H253" s="31">
        <v>49896455</v>
      </c>
      <c r="I253" s="36">
        <f t="shared" si="57"/>
        <v>0.31173609858108137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108414684</v>
      </c>
      <c r="O253" s="36">
        <f t="shared" si="61"/>
        <v>0.67733811187710202</v>
      </c>
      <c r="P253" s="31">
        <v>-32973566</v>
      </c>
      <c r="Q253" s="31">
        <v>166530725</v>
      </c>
      <c r="R253" s="31">
        <v>164336127</v>
      </c>
      <c r="S253" s="31">
        <v>25555867</v>
      </c>
      <c r="T253" s="36">
        <f t="shared" si="62"/>
        <v>0.15346037195238296</v>
      </c>
      <c r="U253" s="36">
        <f t="shared" si="63"/>
        <v>-2.5132259277022087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780582037</v>
      </c>
      <c r="E254" s="32">
        <f>SUM(E248:E253)</f>
        <v>780582037</v>
      </c>
      <c r="F254" s="32">
        <f>SUM(F248:F253)</f>
        <v>222808773</v>
      </c>
      <c r="G254" s="37">
        <f t="shared" si="56"/>
        <v>0.28543927792179002</v>
      </c>
      <c r="H254" s="32">
        <f>SUM(H248:H253)</f>
        <v>182032633</v>
      </c>
      <c r="I254" s="37">
        <f t="shared" si="57"/>
        <v>0.23320115551160192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404841406</v>
      </c>
      <c r="O254" s="37">
        <f t="shared" si="61"/>
        <v>0.51864043343339195</v>
      </c>
      <c r="P254" s="32">
        <f>SUM(P248:P253)</f>
        <v>73863077</v>
      </c>
      <c r="Q254" s="32">
        <f>SUM(Q248:Q253)</f>
        <v>749462246</v>
      </c>
      <c r="R254" s="32">
        <f>SUM(R248:R253)</f>
        <v>770384121</v>
      </c>
      <c r="S254" s="32">
        <f>SUM(S248:S253)</f>
        <v>298350559</v>
      </c>
      <c r="T254" s="37">
        <f t="shared" si="62"/>
        <v>0.39808617524410961</v>
      </c>
      <c r="U254" s="37">
        <f t="shared" si="63"/>
        <v>1.4644604637849028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1422603171</v>
      </c>
      <c r="E255" s="31">
        <v>1422603171</v>
      </c>
      <c r="F255" s="31">
        <v>498791196</v>
      </c>
      <c r="G255" s="36">
        <f t="shared" si="56"/>
        <v>0.35061864486733946</v>
      </c>
      <c r="H255" s="31">
        <v>373282628</v>
      </c>
      <c r="I255" s="36">
        <f t="shared" si="57"/>
        <v>0.26239406435289042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872073824</v>
      </c>
      <c r="O255" s="36">
        <f t="shared" si="61"/>
        <v>0.61301270922022988</v>
      </c>
      <c r="P255" s="31">
        <v>347670111</v>
      </c>
      <c r="Q255" s="31">
        <v>1358123432</v>
      </c>
      <c r="R255" s="31">
        <v>1332503227</v>
      </c>
      <c r="S255" s="31">
        <v>812087599</v>
      </c>
      <c r="T255" s="36">
        <f t="shared" si="62"/>
        <v>0.59794830121154996</v>
      </c>
      <c r="U255" s="36">
        <f t="shared" si="63"/>
        <v>7.3669021838923543E-2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228611071</v>
      </c>
      <c r="E256" s="31">
        <v>228611071</v>
      </c>
      <c r="F256" s="31">
        <v>-1951022</v>
      </c>
      <c r="G256" s="36">
        <f t="shared" si="56"/>
        <v>-8.5342411085594354E-3</v>
      </c>
      <c r="H256" s="31">
        <v>23942957</v>
      </c>
      <c r="I256" s="36">
        <f t="shared" si="57"/>
        <v>0.10473227256784952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21991935</v>
      </c>
      <c r="O256" s="36">
        <f t="shared" si="61"/>
        <v>9.6198031459290081E-2</v>
      </c>
      <c r="P256" s="31">
        <v>28705864</v>
      </c>
      <c r="Q256" s="31">
        <v>206442302</v>
      </c>
      <c r="R256" s="31">
        <v>221231654</v>
      </c>
      <c r="S256" s="31">
        <v>56166075</v>
      </c>
      <c r="T256" s="36">
        <f t="shared" si="62"/>
        <v>0.27206669590421445</v>
      </c>
      <c r="U256" s="36">
        <f t="shared" si="63"/>
        <v>-0.16592104665443963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854436843</v>
      </c>
      <c r="E257" s="31">
        <v>854436843</v>
      </c>
      <c r="F257" s="31">
        <v>256685652</v>
      </c>
      <c r="G257" s="36">
        <f t="shared" si="56"/>
        <v>0.30041500914070485</v>
      </c>
      <c r="H257" s="31">
        <v>218317435</v>
      </c>
      <c r="I257" s="36">
        <f t="shared" si="57"/>
        <v>0.25551032447696076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475003087</v>
      </c>
      <c r="O257" s="36">
        <f t="shared" si="61"/>
        <v>0.55592533361766561</v>
      </c>
      <c r="P257" s="31">
        <v>206675889</v>
      </c>
      <c r="Q257" s="31">
        <v>714967133</v>
      </c>
      <c r="R257" s="31">
        <v>679414844</v>
      </c>
      <c r="S257" s="31">
        <v>430605382</v>
      </c>
      <c r="T257" s="36">
        <f t="shared" si="62"/>
        <v>0.60227297469350949</v>
      </c>
      <c r="U257" s="36">
        <f t="shared" si="63"/>
        <v>5.6327547718931115E-2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232309000</v>
      </c>
      <c r="E258" s="31">
        <v>232309000</v>
      </c>
      <c r="F258" s="31">
        <v>91381086</v>
      </c>
      <c r="G258" s="36">
        <f t="shared" si="56"/>
        <v>0.39336007644990079</v>
      </c>
      <c r="H258" s="31">
        <v>63032267</v>
      </c>
      <c r="I258" s="36">
        <f t="shared" si="57"/>
        <v>0.27132942331119331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154413353</v>
      </c>
      <c r="O258" s="36">
        <f t="shared" si="61"/>
        <v>0.66468949976109404</v>
      </c>
      <c r="P258" s="31">
        <v>72601240</v>
      </c>
      <c r="Q258" s="31">
        <v>225153000</v>
      </c>
      <c r="R258" s="31">
        <v>226987431</v>
      </c>
      <c r="S258" s="31">
        <v>163265075</v>
      </c>
      <c r="T258" s="36">
        <f t="shared" si="62"/>
        <v>0.72512946751764351</v>
      </c>
      <c r="U258" s="36">
        <f t="shared" si="63"/>
        <v>-0.13180178465271397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2737960085</v>
      </c>
      <c r="E259" s="32">
        <f>SUM(E255:E258)</f>
        <v>2737960085</v>
      </c>
      <c r="F259" s="32">
        <f>SUM(F255:F258)</f>
        <v>844906912</v>
      </c>
      <c r="G259" s="37">
        <f t="shared" si="56"/>
        <v>0.30858993037511723</v>
      </c>
      <c r="H259" s="32">
        <f>SUM(H255:H258)</f>
        <v>678575287</v>
      </c>
      <c r="I259" s="37">
        <f t="shared" si="57"/>
        <v>0.24783972955544384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1523482199</v>
      </c>
      <c r="O259" s="37">
        <f t="shared" si="61"/>
        <v>0.55642965993056104</v>
      </c>
      <c r="P259" s="32">
        <f>SUM(P255:P258)</f>
        <v>655653104</v>
      </c>
      <c r="Q259" s="32">
        <f>SUM(Q255:Q258)</f>
        <v>2504685867</v>
      </c>
      <c r="R259" s="32">
        <f>SUM(R255:R258)</f>
        <v>2460137156</v>
      </c>
      <c r="S259" s="32">
        <f>SUM(S255:S258)</f>
        <v>1462124131</v>
      </c>
      <c r="T259" s="37">
        <f t="shared" si="62"/>
        <v>0.58375549216128508</v>
      </c>
      <c r="U259" s="37">
        <f t="shared" si="63"/>
        <v>3.4960839596665849E-2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10115019682</v>
      </c>
      <c r="E260" s="32">
        <f>SUM(E234:E239,E241:E246,E248:E253,E255:E258)</f>
        <v>10115019682</v>
      </c>
      <c r="F260" s="32">
        <f>SUM(F234:F239,F241:F246,F248:F253,F255:F258)</f>
        <v>3544357566</v>
      </c>
      <c r="G260" s="37">
        <f t="shared" si="56"/>
        <v>0.35040540477714516</v>
      </c>
      <c r="H260" s="32">
        <f>SUM(H234:H239,H241:H246,H248:H253,H255:H258)</f>
        <v>3067904907</v>
      </c>
      <c r="I260" s="37">
        <f t="shared" si="57"/>
        <v>0.30330192164227171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6612262473</v>
      </c>
      <c r="O260" s="37">
        <f t="shared" si="61"/>
        <v>0.65370732641941687</v>
      </c>
      <c r="P260" s="32">
        <f>SUM(P234:P239,P241:P246,P248:P253,P255:P258)</f>
        <v>2852108826</v>
      </c>
      <c r="Q260" s="32">
        <f>SUM(Q234:Q239,Q241:Q246,Q248:Q253,Q255:Q258)</f>
        <v>10080953836</v>
      </c>
      <c r="R260" s="32">
        <f>SUM(R234:R239,R241:R246,R248:R253,R255:R258)</f>
        <v>10145191018</v>
      </c>
      <c r="S260" s="32">
        <f>SUM(S234:S239,S241:S246,S248:S253,S255:S258)</f>
        <v>5899219113</v>
      </c>
      <c r="T260" s="37">
        <f t="shared" si="62"/>
        <v>0.58518461734576677</v>
      </c>
      <c r="U260" s="37">
        <f t="shared" si="63"/>
        <v>7.5661937943177104E-2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264844273</v>
      </c>
      <c r="E263" s="31">
        <v>264844273</v>
      </c>
      <c r="F263" s="31">
        <v>89926959</v>
      </c>
      <c r="G263" s="36">
        <f t="shared" ref="G263:G299" si="64">IF(($D263     =0),0,($F263     /$D263     ))</f>
        <v>0.33954654930371103</v>
      </c>
      <c r="H263" s="31">
        <v>78855341</v>
      </c>
      <c r="I263" s="36">
        <f t="shared" ref="I263:I299" si="65">IF(($D263     =0),0,($H263     /$D263     ))</f>
        <v>0.29774229250560386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168782300</v>
      </c>
      <c r="O263" s="36">
        <f t="shared" ref="O263:O299" si="69">IF(($D263     =0),0,($N263     /$D263     ))</f>
        <v>0.63728884180931489</v>
      </c>
      <c r="P263" s="31">
        <v>77647880</v>
      </c>
      <c r="Q263" s="31">
        <v>231207062</v>
      </c>
      <c r="R263" s="31">
        <v>253134542</v>
      </c>
      <c r="S263" s="31">
        <v>160991120</v>
      </c>
      <c r="T263" s="36">
        <f t="shared" ref="T263:T299" si="70">IF(($Q263     =0),0,($S263     /$Q263     ))</f>
        <v>0.69630710501394633</v>
      </c>
      <c r="U263" s="36">
        <f t="shared" ref="U263:U299" si="71">IF(($P263     =0),0,(($H263     /$P263     )-1))</f>
        <v>1.5550469632912067E-2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112224012</v>
      </c>
      <c r="E264" s="31">
        <v>112224012</v>
      </c>
      <c r="F264" s="31">
        <v>34317251</v>
      </c>
      <c r="G264" s="36">
        <f t="shared" si="64"/>
        <v>0.30579240920383421</v>
      </c>
      <c r="H264" s="31">
        <v>29883396</v>
      </c>
      <c r="I264" s="36">
        <f t="shared" si="65"/>
        <v>0.26628344030331047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64200647</v>
      </c>
      <c r="O264" s="36">
        <f t="shared" si="69"/>
        <v>0.57207584950714474</v>
      </c>
      <c r="P264" s="31">
        <v>25384395</v>
      </c>
      <c r="Q264" s="31">
        <v>94598009</v>
      </c>
      <c r="R264" s="31">
        <v>157886228</v>
      </c>
      <c r="S264" s="31">
        <v>55752192</v>
      </c>
      <c r="T264" s="36">
        <f t="shared" si="70"/>
        <v>0.5893590424297408</v>
      </c>
      <c r="U264" s="36">
        <f t="shared" si="71"/>
        <v>0.17723491144854941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237781156</v>
      </c>
      <c r="E265" s="31">
        <v>237781156</v>
      </c>
      <c r="F265" s="31">
        <v>48937438</v>
      </c>
      <c r="G265" s="36">
        <f t="shared" si="64"/>
        <v>0.20580873111744818</v>
      </c>
      <c r="H265" s="31">
        <v>45684158</v>
      </c>
      <c r="I265" s="36">
        <f t="shared" si="65"/>
        <v>0.19212690681005856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94621596</v>
      </c>
      <c r="O265" s="36">
        <f t="shared" si="69"/>
        <v>0.39793563792750675</v>
      </c>
      <c r="P265" s="31">
        <v>42691407</v>
      </c>
      <c r="Q265" s="31">
        <v>213871577</v>
      </c>
      <c r="R265" s="31">
        <v>213656300</v>
      </c>
      <c r="S265" s="31">
        <v>86815862</v>
      </c>
      <c r="T265" s="36">
        <f t="shared" si="70"/>
        <v>0.40592519687644141</v>
      </c>
      <c r="U265" s="36">
        <f t="shared" si="71"/>
        <v>7.0101952835613934E-2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50730873</v>
      </c>
      <c r="E266" s="31">
        <v>50730873</v>
      </c>
      <c r="F266" s="31">
        <v>20467133</v>
      </c>
      <c r="G266" s="36">
        <f t="shared" si="64"/>
        <v>0.40344531425666574</v>
      </c>
      <c r="H266" s="31">
        <v>16668701</v>
      </c>
      <c r="I266" s="36">
        <f t="shared" si="65"/>
        <v>0.32857114443900859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37135834</v>
      </c>
      <c r="O266" s="36">
        <f t="shared" si="69"/>
        <v>0.73201645869567433</v>
      </c>
      <c r="P266" s="31">
        <v>16754735</v>
      </c>
      <c r="Q266" s="31">
        <v>47856652</v>
      </c>
      <c r="R266" s="31">
        <v>55662702</v>
      </c>
      <c r="S266" s="31">
        <v>36844030</v>
      </c>
      <c r="T266" s="36">
        <f t="shared" si="70"/>
        <v>0.76988315020448983</v>
      </c>
      <c r="U266" s="36">
        <f t="shared" si="71"/>
        <v>-5.1349066398245213E-3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665580314</v>
      </c>
      <c r="E267" s="32">
        <f>SUM(E263:E266)</f>
        <v>665580314</v>
      </c>
      <c r="F267" s="32">
        <f>SUM(F263:F266)</f>
        <v>193648781</v>
      </c>
      <c r="G267" s="37">
        <f t="shared" si="64"/>
        <v>0.2909472785278322</v>
      </c>
      <c r="H267" s="32">
        <f>SUM(H263:H266)</f>
        <v>171091596</v>
      </c>
      <c r="I267" s="37">
        <f t="shared" si="65"/>
        <v>0.25705627465418096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364740377</v>
      </c>
      <c r="O267" s="37">
        <f t="shared" si="69"/>
        <v>0.5480035531820131</v>
      </c>
      <c r="P267" s="32">
        <f>SUM(P263:P266)</f>
        <v>162478417</v>
      </c>
      <c r="Q267" s="32">
        <f>SUM(Q263:Q266)</f>
        <v>587533300</v>
      </c>
      <c r="R267" s="32">
        <f>SUM(R263:R266)</f>
        <v>680339772</v>
      </c>
      <c r="S267" s="32">
        <f>SUM(S263:S266)</f>
        <v>340403204</v>
      </c>
      <c r="T267" s="37">
        <f t="shared" si="70"/>
        <v>0.57937686936212807</v>
      </c>
      <c r="U267" s="37">
        <f t="shared" si="71"/>
        <v>5.3011219330134196E-2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77427015</v>
      </c>
      <c r="E268" s="31">
        <v>77427015</v>
      </c>
      <c r="F268" s="31">
        <v>25829072</v>
      </c>
      <c r="G268" s="36">
        <f t="shared" si="64"/>
        <v>0.33359250643977428</v>
      </c>
      <c r="H268" s="31">
        <v>12670502</v>
      </c>
      <c r="I268" s="36">
        <f t="shared" si="65"/>
        <v>0.16364445923686971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38499574</v>
      </c>
      <c r="O268" s="36">
        <f t="shared" si="69"/>
        <v>0.49723696567664399</v>
      </c>
      <c r="P268" s="31">
        <v>10614684</v>
      </c>
      <c r="Q268" s="31">
        <v>57344206</v>
      </c>
      <c r="R268" s="31">
        <v>55567893</v>
      </c>
      <c r="S268" s="31">
        <v>10599149</v>
      </c>
      <c r="T268" s="36">
        <f t="shared" si="70"/>
        <v>0.1848338261061632</v>
      </c>
      <c r="U268" s="36">
        <f t="shared" si="71"/>
        <v>0.19367679716136621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97962836</v>
      </c>
      <c r="E269" s="31">
        <v>97962836</v>
      </c>
      <c r="F269" s="31">
        <v>67565743</v>
      </c>
      <c r="G269" s="36">
        <f t="shared" si="64"/>
        <v>0.68970791127361808</v>
      </c>
      <c r="H269" s="31">
        <v>50604518</v>
      </c>
      <c r="I269" s="36">
        <f t="shared" si="65"/>
        <v>0.51656852808957066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118170261</v>
      </c>
      <c r="O269" s="36">
        <f t="shared" si="69"/>
        <v>1.2062764393631886</v>
      </c>
      <c r="P269" s="31">
        <v>26601991</v>
      </c>
      <c r="Q269" s="31">
        <v>148795627</v>
      </c>
      <c r="R269" s="31">
        <v>96309469</v>
      </c>
      <c r="S269" s="31">
        <v>113413171</v>
      </c>
      <c r="T269" s="36">
        <f t="shared" si="70"/>
        <v>0.7622076890740882</v>
      </c>
      <c r="U269" s="36">
        <f t="shared" si="71"/>
        <v>0.90228310354664809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60873305</v>
      </c>
      <c r="E270" s="31">
        <v>60873305</v>
      </c>
      <c r="F270" s="31">
        <v>4721135</v>
      </c>
      <c r="G270" s="36">
        <f t="shared" si="64"/>
        <v>7.7556738540810299E-2</v>
      </c>
      <c r="H270" s="31">
        <v>17209699</v>
      </c>
      <c r="I270" s="36">
        <f t="shared" si="65"/>
        <v>0.28271339957638247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21930834</v>
      </c>
      <c r="O270" s="36">
        <f t="shared" si="69"/>
        <v>0.36027013811719277</v>
      </c>
      <c r="P270" s="31">
        <v>1020604</v>
      </c>
      <c r="Q270" s="31">
        <v>59410314</v>
      </c>
      <c r="R270" s="31">
        <v>59410314</v>
      </c>
      <c r="S270" s="31">
        <v>27646758</v>
      </c>
      <c r="T270" s="36">
        <f t="shared" si="70"/>
        <v>0.4653528341896998</v>
      </c>
      <c r="U270" s="36">
        <f t="shared" si="71"/>
        <v>15.862268813369337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46843058</v>
      </c>
      <c r="E271" s="31">
        <v>46843058</v>
      </c>
      <c r="F271" s="31">
        <v>19871973</v>
      </c>
      <c r="G271" s="36">
        <f t="shared" si="64"/>
        <v>0.42422450302027676</v>
      </c>
      <c r="H271" s="31">
        <v>816657</v>
      </c>
      <c r="I271" s="36">
        <f t="shared" si="65"/>
        <v>1.743389596810695E-2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20688630</v>
      </c>
      <c r="O271" s="36">
        <f t="shared" si="69"/>
        <v>0.44165839898838372</v>
      </c>
      <c r="P271" s="31">
        <v>232788</v>
      </c>
      <c r="Q271" s="31">
        <v>44097059</v>
      </c>
      <c r="R271" s="31">
        <v>44627328</v>
      </c>
      <c r="S271" s="31">
        <v>19504796</v>
      </c>
      <c r="T271" s="36">
        <f t="shared" si="70"/>
        <v>0.4423151212873403</v>
      </c>
      <c r="U271" s="36">
        <f t="shared" si="71"/>
        <v>2.5081576369915974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22291660</v>
      </c>
      <c r="E272" s="31">
        <v>22291660</v>
      </c>
      <c r="F272" s="31">
        <v>10869108</v>
      </c>
      <c r="G272" s="36">
        <f t="shared" si="64"/>
        <v>0.48758629909122964</v>
      </c>
      <c r="H272" s="31">
        <v>4177182</v>
      </c>
      <c r="I272" s="36">
        <f t="shared" si="65"/>
        <v>0.18738765977948704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15046290</v>
      </c>
      <c r="O272" s="36">
        <f t="shared" si="69"/>
        <v>0.67497395887071665</v>
      </c>
      <c r="P272" s="31">
        <v>3550325</v>
      </c>
      <c r="Q272" s="31">
        <v>20285240</v>
      </c>
      <c r="R272" s="31">
        <v>21359320</v>
      </c>
      <c r="S272" s="31">
        <v>6140858</v>
      </c>
      <c r="T272" s="36">
        <f t="shared" si="70"/>
        <v>0.30272542991850232</v>
      </c>
      <c r="U272" s="36">
        <f t="shared" si="71"/>
        <v>0.17656327237647251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16044591</v>
      </c>
      <c r="E273" s="31">
        <v>16044591</v>
      </c>
      <c r="F273" s="31">
        <v>10407024</v>
      </c>
      <c r="G273" s="36">
        <f t="shared" si="64"/>
        <v>0.64863130509216471</v>
      </c>
      <c r="H273" s="31">
        <v>227736</v>
      </c>
      <c r="I273" s="36">
        <f t="shared" si="65"/>
        <v>1.4193942369736942E-2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10634760</v>
      </c>
      <c r="O273" s="36">
        <f t="shared" si="69"/>
        <v>0.66282524746190163</v>
      </c>
      <c r="P273" s="31">
        <v>752794</v>
      </c>
      <c r="Q273" s="31">
        <v>14853384</v>
      </c>
      <c r="R273" s="31">
        <v>14853384</v>
      </c>
      <c r="S273" s="31">
        <v>10334370</v>
      </c>
      <c r="T273" s="36">
        <f t="shared" si="70"/>
        <v>0.69575862308548675</v>
      </c>
      <c r="U273" s="36">
        <f t="shared" si="71"/>
        <v>-0.69747899159663862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66155919</v>
      </c>
      <c r="E274" s="31">
        <v>66155919</v>
      </c>
      <c r="F274" s="31">
        <v>6904903</v>
      </c>
      <c r="G274" s="36">
        <f t="shared" si="64"/>
        <v>0.10437317029788371</v>
      </c>
      <c r="H274" s="31">
        <v>22137628</v>
      </c>
      <c r="I274" s="36">
        <f t="shared" si="65"/>
        <v>0.33462807764789726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29042531</v>
      </c>
      <c r="O274" s="36">
        <f t="shared" si="69"/>
        <v>0.43900124794578094</v>
      </c>
      <c r="P274" s="31">
        <v>21372270</v>
      </c>
      <c r="Q274" s="31">
        <v>69403625</v>
      </c>
      <c r="R274" s="31">
        <v>67583625</v>
      </c>
      <c r="S274" s="31">
        <v>45760740</v>
      </c>
      <c r="T274" s="36">
        <f t="shared" si="70"/>
        <v>0.65934221735536147</v>
      </c>
      <c r="U274" s="36">
        <f t="shared" si="71"/>
        <v>3.5810795951950913E-2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387598384</v>
      </c>
      <c r="E275" s="32">
        <f>SUM(E268:E274)</f>
        <v>387598384</v>
      </c>
      <c r="F275" s="32">
        <f>SUM(F268:F274)</f>
        <v>146168958</v>
      </c>
      <c r="G275" s="37">
        <f t="shared" si="64"/>
        <v>0.3771144670200689</v>
      </c>
      <c r="H275" s="32">
        <f>SUM(H268:H274)</f>
        <v>107843922</v>
      </c>
      <c r="I275" s="37">
        <f t="shared" si="65"/>
        <v>0.27823625291482124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254012880</v>
      </c>
      <c r="O275" s="37">
        <f t="shared" si="69"/>
        <v>0.65535071993489014</v>
      </c>
      <c r="P275" s="32">
        <f>SUM(P268:P274)</f>
        <v>64145456</v>
      </c>
      <c r="Q275" s="32">
        <f>SUM(Q268:Q274)</f>
        <v>414189455</v>
      </c>
      <c r="R275" s="32">
        <f>SUM(R268:R274)</f>
        <v>359711333</v>
      </c>
      <c r="S275" s="32">
        <f>SUM(S268:S274)</f>
        <v>233399842</v>
      </c>
      <c r="T275" s="37">
        <f t="shared" si="70"/>
        <v>0.56350986048160012</v>
      </c>
      <c r="U275" s="37">
        <f t="shared" si="71"/>
        <v>0.68124024248888349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153349008</v>
      </c>
      <c r="E276" s="31">
        <v>153349008</v>
      </c>
      <c r="F276" s="31">
        <v>8997837</v>
      </c>
      <c r="G276" s="36">
        <f t="shared" si="64"/>
        <v>5.8675547480554945E-2</v>
      </c>
      <c r="H276" s="31">
        <v>15547650</v>
      </c>
      <c r="I276" s="36">
        <f t="shared" si="65"/>
        <v>0.10138735295894448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24545487</v>
      </c>
      <c r="O276" s="36">
        <f t="shared" si="69"/>
        <v>0.16006290043949942</v>
      </c>
      <c r="P276" s="31">
        <v>7098397</v>
      </c>
      <c r="Q276" s="31">
        <v>98780651</v>
      </c>
      <c r="R276" s="31">
        <v>94975973</v>
      </c>
      <c r="S276" s="31">
        <v>12994085</v>
      </c>
      <c r="T276" s="36">
        <f t="shared" si="70"/>
        <v>0.13154484069962244</v>
      </c>
      <c r="U276" s="36">
        <f t="shared" si="71"/>
        <v>1.1903043743538153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25273809</v>
      </c>
      <c r="E277" s="31">
        <v>25273809</v>
      </c>
      <c r="F277" s="31">
        <v>11392420</v>
      </c>
      <c r="G277" s="36">
        <f t="shared" si="64"/>
        <v>0.45075991513586261</v>
      </c>
      <c r="H277" s="31">
        <v>4351468</v>
      </c>
      <c r="I277" s="36">
        <f t="shared" si="65"/>
        <v>0.17217301911239419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15743888</v>
      </c>
      <c r="O277" s="36">
        <f t="shared" si="69"/>
        <v>0.6229329342482568</v>
      </c>
      <c r="P277" s="31">
        <v>6627258</v>
      </c>
      <c r="Q277" s="31">
        <v>24007350</v>
      </c>
      <c r="R277" s="31">
        <v>32069500</v>
      </c>
      <c r="S277" s="31">
        <v>19558193</v>
      </c>
      <c r="T277" s="36">
        <f t="shared" si="70"/>
        <v>0.81467521404903087</v>
      </c>
      <c r="U277" s="36">
        <f t="shared" si="71"/>
        <v>-0.34339843114603352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58757191</v>
      </c>
      <c r="F278" s="31">
        <v>187879</v>
      </c>
      <c r="G278" s="36">
        <f t="shared" si="64"/>
        <v>0</v>
      </c>
      <c r="H278" s="31">
        <v>1594642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1782521</v>
      </c>
      <c r="O278" s="36">
        <f t="shared" si="69"/>
        <v>0</v>
      </c>
      <c r="P278" s="31">
        <v>26492128</v>
      </c>
      <c r="Q278" s="31">
        <v>48511959</v>
      </c>
      <c r="R278" s="31">
        <v>48781959</v>
      </c>
      <c r="S278" s="31">
        <v>30666942</v>
      </c>
      <c r="T278" s="36">
        <f t="shared" si="70"/>
        <v>0.63215220807718775</v>
      </c>
      <c r="U278" s="36">
        <f t="shared" si="71"/>
        <v>-0.9398069494455108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67774631</v>
      </c>
      <c r="E279" s="31">
        <v>67774631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1206377</v>
      </c>
      <c r="Q279" s="31">
        <v>68492568</v>
      </c>
      <c r="R279" s="31">
        <v>68492568</v>
      </c>
      <c r="S279" s="31">
        <v>1948523</v>
      </c>
      <c r="T279" s="36">
        <f t="shared" si="70"/>
        <v>2.8448677818591939E-2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55374966</v>
      </c>
      <c r="E280" s="31">
        <v>55374966</v>
      </c>
      <c r="F280" s="31">
        <v>22857246</v>
      </c>
      <c r="G280" s="36">
        <f t="shared" si="64"/>
        <v>0.41277219023484368</v>
      </c>
      <c r="H280" s="31">
        <v>12590433</v>
      </c>
      <c r="I280" s="36">
        <f t="shared" si="65"/>
        <v>0.22736687549388293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35447679</v>
      </c>
      <c r="O280" s="36">
        <f t="shared" si="69"/>
        <v>0.64013906572872659</v>
      </c>
      <c r="P280" s="31">
        <v>15518393</v>
      </c>
      <c r="Q280" s="31">
        <v>39149847</v>
      </c>
      <c r="R280" s="31">
        <v>46907074</v>
      </c>
      <c r="S280" s="31">
        <v>32698747</v>
      </c>
      <c r="T280" s="36">
        <f t="shared" si="70"/>
        <v>0.83522030111637469</v>
      </c>
      <c r="U280" s="36">
        <f t="shared" si="71"/>
        <v>-0.18867675280552565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38065728</v>
      </c>
      <c r="E281" s="31">
        <v>38065728</v>
      </c>
      <c r="F281" s="31">
        <v>7500033</v>
      </c>
      <c r="G281" s="36">
        <f t="shared" si="64"/>
        <v>0.19702849240135378</v>
      </c>
      <c r="H281" s="31">
        <v>7839709</v>
      </c>
      <c r="I281" s="36">
        <f t="shared" si="65"/>
        <v>0.20595189982968407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15339742</v>
      </c>
      <c r="O281" s="36">
        <f t="shared" si="69"/>
        <v>0.40298039223103788</v>
      </c>
      <c r="P281" s="31">
        <v>3921948</v>
      </c>
      <c r="Q281" s="31">
        <v>34836613</v>
      </c>
      <c r="R281" s="31">
        <v>33637116</v>
      </c>
      <c r="S281" s="31">
        <v>9411860</v>
      </c>
      <c r="T281" s="36">
        <f t="shared" si="70"/>
        <v>0.2701715003120424</v>
      </c>
      <c r="U281" s="36">
        <f t="shared" si="71"/>
        <v>0.99893241827785584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78654897</v>
      </c>
      <c r="E282" s="31">
        <v>78654897</v>
      </c>
      <c r="F282" s="31">
        <v>10677766</v>
      </c>
      <c r="G282" s="36">
        <f t="shared" si="64"/>
        <v>0.13575462440692027</v>
      </c>
      <c r="H282" s="31">
        <v>13164564</v>
      </c>
      <c r="I282" s="36">
        <f t="shared" si="65"/>
        <v>0.16737119368422795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23842330</v>
      </c>
      <c r="O282" s="36">
        <f t="shared" si="69"/>
        <v>0.30312581809114825</v>
      </c>
      <c r="P282" s="31">
        <v>17108743</v>
      </c>
      <c r="Q282" s="31">
        <v>71188514</v>
      </c>
      <c r="R282" s="31">
        <v>71188515</v>
      </c>
      <c r="S282" s="31">
        <v>24710450</v>
      </c>
      <c r="T282" s="36">
        <f t="shared" si="70"/>
        <v>0.3471128783500102</v>
      </c>
      <c r="U282" s="36">
        <f t="shared" si="71"/>
        <v>-0.23053587279907117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131110637</v>
      </c>
      <c r="E283" s="31">
        <v>131110637</v>
      </c>
      <c r="F283" s="31">
        <v>14265877</v>
      </c>
      <c r="G283" s="36">
        <f t="shared" si="64"/>
        <v>0.1088079299012177</v>
      </c>
      <c r="H283" s="31">
        <v>4125000</v>
      </c>
      <c r="I283" s="36">
        <f t="shared" si="65"/>
        <v>3.1461978176492274E-2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18390877</v>
      </c>
      <c r="O283" s="36">
        <f t="shared" si="69"/>
        <v>0.14026990807770998</v>
      </c>
      <c r="P283" s="31">
        <v>3727539</v>
      </c>
      <c r="Q283" s="31">
        <v>49642876</v>
      </c>
      <c r="R283" s="31">
        <v>49983029</v>
      </c>
      <c r="S283" s="31">
        <v>17276744</v>
      </c>
      <c r="T283" s="36">
        <f t="shared" si="70"/>
        <v>0.34802061024828618</v>
      </c>
      <c r="U283" s="36">
        <f t="shared" si="71"/>
        <v>0.10662826062986874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69537400</v>
      </c>
      <c r="E284" s="31">
        <v>69537400</v>
      </c>
      <c r="F284" s="31">
        <v>31305294</v>
      </c>
      <c r="G284" s="36">
        <f t="shared" si="64"/>
        <v>0.45019362242476713</v>
      </c>
      <c r="H284" s="31">
        <v>26863532</v>
      </c>
      <c r="I284" s="36">
        <f t="shared" si="65"/>
        <v>0.38631775131080542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58168826</v>
      </c>
      <c r="O284" s="36">
        <f t="shared" si="69"/>
        <v>0.83651137373557249</v>
      </c>
      <c r="P284" s="31">
        <v>21080943</v>
      </c>
      <c r="Q284" s="31">
        <v>67240100</v>
      </c>
      <c r="R284" s="31">
        <v>67759319</v>
      </c>
      <c r="S284" s="31">
        <v>51436694</v>
      </c>
      <c r="T284" s="36">
        <f t="shared" si="70"/>
        <v>0.76497051610571665</v>
      </c>
      <c r="U284" s="36">
        <f t="shared" si="71"/>
        <v>0.27430409540977374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619141076</v>
      </c>
      <c r="E285" s="32">
        <f>SUM(E276:E284)</f>
        <v>677898267</v>
      </c>
      <c r="F285" s="32">
        <f>SUM(F276:F284)</f>
        <v>107184352</v>
      </c>
      <c r="G285" s="37">
        <f t="shared" si="64"/>
        <v>0.17311781782024749</v>
      </c>
      <c r="H285" s="32">
        <f>SUM(H276:H284)</f>
        <v>86076998</v>
      </c>
      <c r="I285" s="37">
        <f t="shared" si="65"/>
        <v>0.13902646963129289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193261350</v>
      </c>
      <c r="O285" s="37">
        <f t="shared" si="69"/>
        <v>0.31214428745154038</v>
      </c>
      <c r="P285" s="32">
        <f>SUM(P276:P284)</f>
        <v>102781726</v>
      </c>
      <c r="Q285" s="32">
        <f>SUM(Q276:Q284)</f>
        <v>501850478</v>
      </c>
      <c r="R285" s="32">
        <f>SUM(R276:R284)</f>
        <v>513795053</v>
      </c>
      <c r="S285" s="32">
        <f>SUM(S276:S284)</f>
        <v>200702238</v>
      </c>
      <c r="T285" s="37">
        <f t="shared" si="70"/>
        <v>0.39992437349038451</v>
      </c>
      <c r="U285" s="37">
        <f t="shared" si="71"/>
        <v>-0.16252624518097702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186909048</v>
      </c>
      <c r="E286" s="31">
        <v>186909048</v>
      </c>
      <c r="F286" s="31">
        <v>38732602</v>
      </c>
      <c r="G286" s="36">
        <f t="shared" si="64"/>
        <v>0.20722700379919543</v>
      </c>
      <c r="H286" s="31">
        <v>10346842</v>
      </c>
      <c r="I286" s="36">
        <f t="shared" si="65"/>
        <v>5.5357630412841224E-2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49079444</v>
      </c>
      <c r="O286" s="36">
        <f t="shared" si="69"/>
        <v>0.26258463421203665</v>
      </c>
      <c r="P286" s="31">
        <v>7848526</v>
      </c>
      <c r="Q286" s="31">
        <v>167490173</v>
      </c>
      <c r="R286" s="31">
        <v>167490173</v>
      </c>
      <c r="S286" s="31">
        <v>9177628</v>
      </c>
      <c r="T286" s="36">
        <f t="shared" si="70"/>
        <v>5.4795023705659439E-2</v>
      </c>
      <c r="U286" s="36">
        <f t="shared" si="71"/>
        <v>0.31831658581496702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56452876</v>
      </c>
      <c r="E287" s="31">
        <v>56452876</v>
      </c>
      <c r="F287" s="31">
        <v>21359397</v>
      </c>
      <c r="G287" s="36">
        <f t="shared" si="64"/>
        <v>0.37835799543676041</v>
      </c>
      <c r="H287" s="31">
        <v>9485231</v>
      </c>
      <c r="I287" s="36">
        <f t="shared" si="65"/>
        <v>0.16802033256906168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30844628</v>
      </c>
      <c r="O287" s="36">
        <f t="shared" si="69"/>
        <v>0.54637832800582209</v>
      </c>
      <c r="P287" s="31">
        <v>12975398</v>
      </c>
      <c r="Q287" s="31">
        <v>60480018</v>
      </c>
      <c r="R287" s="31">
        <v>54242790</v>
      </c>
      <c r="S287" s="31">
        <v>33753070</v>
      </c>
      <c r="T287" s="36">
        <f t="shared" si="70"/>
        <v>0.55808630877060916</v>
      </c>
      <c r="U287" s="36">
        <f t="shared" si="71"/>
        <v>-0.26898342540244236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109612280</v>
      </c>
      <c r="E288" s="31">
        <v>109612280</v>
      </c>
      <c r="F288" s="31">
        <v>27574265</v>
      </c>
      <c r="G288" s="36">
        <f t="shared" si="64"/>
        <v>0.25156182318258502</v>
      </c>
      <c r="H288" s="31">
        <v>5547970</v>
      </c>
      <c r="I288" s="36">
        <f t="shared" si="65"/>
        <v>5.0614493193645818E-2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33122235</v>
      </c>
      <c r="O288" s="36">
        <f t="shared" si="69"/>
        <v>0.30217631637623082</v>
      </c>
      <c r="P288" s="31">
        <v>7197610</v>
      </c>
      <c r="Q288" s="31">
        <v>113948701</v>
      </c>
      <c r="R288" s="31">
        <v>115981056</v>
      </c>
      <c r="S288" s="31">
        <v>35111173</v>
      </c>
      <c r="T288" s="36">
        <f t="shared" si="70"/>
        <v>0.30813140204204698</v>
      </c>
      <c r="U288" s="36">
        <f t="shared" si="71"/>
        <v>-0.22919274592538352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75718233</v>
      </c>
      <c r="E289" s="31">
        <v>75718233</v>
      </c>
      <c r="F289" s="31">
        <v>4052797</v>
      </c>
      <c r="G289" s="36">
        <f t="shared" si="64"/>
        <v>5.3524717091588757E-2</v>
      </c>
      <c r="H289" s="31">
        <v>7771411</v>
      </c>
      <c r="I289" s="36">
        <f t="shared" si="65"/>
        <v>0.10263592654096933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11824208</v>
      </c>
      <c r="O289" s="36">
        <f t="shared" si="69"/>
        <v>0.1561606436325581</v>
      </c>
      <c r="P289" s="31">
        <v>4908209</v>
      </c>
      <c r="Q289" s="31">
        <v>71247221</v>
      </c>
      <c r="R289" s="31">
        <v>73112013</v>
      </c>
      <c r="S289" s="31">
        <v>24501243</v>
      </c>
      <c r="T289" s="36">
        <f t="shared" si="70"/>
        <v>0.34389050767327473</v>
      </c>
      <c r="U289" s="36">
        <f t="shared" si="71"/>
        <v>0.5833496495361139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333220025</v>
      </c>
      <c r="E290" s="31">
        <v>333220025</v>
      </c>
      <c r="F290" s="31">
        <v>106767841</v>
      </c>
      <c r="G290" s="36">
        <f t="shared" si="64"/>
        <v>0.32041243919839452</v>
      </c>
      <c r="H290" s="31">
        <v>80730919</v>
      </c>
      <c r="I290" s="36">
        <f t="shared" si="65"/>
        <v>0.24227511236757154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187498760</v>
      </c>
      <c r="O290" s="36">
        <f t="shared" si="69"/>
        <v>0.56268755156596606</v>
      </c>
      <c r="P290" s="31">
        <v>77375233</v>
      </c>
      <c r="Q290" s="31">
        <v>341061659</v>
      </c>
      <c r="R290" s="31">
        <v>361621376</v>
      </c>
      <c r="S290" s="31">
        <v>187889400</v>
      </c>
      <c r="T290" s="36">
        <f t="shared" si="70"/>
        <v>0.55089569595977361</v>
      </c>
      <c r="U290" s="36">
        <f t="shared" si="71"/>
        <v>4.3368993796761846E-2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95359344</v>
      </c>
      <c r="E291" s="31">
        <v>95359344</v>
      </c>
      <c r="F291" s="31">
        <v>35052650</v>
      </c>
      <c r="G291" s="36">
        <f t="shared" si="64"/>
        <v>0.36758484831858745</v>
      </c>
      <c r="H291" s="31">
        <v>28784851</v>
      </c>
      <c r="I291" s="36">
        <f t="shared" si="65"/>
        <v>0.30185663819163855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63837501</v>
      </c>
      <c r="O291" s="36">
        <f t="shared" si="69"/>
        <v>0.66944148651022595</v>
      </c>
      <c r="P291" s="31">
        <v>551573</v>
      </c>
      <c r="Q291" s="31">
        <v>88046000</v>
      </c>
      <c r="R291" s="31">
        <v>90285654</v>
      </c>
      <c r="S291" s="31">
        <v>794988</v>
      </c>
      <c r="T291" s="36">
        <f t="shared" si="70"/>
        <v>9.029234718215479E-3</v>
      </c>
      <c r="U291" s="36">
        <f t="shared" si="71"/>
        <v>51.186838369535856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857271806</v>
      </c>
      <c r="E292" s="32">
        <f>SUM(E286:E291)</f>
        <v>857271806</v>
      </c>
      <c r="F292" s="32">
        <f>SUM(F286:F291)</f>
        <v>233539552</v>
      </c>
      <c r="G292" s="37">
        <f t="shared" si="64"/>
        <v>0.27242182743613991</v>
      </c>
      <c r="H292" s="32">
        <f>SUM(H286:H291)</f>
        <v>142667224</v>
      </c>
      <c r="I292" s="37">
        <f t="shared" si="65"/>
        <v>0.16642005837761098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376206776</v>
      </c>
      <c r="O292" s="37">
        <f t="shared" si="69"/>
        <v>0.43884188581375089</v>
      </c>
      <c r="P292" s="32">
        <f>SUM(P286:P291)</f>
        <v>110856549</v>
      </c>
      <c r="Q292" s="32">
        <f>SUM(Q286:Q291)</f>
        <v>842273772</v>
      </c>
      <c r="R292" s="32">
        <f>SUM(R286:R291)</f>
        <v>862733062</v>
      </c>
      <c r="S292" s="32">
        <f>SUM(S286:S291)</f>
        <v>291227502</v>
      </c>
      <c r="T292" s="37">
        <f t="shared" si="70"/>
        <v>0.34576346988518125</v>
      </c>
      <c r="U292" s="37">
        <f t="shared" si="71"/>
        <v>0.28695350240426487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717072193</v>
      </c>
      <c r="E293" s="31">
        <v>717072193</v>
      </c>
      <c r="F293" s="31">
        <v>265021323</v>
      </c>
      <c r="G293" s="36">
        <f t="shared" si="64"/>
        <v>0.36958806322029558</v>
      </c>
      <c r="H293" s="31">
        <v>166320689</v>
      </c>
      <c r="I293" s="36">
        <f t="shared" si="65"/>
        <v>0.23194413424981325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431342012</v>
      </c>
      <c r="O293" s="36">
        <f t="shared" si="69"/>
        <v>0.60153219747010889</v>
      </c>
      <c r="P293" s="31">
        <v>141807521</v>
      </c>
      <c r="Q293" s="31">
        <v>691346959</v>
      </c>
      <c r="R293" s="31">
        <v>698846959</v>
      </c>
      <c r="S293" s="31">
        <v>428035034</v>
      </c>
      <c r="T293" s="36">
        <f t="shared" si="70"/>
        <v>0.61913201241115168</v>
      </c>
      <c r="U293" s="36">
        <f t="shared" si="71"/>
        <v>0.17286225601532101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186937509</v>
      </c>
      <c r="E294" s="31">
        <v>186937509</v>
      </c>
      <c r="F294" s="31">
        <v>4140739</v>
      </c>
      <c r="G294" s="36">
        <f t="shared" si="64"/>
        <v>2.2150391444447887E-2</v>
      </c>
      <c r="H294" s="31">
        <v>53301527</v>
      </c>
      <c r="I294" s="36">
        <f t="shared" si="65"/>
        <v>0.28513018754304681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57442266</v>
      </c>
      <c r="O294" s="36">
        <f t="shared" si="69"/>
        <v>0.30728057898749467</v>
      </c>
      <c r="P294" s="31">
        <v>8100233</v>
      </c>
      <c r="Q294" s="31">
        <v>177641809</v>
      </c>
      <c r="R294" s="31">
        <v>186935734</v>
      </c>
      <c r="S294" s="31">
        <v>78912054</v>
      </c>
      <c r="T294" s="36">
        <f t="shared" si="70"/>
        <v>0.44422005407522053</v>
      </c>
      <c r="U294" s="36">
        <f t="shared" si="71"/>
        <v>5.5802461484749886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25513094</v>
      </c>
      <c r="E295" s="31">
        <v>25513094</v>
      </c>
      <c r="F295" s="31">
        <v>5024534</v>
      </c>
      <c r="G295" s="36">
        <f t="shared" si="64"/>
        <v>0.19693942255690353</v>
      </c>
      <c r="H295" s="31">
        <v>5507625</v>
      </c>
      <c r="I295" s="36">
        <f t="shared" si="65"/>
        <v>0.2158744447067063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10532159</v>
      </c>
      <c r="O295" s="36">
        <f t="shared" si="69"/>
        <v>0.4128138672636098</v>
      </c>
      <c r="P295" s="31">
        <v>6943577</v>
      </c>
      <c r="Q295" s="31">
        <v>21880848</v>
      </c>
      <c r="R295" s="31">
        <v>25498438</v>
      </c>
      <c r="S295" s="31">
        <v>10083794</v>
      </c>
      <c r="T295" s="36">
        <f t="shared" si="70"/>
        <v>0.46085023761419119</v>
      </c>
      <c r="U295" s="36">
        <f t="shared" si="71"/>
        <v>-0.20680292016636381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67554054</v>
      </c>
      <c r="E296" s="31">
        <v>67554054</v>
      </c>
      <c r="F296" s="31">
        <v>15508149</v>
      </c>
      <c r="G296" s="36">
        <f t="shared" si="64"/>
        <v>0.2295665186873907</v>
      </c>
      <c r="H296" s="31">
        <v>18923773</v>
      </c>
      <c r="I296" s="36">
        <f t="shared" si="65"/>
        <v>0.28012786619734176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34431922</v>
      </c>
      <c r="O296" s="36">
        <f t="shared" si="69"/>
        <v>0.50969438488473251</v>
      </c>
      <c r="P296" s="31">
        <v>14694643</v>
      </c>
      <c r="Q296" s="31">
        <v>58495142</v>
      </c>
      <c r="R296" s="31">
        <v>60695142</v>
      </c>
      <c r="S296" s="31">
        <v>29205389</v>
      </c>
      <c r="T296" s="36">
        <f t="shared" si="70"/>
        <v>0.49927888028718692</v>
      </c>
      <c r="U296" s="36">
        <f t="shared" si="71"/>
        <v>0.28780079924364266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150084200</v>
      </c>
      <c r="E297" s="31">
        <v>150084200</v>
      </c>
      <c r="F297" s="31">
        <v>60763325</v>
      </c>
      <c r="G297" s="36">
        <f t="shared" si="64"/>
        <v>0.40486157103812392</v>
      </c>
      <c r="H297" s="31">
        <v>48954017</v>
      </c>
      <c r="I297" s="36">
        <f t="shared" si="65"/>
        <v>0.326177019299833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109717342</v>
      </c>
      <c r="O297" s="36">
        <f t="shared" si="69"/>
        <v>0.73103859033795693</v>
      </c>
      <c r="P297" s="31">
        <v>46735580</v>
      </c>
      <c r="Q297" s="31">
        <v>144351000</v>
      </c>
      <c r="R297" s="31">
        <v>144461000</v>
      </c>
      <c r="S297" s="31">
        <v>106294178</v>
      </c>
      <c r="T297" s="36">
        <f t="shared" si="70"/>
        <v>0.7363591384888224</v>
      </c>
      <c r="U297" s="36">
        <f t="shared" si="71"/>
        <v>4.7467839277911983E-2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1147161050</v>
      </c>
      <c r="E298" s="32">
        <f>SUM(E293:E297)</f>
        <v>1147161050</v>
      </c>
      <c r="F298" s="32">
        <f>SUM(F293:F297)</f>
        <v>350458070</v>
      </c>
      <c r="G298" s="37">
        <f t="shared" si="64"/>
        <v>0.30550032185977721</v>
      </c>
      <c r="H298" s="32">
        <f>SUM(H293:H297)</f>
        <v>293007631</v>
      </c>
      <c r="I298" s="37">
        <f t="shared" si="65"/>
        <v>0.25541978696016571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643465701</v>
      </c>
      <c r="O298" s="37">
        <f t="shared" si="69"/>
        <v>0.56092010881994292</v>
      </c>
      <c r="P298" s="32">
        <f>SUM(P293:P297)</f>
        <v>218281554</v>
      </c>
      <c r="Q298" s="32">
        <f>SUM(Q293:Q297)</f>
        <v>1093715758</v>
      </c>
      <c r="R298" s="32">
        <f>SUM(R293:R297)</f>
        <v>1116437273</v>
      </c>
      <c r="S298" s="32">
        <f>SUM(S293:S297)</f>
        <v>652530449</v>
      </c>
      <c r="T298" s="37">
        <f t="shared" si="70"/>
        <v>0.59661794595813078</v>
      </c>
      <c r="U298" s="37">
        <f t="shared" si="71"/>
        <v>0.34233802916759526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3676752630</v>
      </c>
      <c r="E299" s="32">
        <f>SUM(E263:E266,E268:E274,E276:E284,E286:E291,E293:E297)</f>
        <v>3735509821</v>
      </c>
      <c r="F299" s="32">
        <f>SUM(F263:F266,F268:F274,F276:F284,F286:F291,F293:F297)</f>
        <v>1030999713</v>
      </c>
      <c r="G299" s="37">
        <f t="shared" si="64"/>
        <v>0.28041041015043755</v>
      </c>
      <c r="H299" s="32">
        <f>SUM(H263:H266,H268:H274,H276:H284,H286:H291,H293:H297)</f>
        <v>800687371</v>
      </c>
      <c r="I299" s="37">
        <f t="shared" si="65"/>
        <v>0.21777025858821511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1831687084</v>
      </c>
      <c r="O299" s="37">
        <f t="shared" si="69"/>
        <v>0.49818066873865269</v>
      </c>
      <c r="P299" s="32">
        <f>SUM(P263:P266,P268:P274,P276:P284,P286:P291,P293:P297)</f>
        <v>658543702</v>
      </c>
      <c r="Q299" s="32">
        <f>SUM(Q263:Q266,Q268:Q274,Q276:Q284,Q286:Q291,Q293:Q297)</f>
        <v>3439562763</v>
      </c>
      <c r="R299" s="32">
        <f>SUM(R263:R266,R268:R274,R276:R284,R286:R291,R293:R297)</f>
        <v>3533016493</v>
      </c>
      <c r="S299" s="32">
        <f>SUM(S263:S266,S268:S274,S276:S284,S286:S291,S293:S297)</f>
        <v>1718263235</v>
      </c>
      <c r="T299" s="37">
        <f t="shared" si="70"/>
        <v>0.49955862224224223</v>
      </c>
      <c r="U299" s="37">
        <f t="shared" si="71"/>
        <v>0.21584546108072877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19700050517</v>
      </c>
      <c r="E302" s="31">
        <v>19700050517</v>
      </c>
      <c r="F302" s="31">
        <v>5534927093</v>
      </c>
      <c r="G302" s="36">
        <f t="shared" ref="G302:G339" si="72">IF(($D302     =0),0,($F302     /$D302     ))</f>
        <v>0.28096004567215088</v>
      </c>
      <c r="H302" s="31">
        <v>5483019278</v>
      </c>
      <c r="I302" s="36">
        <f t="shared" ref="I302:I339" si="73">IF(($D302     =0),0,($H302     /$D302     ))</f>
        <v>0.27832513796187847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11017946371</v>
      </c>
      <c r="O302" s="36">
        <f t="shared" ref="O302:O339" si="77">IF(($D302     =0),0,($N302     /$D302     ))</f>
        <v>0.55928518363402935</v>
      </c>
      <c r="P302" s="31">
        <v>5164372992</v>
      </c>
      <c r="Q302" s="31">
        <v>18651438180</v>
      </c>
      <c r="R302" s="31">
        <v>18991445271</v>
      </c>
      <c r="S302" s="31">
        <v>10415928005</v>
      </c>
      <c r="T302" s="36">
        <f t="shared" ref="T302:T339" si="78">IF(($Q302     =0),0,($S302     /$Q302     ))</f>
        <v>0.55845173463186526</v>
      </c>
      <c r="U302" s="36">
        <f t="shared" ref="U302:U339" si="79">IF(($P302     =0),0,(($H302     /$P302     )-1))</f>
        <v>6.1700866009021249E-2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19700050517</v>
      </c>
      <c r="E303" s="32">
        <f>E302</f>
        <v>19700050517</v>
      </c>
      <c r="F303" s="32">
        <f>F302</f>
        <v>5534927093</v>
      </c>
      <c r="G303" s="37">
        <f t="shared" si="72"/>
        <v>0.28096004567215088</v>
      </c>
      <c r="H303" s="32">
        <f>H302</f>
        <v>5483019278</v>
      </c>
      <c r="I303" s="37">
        <f t="shared" si="73"/>
        <v>0.27832513796187847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11017946371</v>
      </c>
      <c r="O303" s="37">
        <f t="shared" si="77"/>
        <v>0.55928518363402935</v>
      </c>
      <c r="P303" s="32">
        <f>P302</f>
        <v>5164372992</v>
      </c>
      <c r="Q303" s="32">
        <f>Q302</f>
        <v>18651438180</v>
      </c>
      <c r="R303" s="32">
        <f>R302</f>
        <v>18991445271</v>
      </c>
      <c r="S303" s="32">
        <f>S302</f>
        <v>10415928005</v>
      </c>
      <c r="T303" s="37">
        <f t="shared" si="78"/>
        <v>0.55845173463186526</v>
      </c>
      <c r="U303" s="37">
        <f t="shared" si="79"/>
        <v>6.1700866009021249E-2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148854115</v>
      </c>
      <c r="E304" s="31">
        <v>148854115</v>
      </c>
      <c r="F304" s="31">
        <v>57128272</v>
      </c>
      <c r="G304" s="36">
        <f t="shared" si="72"/>
        <v>0.38378698499534258</v>
      </c>
      <c r="H304" s="31">
        <v>42098437</v>
      </c>
      <c r="I304" s="36">
        <f t="shared" si="73"/>
        <v>0.28281674980903282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99226709</v>
      </c>
      <c r="O304" s="36">
        <f t="shared" si="77"/>
        <v>0.6666037348043754</v>
      </c>
      <c r="P304" s="31">
        <v>40458681</v>
      </c>
      <c r="Q304" s="31">
        <v>150515207</v>
      </c>
      <c r="R304" s="31">
        <v>161881464</v>
      </c>
      <c r="S304" s="31">
        <v>93598164</v>
      </c>
      <c r="T304" s="36">
        <f t="shared" si="78"/>
        <v>0.62185187706648137</v>
      </c>
      <c r="U304" s="36">
        <f t="shared" si="79"/>
        <v>4.0529151209847791E-2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100485003</v>
      </c>
      <c r="E305" s="31">
        <v>95977141</v>
      </c>
      <c r="F305" s="31">
        <v>28743123</v>
      </c>
      <c r="G305" s="36">
        <f t="shared" si="72"/>
        <v>0.28604390846263894</v>
      </c>
      <c r="H305" s="31">
        <v>21695562</v>
      </c>
      <c r="I305" s="36">
        <f t="shared" si="73"/>
        <v>0.2159084575038526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50438685</v>
      </c>
      <c r="O305" s="36">
        <f t="shared" si="77"/>
        <v>0.50195236596649151</v>
      </c>
      <c r="P305" s="31">
        <v>21042713</v>
      </c>
      <c r="Q305" s="31">
        <v>95129759</v>
      </c>
      <c r="R305" s="31">
        <v>113771370</v>
      </c>
      <c r="S305" s="31">
        <v>52301362</v>
      </c>
      <c r="T305" s="36">
        <f t="shared" si="78"/>
        <v>0.54978970355638135</v>
      </c>
      <c r="U305" s="36">
        <f t="shared" si="79"/>
        <v>3.1024944359598461E-2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151203000</v>
      </c>
      <c r="E306" s="31">
        <v>151978000</v>
      </c>
      <c r="F306" s="31">
        <v>43055783</v>
      </c>
      <c r="G306" s="36">
        <f t="shared" si="72"/>
        <v>0.28475481967950372</v>
      </c>
      <c r="H306" s="31">
        <v>35256399</v>
      </c>
      <c r="I306" s="36">
        <f t="shared" si="73"/>
        <v>0.23317261562270589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78312182</v>
      </c>
      <c r="O306" s="36">
        <f t="shared" si="77"/>
        <v>0.51792743530220964</v>
      </c>
      <c r="P306" s="31">
        <v>31973000</v>
      </c>
      <c r="Q306" s="31">
        <v>131204703</v>
      </c>
      <c r="R306" s="31">
        <v>139013368</v>
      </c>
      <c r="S306" s="31">
        <v>71241716</v>
      </c>
      <c r="T306" s="36">
        <f t="shared" si="78"/>
        <v>0.54298142041448016</v>
      </c>
      <c r="U306" s="36">
        <f t="shared" si="79"/>
        <v>0.1026928658555657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488301263</v>
      </c>
      <c r="E307" s="31">
        <v>488301263</v>
      </c>
      <c r="F307" s="31">
        <v>140044999</v>
      </c>
      <c r="G307" s="36">
        <f t="shared" si="72"/>
        <v>0.28680040297172033</v>
      </c>
      <c r="H307" s="31">
        <v>125734780</v>
      </c>
      <c r="I307" s="36">
        <f t="shared" si="73"/>
        <v>0.25749427561894306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265779779</v>
      </c>
      <c r="O307" s="36">
        <f t="shared" si="77"/>
        <v>0.54429467859066338</v>
      </c>
      <c r="P307" s="31">
        <v>116157711</v>
      </c>
      <c r="Q307" s="31">
        <v>436185160</v>
      </c>
      <c r="R307" s="31">
        <v>460509373</v>
      </c>
      <c r="S307" s="31">
        <v>244495499</v>
      </c>
      <c r="T307" s="36">
        <f t="shared" si="78"/>
        <v>0.5605314472413504</v>
      </c>
      <c r="U307" s="36">
        <f t="shared" si="79"/>
        <v>8.2448844054786807E-2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377304529</v>
      </c>
      <c r="E308" s="31">
        <v>384388783</v>
      </c>
      <c r="F308" s="31">
        <v>88548505</v>
      </c>
      <c r="G308" s="36">
        <f t="shared" si="72"/>
        <v>0.234687098070853</v>
      </c>
      <c r="H308" s="31">
        <v>83139288</v>
      </c>
      <c r="I308" s="36">
        <f t="shared" si="73"/>
        <v>0.22035062293143054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171687793</v>
      </c>
      <c r="O308" s="36">
        <f t="shared" si="77"/>
        <v>0.45503772100228357</v>
      </c>
      <c r="P308" s="31">
        <v>71002536</v>
      </c>
      <c r="Q308" s="31">
        <v>318757838</v>
      </c>
      <c r="R308" s="31">
        <v>337778358</v>
      </c>
      <c r="S308" s="31">
        <v>150778928</v>
      </c>
      <c r="T308" s="36">
        <f t="shared" si="78"/>
        <v>0.47302029950397645</v>
      </c>
      <c r="U308" s="36">
        <f t="shared" si="79"/>
        <v>0.17093406353823748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148049015</v>
      </c>
      <c r="E309" s="31">
        <v>148049015</v>
      </c>
      <c r="F309" s="31">
        <v>47136808</v>
      </c>
      <c r="G309" s="36">
        <f t="shared" si="72"/>
        <v>0.31838650192978318</v>
      </c>
      <c r="H309" s="31">
        <v>33716831</v>
      </c>
      <c r="I309" s="36">
        <f t="shared" si="73"/>
        <v>0.22774100185671617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80853639</v>
      </c>
      <c r="O309" s="36">
        <f t="shared" si="77"/>
        <v>0.54612750378649932</v>
      </c>
      <c r="P309" s="31">
        <v>35159161</v>
      </c>
      <c r="Q309" s="31">
        <v>136867852</v>
      </c>
      <c r="R309" s="31">
        <v>141831852</v>
      </c>
      <c r="S309" s="31">
        <v>77775872</v>
      </c>
      <c r="T309" s="36">
        <f t="shared" si="78"/>
        <v>0.56825522475504331</v>
      </c>
      <c r="U309" s="36">
        <f t="shared" si="79"/>
        <v>-4.1022878788262274E-2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1414196925</v>
      </c>
      <c r="E310" s="32">
        <f>SUM(E304:E309)</f>
        <v>1417548317</v>
      </c>
      <c r="F310" s="32">
        <f>SUM(F304:F309)</f>
        <v>404657490</v>
      </c>
      <c r="G310" s="37">
        <f t="shared" si="72"/>
        <v>0.28613942149534799</v>
      </c>
      <c r="H310" s="32">
        <f>SUM(H304:H309)</f>
        <v>341641297</v>
      </c>
      <c r="I310" s="37">
        <f t="shared" si="73"/>
        <v>0.24157971988236362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746298787</v>
      </c>
      <c r="O310" s="37">
        <f t="shared" si="77"/>
        <v>0.52771914137771159</v>
      </c>
      <c r="P310" s="32">
        <f>SUM(P304:P309)</f>
        <v>315793802</v>
      </c>
      <c r="Q310" s="32">
        <f>SUM(Q304:Q309)</f>
        <v>1268660519</v>
      </c>
      <c r="R310" s="32">
        <f>SUM(R304:R309)</f>
        <v>1354785785</v>
      </c>
      <c r="S310" s="32">
        <f>SUM(S304:S309)</f>
        <v>690191541</v>
      </c>
      <c r="T310" s="37">
        <f t="shared" si="78"/>
        <v>0.54403170167542669</v>
      </c>
      <c r="U310" s="37">
        <f t="shared" si="79"/>
        <v>8.1849278979832629E-2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153758411</v>
      </c>
      <c r="E311" s="31">
        <v>153758411</v>
      </c>
      <c r="F311" s="31">
        <v>65223924</v>
      </c>
      <c r="G311" s="36">
        <f t="shared" si="72"/>
        <v>0.42419743788845476</v>
      </c>
      <c r="H311" s="31">
        <v>23966990</v>
      </c>
      <c r="I311" s="36">
        <f t="shared" si="73"/>
        <v>0.1558743345754269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89190914</v>
      </c>
      <c r="O311" s="36">
        <f t="shared" si="77"/>
        <v>0.58007177246388164</v>
      </c>
      <c r="P311" s="31">
        <v>22930647</v>
      </c>
      <c r="Q311" s="31">
        <v>136498124</v>
      </c>
      <c r="R311" s="31">
        <v>145060732</v>
      </c>
      <c r="S311" s="31">
        <v>86559953</v>
      </c>
      <c r="T311" s="36">
        <f t="shared" si="78"/>
        <v>0.63414756528082394</v>
      </c>
      <c r="U311" s="36">
        <f t="shared" si="79"/>
        <v>4.5194668951120232E-2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583605309</v>
      </c>
      <c r="E312" s="31">
        <v>584985947</v>
      </c>
      <c r="F312" s="31">
        <v>173033371</v>
      </c>
      <c r="G312" s="36">
        <f t="shared" si="72"/>
        <v>0.29649039913034786</v>
      </c>
      <c r="H312" s="31">
        <v>164019268</v>
      </c>
      <c r="I312" s="36">
        <f t="shared" si="73"/>
        <v>0.28104485252377992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337052639</v>
      </c>
      <c r="O312" s="36">
        <f t="shared" si="77"/>
        <v>0.57753525165412778</v>
      </c>
      <c r="P312" s="31">
        <v>128570819</v>
      </c>
      <c r="Q312" s="31">
        <v>542396804</v>
      </c>
      <c r="R312" s="31">
        <v>566737397</v>
      </c>
      <c r="S312" s="31">
        <v>298783409</v>
      </c>
      <c r="T312" s="36">
        <f t="shared" si="78"/>
        <v>0.5508576134604215</v>
      </c>
      <c r="U312" s="36">
        <f t="shared" si="79"/>
        <v>0.27571146606758412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648380475</v>
      </c>
      <c r="E313" s="31">
        <v>658530475</v>
      </c>
      <c r="F313" s="31">
        <v>238827406</v>
      </c>
      <c r="G313" s="36">
        <f t="shared" si="72"/>
        <v>0.36834453721019284</v>
      </c>
      <c r="H313" s="31">
        <v>161969399</v>
      </c>
      <c r="I313" s="36">
        <f t="shared" si="73"/>
        <v>0.24980610188793856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400796805</v>
      </c>
      <c r="O313" s="36">
        <f t="shared" si="77"/>
        <v>0.61815063909813139</v>
      </c>
      <c r="P313" s="31">
        <v>141749144</v>
      </c>
      <c r="Q313" s="31">
        <v>606488084</v>
      </c>
      <c r="R313" s="31">
        <v>608759799</v>
      </c>
      <c r="S313" s="31">
        <v>366993876</v>
      </c>
      <c r="T313" s="36">
        <f t="shared" si="78"/>
        <v>0.60511308578323197</v>
      </c>
      <c r="U313" s="36">
        <f t="shared" si="79"/>
        <v>0.14264816301112893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294529652</v>
      </c>
      <c r="E314" s="31">
        <v>294655652</v>
      </c>
      <c r="F314" s="31">
        <v>136594222</v>
      </c>
      <c r="G314" s="36">
        <f t="shared" si="72"/>
        <v>0.46377069701627188</v>
      </c>
      <c r="H314" s="31">
        <v>53118994</v>
      </c>
      <c r="I314" s="36">
        <f t="shared" si="73"/>
        <v>0.18035193957313336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189713216</v>
      </c>
      <c r="O314" s="36">
        <f t="shared" si="77"/>
        <v>0.64412263658940527</v>
      </c>
      <c r="P314" s="31">
        <v>49782539</v>
      </c>
      <c r="Q314" s="31">
        <v>266302235</v>
      </c>
      <c r="R314" s="31">
        <v>275733740</v>
      </c>
      <c r="S314" s="31">
        <v>178575945</v>
      </c>
      <c r="T314" s="36">
        <f t="shared" si="78"/>
        <v>0.67057621577978865</v>
      </c>
      <c r="U314" s="36">
        <f t="shared" si="79"/>
        <v>6.7020587278603827E-2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216777905</v>
      </c>
      <c r="E315" s="31">
        <v>219135560</v>
      </c>
      <c r="F315" s="31">
        <v>65331119</v>
      </c>
      <c r="G315" s="36">
        <f t="shared" si="72"/>
        <v>0.30137351405808632</v>
      </c>
      <c r="H315" s="31">
        <v>56373695</v>
      </c>
      <c r="I315" s="36">
        <f t="shared" si="73"/>
        <v>0.26005277152207923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121704814</v>
      </c>
      <c r="O315" s="36">
        <f t="shared" si="77"/>
        <v>0.56142628558016561</v>
      </c>
      <c r="P315" s="31">
        <v>21847131</v>
      </c>
      <c r="Q315" s="31">
        <v>172924283</v>
      </c>
      <c r="R315" s="31">
        <v>193852839</v>
      </c>
      <c r="S315" s="31">
        <v>153669095</v>
      </c>
      <c r="T315" s="36">
        <f t="shared" si="78"/>
        <v>0.8886496004728266</v>
      </c>
      <c r="U315" s="36">
        <f t="shared" si="79"/>
        <v>1.5803706216619471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265524600</v>
      </c>
      <c r="E316" s="31">
        <v>261920800</v>
      </c>
      <c r="F316" s="31">
        <v>110120147</v>
      </c>
      <c r="G316" s="36">
        <f t="shared" si="72"/>
        <v>0.41472672211915579</v>
      </c>
      <c r="H316" s="31">
        <v>88534242</v>
      </c>
      <c r="I316" s="36">
        <f t="shared" si="73"/>
        <v>0.33343141087492456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198654389</v>
      </c>
      <c r="O316" s="36">
        <f t="shared" si="77"/>
        <v>0.7481581329940804</v>
      </c>
      <c r="P316" s="31">
        <v>86552514</v>
      </c>
      <c r="Q316" s="31">
        <v>257118600</v>
      </c>
      <c r="R316" s="31">
        <v>258418600</v>
      </c>
      <c r="S316" s="31">
        <v>194852965</v>
      </c>
      <c r="T316" s="36">
        <f t="shared" si="78"/>
        <v>0.75783301947039228</v>
      </c>
      <c r="U316" s="36">
        <f t="shared" si="79"/>
        <v>2.2896250015337571E-2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2162576352</v>
      </c>
      <c r="E317" s="32">
        <f>SUM(E311:E316)</f>
        <v>2172986845</v>
      </c>
      <c r="F317" s="32">
        <f>SUM(F311:F316)</f>
        <v>789130189</v>
      </c>
      <c r="G317" s="37">
        <f t="shared" si="72"/>
        <v>0.36490281060837199</v>
      </c>
      <c r="H317" s="32">
        <f>SUM(H311:H316)</f>
        <v>547982588</v>
      </c>
      <c r="I317" s="37">
        <f t="shared" si="73"/>
        <v>0.25339340619960687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1337112777</v>
      </c>
      <c r="O317" s="37">
        <f t="shared" si="77"/>
        <v>0.61829621680797886</v>
      </c>
      <c r="P317" s="32">
        <f>SUM(P311:P316)</f>
        <v>451432794</v>
      </c>
      <c r="Q317" s="32">
        <f>SUM(Q311:Q316)</f>
        <v>1981728130</v>
      </c>
      <c r="R317" s="32">
        <f>SUM(R311:R316)</f>
        <v>2048563107</v>
      </c>
      <c r="S317" s="32">
        <f>SUM(S311:S316)</f>
        <v>1279435243</v>
      </c>
      <c r="T317" s="37">
        <f t="shared" si="78"/>
        <v>0.64561592664075473</v>
      </c>
      <c r="U317" s="37">
        <f t="shared" si="79"/>
        <v>0.21387412541411432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344343329</v>
      </c>
      <c r="E318" s="31">
        <v>318219220</v>
      </c>
      <c r="F318" s="31">
        <v>130869701</v>
      </c>
      <c r="G318" s="36">
        <f t="shared" si="72"/>
        <v>0.38005586279268389</v>
      </c>
      <c r="H318" s="31">
        <v>66939501</v>
      </c>
      <c r="I318" s="36">
        <f t="shared" si="73"/>
        <v>0.19439755430836297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197809202</v>
      </c>
      <c r="O318" s="36">
        <f t="shared" si="77"/>
        <v>0.5744534171010468</v>
      </c>
      <c r="P318" s="31">
        <v>83296791</v>
      </c>
      <c r="Q318" s="31">
        <v>308894139</v>
      </c>
      <c r="R318" s="31">
        <v>298204824</v>
      </c>
      <c r="S318" s="31">
        <v>163346264</v>
      </c>
      <c r="T318" s="36">
        <f t="shared" si="78"/>
        <v>0.52880985223225618</v>
      </c>
      <c r="U318" s="36">
        <f t="shared" si="79"/>
        <v>-0.19637359139081356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442793838</v>
      </c>
      <c r="E319" s="31">
        <v>442793838</v>
      </c>
      <c r="F319" s="31">
        <v>114698797</v>
      </c>
      <c r="G319" s="36">
        <f t="shared" si="72"/>
        <v>0.25903431158407403</v>
      </c>
      <c r="H319" s="31">
        <v>107558846</v>
      </c>
      <c r="I319" s="36">
        <f t="shared" si="73"/>
        <v>0.24290953660470768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222257643</v>
      </c>
      <c r="O319" s="36">
        <f t="shared" si="77"/>
        <v>0.50194384818878168</v>
      </c>
      <c r="P319" s="31">
        <v>101688861</v>
      </c>
      <c r="Q319" s="31">
        <v>407781200</v>
      </c>
      <c r="R319" s="31">
        <v>411981200</v>
      </c>
      <c r="S319" s="31">
        <v>204787415</v>
      </c>
      <c r="T319" s="36">
        <f t="shared" si="78"/>
        <v>0.50219925538499566</v>
      </c>
      <c r="U319" s="36">
        <f t="shared" si="79"/>
        <v>5.7724955735318995E-2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130606985</v>
      </c>
      <c r="E320" s="31">
        <v>130606985</v>
      </c>
      <c r="F320" s="31">
        <v>51162500</v>
      </c>
      <c r="G320" s="36">
        <f t="shared" si="72"/>
        <v>0.3917286659668317</v>
      </c>
      <c r="H320" s="31">
        <v>22801390</v>
      </c>
      <c r="I320" s="36">
        <f t="shared" si="73"/>
        <v>0.17458017272200257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73963890</v>
      </c>
      <c r="O320" s="36">
        <f t="shared" si="77"/>
        <v>0.5663088386888343</v>
      </c>
      <c r="P320" s="31">
        <v>21896754</v>
      </c>
      <c r="Q320" s="31">
        <v>125318165</v>
      </c>
      <c r="R320" s="31">
        <v>123006965</v>
      </c>
      <c r="S320" s="31">
        <v>70769397</v>
      </c>
      <c r="T320" s="36">
        <f t="shared" si="78"/>
        <v>0.56471778851852805</v>
      </c>
      <c r="U320" s="36">
        <f t="shared" si="79"/>
        <v>4.1313703391836043E-2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87206789</v>
      </c>
      <c r="E321" s="31">
        <v>87346789</v>
      </c>
      <c r="F321" s="31">
        <v>24843562</v>
      </c>
      <c r="G321" s="36">
        <f t="shared" si="72"/>
        <v>0.28488105438671751</v>
      </c>
      <c r="H321" s="31">
        <v>20432316</v>
      </c>
      <c r="I321" s="36">
        <f t="shared" si="73"/>
        <v>0.23429730912349037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45275878</v>
      </c>
      <c r="O321" s="36">
        <f t="shared" si="77"/>
        <v>0.51917836351020785</v>
      </c>
      <c r="P321" s="31">
        <v>18270316</v>
      </c>
      <c r="Q321" s="31">
        <v>75913144</v>
      </c>
      <c r="R321" s="31">
        <v>78348354</v>
      </c>
      <c r="S321" s="31">
        <v>39090673</v>
      </c>
      <c r="T321" s="36">
        <f t="shared" si="78"/>
        <v>0.51493945501717064</v>
      </c>
      <c r="U321" s="36">
        <f t="shared" si="79"/>
        <v>0.11833402334146825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75297700</v>
      </c>
      <c r="E322" s="31">
        <v>77045261</v>
      </c>
      <c r="F322" s="31">
        <v>29233943</v>
      </c>
      <c r="G322" s="36">
        <f t="shared" si="72"/>
        <v>0.38824483350753075</v>
      </c>
      <c r="H322" s="31">
        <v>31961574</v>
      </c>
      <c r="I322" s="36">
        <f t="shared" si="73"/>
        <v>0.42446945922651025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61195517</v>
      </c>
      <c r="O322" s="36">
        <f t="shared" si="77"/>
        <v>0.81271429273404105</v>
      </c>
      <c r="P322" s="31">
        <v>31072072</v>
      </c>
      <c r="Q322" s="31">
        <v>94771200</v>
      </c>
      <c r="R322" s="31">
        <v>101494907</v>
      </c>
      <c r="S322" s="31">
        <v>68577135</v>
      </c>
      <c r="T322" s="36">
        <f t="shared" si="78"/>
        <v>0.72360733007495948</v>
      </c>
      <c r="U322" s="36">
        <f t="shared" si="79"/>
        <v>2.8627057764284203E-2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1080248641</v>
      </c>
      <c r="E323" s="32">
        <f>SUM(E318:E322)</f>
        <v>1056012093</v>
      </c>
      <c r="F323" s="32">
        <f>SUM(F318:F322)</f>
        <v>350808503</v>
      </c>
      <c r="G323" s="37">
        <f t="shared" si="72"/>
        <v>0.32474792347366627</v>
      </c>
      <c r="H323" s="32">
        <f>SUM(H318:H322)</f>
        <v>249693627</v>
      </c>
      <c r="I323" s="37">
        <f t="shared" si="73"/>
        <v>0.23114458794306411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600502130</v>
      </c>
      <c r="O323" s="37">
        <f t="shared" si="77"/>
        <v>0.55589251141673035</v>
      </c>
      <c r="P323" s="32">
        <f>SUM(P318:P322)</f>
        <v>256224794</v>
      </c>
      <c r="Q323" s="32">
        <f>SUM(Q318:Q322)</f>
        <v>1012677848</v>
      </c>
      <c r="R323" s="32">
        <f>SUM(R318:R322)</f>
        <v>1013036250</v>
      </c>
      <c r="S323" s="32">
        <f>SUM(S318:S322)</f>
        <v>546570884</v>
      </c>
      <c r="T323" s="37">
        <f t="shared" si="78"/>
        <v>0.53972829076833917</v>
      </c>
      <c r="U323" s="37">
        <f t="shared" si="79"/>
        <v>-2.5489988295199884E-2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41064260</v>
      </c>
      <c r="E324" s="31">
        <v>41064260</v>
      </c>
      <c r="F324" s="31">
        <v>7269220</v>
      </c>
      <c r="G324" s="36">
        <f t="shared" si="72"/>
        <v>0.17702060136965819</v>
      </c>
      <c r="H324" s="31">
        <v>15431838</v>
      </c>
      <c r="I324" s="36">
        <f t="shared" si="73"/>
        <v>0.37579729915990207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22701058</v>
      </c>
      <c r="O324" s="36">
        <f t="shared" si="77"/>
        <v>0.55281790052956026</v>
      </c>
      <c r="P324" s="31">
        <v>10192735</v>
      </c>
      <c r="Q324" s="31">
        <v>37698113</v>
      </c>
      <c r="R324" s="31">
        <v>39133093</v>
      </c>
      <c r="S324" s="31">
        <v>19224432</v>
      </c>
      <c r="T324" s="36">
        <f t="shared" si="78"/>
        <v>0.50995740821297875</v>
      </c>
      <c r="U324" s="36">
        <f t="shared" si="79"/>
        <v>0.51400365063940145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170125246</v>
      </c>
      <c r="E325" s="31">
        <v>170125246</v>
      </c>
      <c r="F325" s="31">
        <v>58187173</v>
      </c>
      <c r="G325" s="36">
        <f t="shared" si="72"/>
        <v>0.34202550396312137</v>
      </c>
      <c r="H325" s="31">
        <v>28894081</v>
      </c>
      <c r="I325" s="36">
        <f t="shared" si="73"/>
        <v>0.16984005419160422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87081254</v>
      </c>
      <c r="O325" s="36">
        <f t="shared" si="77"/>
        <v>0.51186555815472556</v>
      </c>
      <c r="P325" s="31">
        <v>-430580</v>
      </c>
      <c r="Q325" s="31">
        <v>159332848</v>
      </c>
      <c r="R325" s="31">
        <v>161645962</v>
      </c>
      <c r="S325" s="31">
        <v>137170285</v>
      </c>
      <c r="T325" s="36">
        <f t="shared" si="78"/>
        <v>0.86090399262806128</v>
      </c>
      <c r="U325" s="36">
        <f t="shared" si="79"/>
        <v>-68.105023456732781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331901833</v>
      </c>
      <c r="E326" s="31">
        <v>331901833</v>
      </c>
      <c r="F326" s="31">
        <v>107284320</v>
      </c>
      <c r="G326" s="36">
        <f t="shared" si="72"/>
        <v>0.3232411193101184</v>
      </c>
      <c r="H326" s="31">
        <v>82095996</v>
      </c>
      <c r="I326" s="36">
        <f t="shared" si="73"/>
        <v>0.24735023382651822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189380316</v>
      </c>
      <c r="O326" s="36">
        <f t="shared" si="77"/>
        <v>0.57059135313663667</v>
      </c>
      <c r="P326" s="31">
        <v>72764160</v>
      </c>
      <c r="Q326" s="31">
        <v>288609392</v>
      </c>
      <c r="R326" s="31">
        <v>290866003</v>
      </c>
      <c r="S326" s="31">
        <v>151262276</v>
      </c>
      <c r="T326" s="36">
        <f t="shared" si="78"/>
        <v>0.52410725427812832</v>
      </c>
      <c r="U326" s="36">
        <f t="shared" si="79"/>
        <v>0.12824769776769229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578417359</v>
      </c>
      <c r="E327" s="31">
        <v>578432941</v>
      </c>
      <c r="F327" s="31">
        <v>165975639</v>
      </c>
      <c r="G327" s="36">
        <f t="shared" si="72"/>
        <v>0.28694788705329988</v>
      </c>
      <c r="H327" s="31">
        <v>150351026</v>
      </c>
      <c r="I327" s="36">
        <f t="shared" si="73"/>
        <v>0.25993518980816066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316326665</v>
      </c>
      <c r="O327" s="36">
        <f t="shared" si="77"/>
        <v>0.54688307686146054</v>
      </c>
      <c r="P327" s="31">
        <v>133847935</v>
      </c>
      <c r="Q327" s="31">
        <v>519321345</v>
      </c>
      <c r="R327" s="31">
        <v>540462154</v>
      </c>
      <c r="S327" s="31">
        <v>283561682</v>
      </c>
      <c r="T327" s="36">
        <f t="shared" si="78"/>
        <v>0.54602354540231735</v>
      </c>
      <c r="U327" s="36">
        <f t="shared" si="79"/>
        <v>0.12329731497165053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169337400</v>
      </c>
      <c r="E328" s="31">
        <v>169912400</v>
      </c>
      <c r="F328" s="31">
        <v>162462979</v>
      </c>
      <c r="G328" s="36">
        <f t="shared" si="72"/>
        <v>0.95940400053384545</v>
      </c>
      <c r="H328" s="31">
        <v>1502878</v>
      </c>
      <c r="I328" s="36">
        <f t="shared" si="73"/>
        <v>8.8750506385476564E-3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163965857</v>
      </c>
      <c r="O328" s="36">
        <f t="shared" si="77"/>
        <v>0.9682790511723931</v>
      </c>
      <c r="P328" s="31">
        <v>1488567</v>
      </c>
      <c r="Q328" s="31">
        <v>134266700</v>
      </c>
      <c r="R328" s="31">
        <v>135068700</v>
      </c>
      <c r="S328" s="31">
        <v>131236806</v>
      </c>
      <c r="T328" s="36">
        <f t="shared" si="78"/>
        <v>0.97743376429151829</v>
      </c>
      <c r="U328" s="36">
        <f t="shared" si="79"/>
        <v>9.6139441489702104E-3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229663223</v>
      </c>
      <c r="E329" s="31">
        <v>229663223</v>
      </c>
      <c r="F329" s="31">
        <v>66985298</v>
      </c>
      <c r="G329" s="36">
        <f t="shared" si="72"/>
        <v>0.29166749958917021</v>
      </c>
      <c r="H329" s="31">
        <v>50493410</v>
      </c>
      <c r="I329" s="36">
        <f t="shared" si="73"/>
        <v>0.21985849253713555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117478708</v>
      </c>
      <c r="O329" s="36">
        <f t="shared" si="77"/>
        <v>0.51152599212630578</v>
      </c>
      <c r="P329" s="31">
        <v>52326148</v>
      </c>
      <c r="Q329" s="31">
        <v>212194657</v>
      </c>
      <c r="R329" s="31">
        <v>219670743</v>
      </c>
      <c r="S329" s="31">
        <v>109128688</v>
      </c>
      <c r="T329" s="36">
        <f t="shared" si="78"/>
        <v>0.51428574848611763</v>
      </c>
      <c r="U329" s="36">
        <f t="shared" si="79"/>
        <v>-3.5025280286253846E-2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375927748</v>
      </c>
      <c r="E330" s="31">
        <v>395085148</v>
      </c>
      <c r="F330" s="31">
        <v>156020264</v>
      </c>
      <c r="G330" s="36">
        <f t="shared" si="72"/>
        <v>0.41502726210037572</v>
      </c>
      <c r="H330" s="31">
        <v>80614482</v>
      </c>
      <c r="I330" s="36">
        <f t="shared" si="73"/>
        <v>0.21444142505809388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236634746</v>
      </c>
      <c r="O330" s="36">
        <f t="shared" si="77"/>
        <v>0.6294686871584696</v>
      </c>
      <c r="P330" s="31">
        <v>62651473</v>
      </c>
      <c r="Q330" s="31">
        <v>338673118</v>
      </c>
      <c r="R330" s="31">
        <v>356086092</v>
      </c>
      <c r="S330" s="31">
        <v>213374717</v>
      </c>
      <c r="T330" s="36">
        <f t="shared" si="78"/>
        <v>0.63003145410554851</v>
      </c>
      <c r="U330" s="36">
        <f t="shared" si="79"/>
        <v>0.2867132748818213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7708983</v>
      </c>
      <c r="E331" s="31">
        <v>7708983</v>
      </c>
      <c r="F331" s="31">
        <v>1112304</v>
      </c>
      <c r="G331" s="36">
        <f t="shared" si="72"/>
        <v>0.14428673665514635</v>
      </c>
      <c r="H331" s="31">
        <v>1177239</v>
      </c>
      <c r="I331" s="36">
        <f t="shared" si="73"/>
        <v>0.15271002673115247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2289543</v>
      </c>
      <c r="O331" s="36">
        <f t="shared" si="77"/>
        <v>0.29699676338629882</v>
      </c>
      <c r="P331" s="31">
        <v>2013767</v>
      </c>
      <c r="Q331" s="31">
        <v>1029310</v>
      </c>
      <c r="R331" s="31">
        <v>7299853</v>
      </c>
      <c r="S331" s="31">
        <v>3180448</v>
      </c>
      <c r="T331" s="36">
        <f t="shared" si="78"/>
        <v>3.0898835141988323</v>
      </c>
      <c r="U331" s="36">
        <f t="shared" si="79"/>
        <v>-0.41540456269270476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1904146052</v>
      </c>
      <c r="E332" s="32">
        <f>SUM(E324:E331)</f>
        <v>1923894034</v>
      </c>
      <c r="F332" s="32">
        <f>SUM(F324:F331)</f>
        <v>725297197</v>
      </c>
      <c r="G332" s="37">
        <f t="shared" si="72"/>
        <v>0.38090418339401627</v>
      </c>
      <c r="H332" s="32">
        <f>SUM(H324:H331)</f>
        <v>410560950</v>
      </c>
      <c r="I332" s="37">
        <f t="shared" si="73"/>
        <v>0.2156142117190914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1135858147</v>
      </c>
      <c r="O332" s="37">
        <f t="shared" si="77"/>
        <v>0.59651839511310767</v>
      </c>
      <c r="P332" s="32">
        <f>SUM(P324:P331)</f>
        <v>334854205</v>
      </c>
      <c r="Q332" s="32">
        <f>SUM(Q324:Q331)</f>
        <v>1691125483</v>
      </c>
      <c r="R332" s="32">
        <f>SUM(R324:R331)</f>
        <v>1750232600</v>
      </c>
      <c r="S332" s="32">
        <f>SUM(S324:S331)</f>
        <v>1048139334</v>
      </c>
      <c r="T332" s="37">
        <f t="shared" si="78"/>
        <v>0.61978803142427719</v>
      </c>
      <c r="U332" s="37">
        <f t="shared" si="79"/>
        <v>0.22608867940003918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34464222</v>
      </c>
      <c r="E333" s="31">
        <v>34464222</v>
      </c>
      <c r="F333" s="31">
        <v>17092139</v>
      </c>
      <c r="G333" s="36">
        <f t="shared" si="72"/>
        <v>0.49593862876115408</v>
      </c>
      <c r="H333" s="31">
        <v>10091976</v>
      </c>
      <c r="I333" s="36">
        <f t="shared" si="73"/>
        <v>0.29282471543968119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27184115</v>
      </c>
      <c r="O333" s="36">
        <f t="shared" si="77"/>
        <v>0.78876334420083527</v>
      </c>
      <c r="P333" s="31">
        <v>9104272</v>
      </c>
      <c r="Q333" s="31">
        <v>41126746</v>
      </c>
      <c r="R333" s="31">
        <v>41018436</v>
      </c>
      <c r="S333" s="31">
        <v>24699730</v>
      </c>
      <c r="T333" s="36">
        <f t="shared" si="78"/>
        <v>0.60057583938199244</v>
      </c>
      <c r="U333" s="36">
        <f t="shared" si="79"/>
        <v>0.10848797136113686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16220876</v>
      </c>
      <c r="E334" s="31">
        <v>16635290</v>
      </c>
      <c r="F334" s="31">
        <v>5218590</v>
      </c>
      <c r="G334" s="36">
        <f t="shared" si="72"/>
        <v>0.32172060251246604</v>
      </c>
      <c r="H334" s="31">
        <v>3115186</v>
      </c>
      <c r="I334" s="36">
        <f t="shared" si="73"/>
        <v>0.19204795104777325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8333776</v>
      </c>
      <c r="O334" s="36">
        <f t="shared" si="77"/>
        <v>0.51376855356023932</v>
      </c>
      <c r="P334" s="31">
        <v>3933250</v>
      </c>
      <c r="Q334" s="31">
        <v>14019206</v>
      </c>
      <c r="R334" s="31">
        <v>14644938</v>
      </c>
      <c r="S334" s="31">
        <v>8113158</v>
      </c>
      <c r="T334" s="36">
        <f t="shared" si="78"/>
        <v>0.57871736815908115</v>
      </c>
      <c r="U334" s="36">
        <f t="shared" si="79"/>
        <v>-0.20798677938091914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115322772</v>
      </c>
      <c r="E335" s="31">
        <v>115322772</v>
      </c>
      <c r="F335" s="31">
        <v>22009498</v>
      </c>
      <c r="G335" s="36">
        <f t="shared" si="72"/>
        <v>0.19085127436929802</v>
      </c>
      <c r="H335" s="31">
        <v>22307743</v>
      </c>
      <c r="I335" s="36">
        <f t="shared" si="73"/>
        <v>0.19343745049763458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44317241</v>
      </c>
      <c r="O335" s="36">
        <f t="shared" si="77"/>
        <v>0.38428872486693261</v>
      </c>
      <c r="P335" s="31">
        <v>23697487</v>
      </c>
      <c r="Q335" s="31">
        <v>92472753</v>
      </c>
      <c r="R335" s="31">
        <v>138405228</v>
      </c>
      <c r="S335" s="31">
        <v>57462487</v>
      </c>
      <c r="T335" s="36">
        <f t="shared" si="78"/>
        <v>0.62139911634295131</v>
      </c>
      <c r="U335" s="36">
        <f t="shared" si="79"/>
        <v>-5.8645205713162785E-2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4707490</v>
      </c>
      <c r="E336" s="31">
        <v>4707490</v>
      </c>
      <c r="F336" s="31">
        <v>620877</v>
      </c>
      <c r="G336" s="36">
        <f t="shared" si="72"/>
        <v>0.13189130513288397</v>
      </c>
      <c r="H336" s="31">
        <v>12591673</v>
      </c>
      <c r="I336" s="36">
        <f t="shared" si="73"/>
        <v>2.6748167282352164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13212550</v>
      </c>
      <c r="O336" s="36">
        <f t="shared" si="77"/>
        <v>2.8067080333681007</v>
      </c>
      <c r="P336" s="31">
        <v>749951</v>
      </c>
      <c r="Q336" s="31">
        <v>2306730</v>
      </c>
      <c r="R336" s="31">
        <v>5417611</v>
      </c>
      <c r="S336" s="31">
        <v>1295404</v>
      </c>
      <c r="T336" s="36">
        <f t="shared" si="78"/>
        <v>0.56157591048800681</v>
      </c>
      <c r="U336" s="36">
        <f t="shared" si="79"/>
        <v>15.789994279626271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170715360</v>
      </c>
      <c r="E337" s="32">
        <f>SUM(E333:E336)</f>
        <v>171129774</v>
      </c>
      <c r="F337" s="32">
        <f>SUM(F333:F336)</f>
        <v>44941104</v>
      </c>
      <c r="G337" s="37">
        <f t="shared" si="72"/>
        <v>0.2632516722572591</v>
      </c>
      <c r="H337" s="32">
        <f>SUM(H333:H336)</f>
        <v>48106578</v>
      </c>
      <c r="I337" s="37">
        <f t="shared" si="73"/>
        <v>0.2817940810949876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93047682</v>
      </c>
      <c r="O337" s="37">
        <f t="shared" si="77"/>
        <v>0.5450457533522467</v>
      </c>
      <c r="P337" s="32">
        <f>SUM(P333:P336)</f>
        <v>37484960</v>
      </c>
      <c r="Q337" s="32">
        <f>SUM(Q333:Q336)</f>
        <v>149925435</v>
      </c>
      <c r="R337" s="32">
        <f>SUM(R333:R336)</f>
        <v>199486213</v>
      </c>
      <c r="S337" s="32">
        <f>SUM(S333:S336)</f>
        <v>91570779</v>
      </c>
      <c r="T337" s="37">
        <f t="shared" si="78"/>
        <v>0.61077547648936281</v>
      </c>
      <c r="U337" s="37">
        <f t="shared" si="79"/>
        <v>0.28335679163056327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26431933847</v>
      </c>
      <c r="E338" s="32">
        <f>SUM(E302,E304:E309,E311:E316,E318:E322,E324:E331,E333:E336)</f>
        <v>26441621580</v>
      </c>
      <c r="F338" s="32">
        <f>SUM(F302,F304:F309,F311:F316,F318:F322,F324:F331,F333:F336)</f>
        <v>7849761576</v>
      </c>
      <c r="G338" s="37">
        <f t="shared" si="72"/>
        <v>0.29698022178165145</v>
      </c>
      <c r="H338" s="32">
        <f>SUM(H302,H304:H309,H311:H316,H318:H322,H324:H331,H333:H336)</f>
        <v>7081004318</v>
      </c>
      <c r="I338" s="37">
        <f t="shared" si="73"/>
        <v>0.26789580962891552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14930765894</v>
      </c>
      <c r="O338" s="37">
        <f t="shared" si="77"/>
        <v>0.56487603141056697</v>
      </c>
      <c r="P338" s="32">
        <f>SUM(P302,P304:P309,P311:P316,P318:P322,P324:P331,P333:P336)</f>
        <v>6560163547</v>
      </c>
      <c r="Q338" s="32">
        <f>SUM(Q302,Q304:Q309,Q311:Q316,Q318:Q322,Q324:Q331,Q333:Q336)</f>
        <v>24755555595</v>
      </c>
      <c r="R338" s="32">
        <f>SUM(R302,R304:R309,R311:R316,R318:R322,R324:R331,R333:R336)</f>
        <v>25357549226</v>
      </c>
      <c r="S338" s="32">
        <f>SUM(S302,S304:S309,S311:S316,S318:S322,S324:S331,S333:S336)</f>
        <v>14071835786</v>
      </c>
      <c r="T338" s="37">
        <f t="shared" si="78"/>
        <v>0.56843142671547053</v>
      </c>
      <c r="U338" s="37">
        <f t="shared" si="79"/>
        <v>7.9394479614488089E-2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196872987350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196950801197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65178769456</v>
      </c>
      <c r="G339" s="39">
        <f t="shared" si="72"/>
        <v>0.33107015001568219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58989415714</v>
      </c>
      <c r="I339" s="39">
        <f t="shared" si="73"/>
        <v>0.29963184136139942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124168185170</v>
      </c>
      <c r="O339" s="39">
        <f t="shared" si="77"/>
        <v>0.63070199137708161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46345664982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184402995971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188560683115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115870225153</v>
      </c>
      <c r="T339" s="39">
        <f t="shared" si="78"/>
        <v>0.62835326803053815</v>
      </c>
      <c r="U339" s="39">
        <f t="shared" si="79"/>
        <v>0.27281409678576529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103" max="16383" man="1"/>
    <brk id="170" max="16383" man="1"/>
    <brk id="232" max="16383" man="1"/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tabSelected="1" view="pageBreakPreview" topLeftCell="A291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4" width="11.7109375" customWidth="1"/>
    <col min="15" max="15" width="13" bestFit="1" customWidth="1"/>
    <col min="16" max="16" width="11.7109375" customWidth="1"/>
    <col min="17" max="19" width="11.7109375" hidden="1" customWidth="1"/>
    <col min="20" max="20" width="13" bestFit="1" customWidth="1"/>
    <col min="21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66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0</v>
      </c>
      <c r="O8" s="36">
        <f>IF(($D8       =0),0,($N8       /$D8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IF(($Q8       =0),0,($S8       /$Q8       ))</f>
        <v>0</v>
      </c>
      <c r="U8" s="36">
        <f>IF(($P8       =0),0,(($H8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0</v>
      </c>
      <c r="E9" s="31">
        <v>0</v>
      </c>
      <c r="F9" s="31">
        <v>0</v>
      </c>
      <c r="G9" s="36">
        <f>IF(($D9       =0),0,($F9       /$D9       ))</f>
        <v>0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0</v>
      </c>
      <c r="O9" s="36">
        <f>IF(($D9       =0),0,($N9       /$D9       ))</f>
        <v>0</v>
      </c>
      <c r="P9" s="31">
        <v>0</v>
      </c>
      <c r="Q9" s="31">
        <v>0</v>
      </c>
      <c r="R9" s="31">
        <v>0</v>
      </c>
      <c r="S9" s="31">
        <v>0</v>
      </c>
      <c r="T9" s="36">
        <f>IF(($Q9       =0),0,($S9       /$Q9       ))</f>
        <v>0</v>
      </c>
      <c r="U9" s="36">
        <f>IF(($P9       =0),0,(($H9       /$P9       )-1))</f>
        <v>0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0</v>
      </c>
      <c r="E10" s="32">
        <f>SUM(E8:E9)</f>
        <v>0</v>
      </c>
      <c r="F10" s="32">
        <f>SUM(F8:F9)</f>
        <v>0</v>
      </c>
      <c r="G10" s="37">
        <f t="shared" ref="G10:G54" si="0">IF(($D10      =0),0,($F10      /$D10      ))</f>
        <v>0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0</v>
      </c>
      <c r="O10" s="37">
        <f t="shared" ref="O10:O54" si="5">IF(($D10      =0),0,($N10      /$D10      ))</f>
        <v>0</v>
      </c>
      <c r="P10" s="32">
        <f>SUM(P8:P9)</f>
        <v>0</v>
      </c>
      <c r="Q10" s="32">
        <f>SUM(Q8:Q9)</f>
        <v>0</v>
      </c>
      <c r="R10" s="32">
        <f>SUM(R8:R9)</f>
        <v>0</v>
      </c>
      <c r="S10" s="32">
        <f>SUM(S8:S9)</f>
        <v>0</v>
      </c>
      <c r="T10" s="37">
        <f t="shared" ref="T10:T54" si="6">IF(($Q10      =0),0,($S10      /$Q10      ))</f>
        <v>0</v>
      </c>
      <c r="U10" s="37">
        <f t="shared" ref="U10:U54" si="7">IF(($P10      =0),0,(($H10      /$P10      )-1))</f>
        <v>0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0</v>
      </c>
      <c r="E14" s="31">
        <v>0</v>
      </c>
      <c r="F14" s="31">
        <v>256500</v>
      </c>
      <c r="G14" s="36">
        <f t="shared" si="0"/>
        <v>0</v>
      </c>
      <c r="H14" s="31">
        <v>44689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301189</v>
      </c>
      <c r="O14" s="36">
        <f t="shared" si="5"/>
        <v>0</v>
      </c>
      <c r="P14" s="31">
        <v>0</v>
      </c>
      <c r="Q14" s="31">
        <v>0</v>
      </c>
      <c r="R14" s="31">
        <v>0</v>
      </c>
      <c r="S14" s="31">
        <v>0</v>
      </c>
      <c r="T14" s="36">
        <f t="shared" si="6"/>
        <v>0</v>
      </c>
      <c r="U14" s="36">
        <f t="shared" si="7"/>
        <v>0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6"/>
        <v>0</v>
      </c>
      <c r="U16" s="36">
        <f t="shared" si="7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0</v>
      </c>
      <c r="E19" s="32">
        <f>SUM(E11:E18)</f>
        <v>0</v>
      </c>
      <c r="F19" s="32">
        <f>SUM(F11:F18)</f>
        <v>256500</v>
      </c>
      <c r="G19" s="37">
        <f t="shared" si="0"/>
        <v>0</v>
      </c>
      <c r="H19" s="32">
        <f>SUM(H11:H18)</f>
        <v>44689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301189</v>
      </c>
      <c r="O19" s="37">
        <f t="shared" si="5"/>
        <v>0</v>
      </c>
      <c r="P19" s="32">
        <f>SUM(P11:P18)</f>
        <v>0</v>
      </c>
      <c r="Q19" s="32">
        <f>SUM(Q11:Q18)</f>
        <v>0</v>
      </c>
      <c r="R19" s="32">
        <f>SUM(R11:R18)</f>
        <v>0</v>
      </c>
      <c r="S19" s="32">
        <f>SUM(S11:S18)</f>
        <v>0</v>
      </c>
      <c r="T19" s="37">
        <f t="shared" si="6"/>
        <v>0</v>
      </c>
      <c r="U19" s="37">
        <f t="shared" si="7"/>
        <v>0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335000</v>
      </c>
      <c r="E25" s="31">
        <v>335000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335000</v>
      </c>
      <c r="R25" s="31">
        <v>335000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335000</v>
      </c>
      <c r="E27" s="32">
        <f>SUM(E20:E26)</f>
        <v>335000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335000</v>
      </c>
      <c r="R27" s="32">
        <f>SUM(R20:R26)</f>
        <v>335000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0</v>
      </c>
      <c r="O35" s="37">
        <f t="shared" si="5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6"/>
        <v>0</v>
      </c>
      <c r="U35" s="37">
        <f t="shared" si="7"/>
        <v>0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9996222</v>
      </c>
      <c r="E46" s="31">
        <v>9996222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9606127</v>
      </c>
      <c r="R46" s="31">
        <v>9606127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9996222</v>
      </c>
      <c r="E47" s="32">
        <f>SUM(E41:E46)</f>
        <v>9996222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9606127</v>
      </c>
      <c r="R47" s="32">
        <f>SUM(R41:R46)</f>
        <v>9606127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207419</v>
      </c>
      <c r="G48" s="36">
        <f t="shared" si="0"/>
        <v>0</v>
      </c>
      <c r="H48" s="31">
        <v>113418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320837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207419</v>
      </c>
      <c r="G53" s="37">
        <f t="shared" si="0"/>
        <v>0</v>
      </c>
      <c r="H53" s="32">
        <f>SUM(H48:H52)</f>
        <v>113418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320837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10331222</v>
      </c>
      <c r="E54" s="32">
        <f>SUM(E8:E9,E11:E18,E20:E26,E28:E34,E36:E39,E41:E46,E48:E52)</f>
        <v>10331222</v>
      </c>
      <c r="F54" s="32">
        <f>SUM(F8:F9,F11:F18,F20:F26,F28:F34,F36:F39,F41:F46,F48:F52)</f>
        <v>463919</v>
      </c>
      <c r="G54" s="37">
        <f t="shared" si="0"/>
        <v>4.4904562112787816E-2</v>
      </c>
      <c r="H54" s="32">
        <f>SUM(H8:H9,H11:H18,H20:H26,H28:H34,H36:H39,H41:H46,H48:H52)</f>
        <v>158107</v>
      </c>
      <c r="I54" s="37">
        <f t="shared" si="1"/>
        <v>1.5303804332149671E-2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622026</v>
      </c>
      <c r="O54" s="37">
        <f t="shared" si="5"/>
        <v>6.0208366444937489E-2</v>
      </c>
      <c r="P54" s="32">
        <f>SUM(P8:P9,P11:P18,P20:P26,P28:P34,P36:P39,P41:P46,P48:P52)</f>
        <v>0</v>
      </c>
      <c r="Q54" s="32">
        <f>SUM(Q8:Q9,Q11:Q18,Q20:Q26,Q28:Q34,Q36:Q39,Q41:Q46,Q48:Q52)</f>
        <v>9941127</v>
      </c>
      <c r="R54" s="32">
        <f>SUM(R8:R9,R11:R18,R20:R26,R28:R34,R36:R39,R41:R46,R48:R52)</f>
        <v>9941127</v>
      </c>
      <c r="S54" s="32">
        <f>SUM(S8:S9,S11:S18,S20:S26,S28:S34,S36:S39,S41:S46,S48:S52)</f>
        <v>0</v>
      </c>
      <c r="T54" s="37">
        <f t="shared" si="6"/>
        <v>0</v>
      </c>
      <c r="U54" s="37">
        <f t="shared" si="7"/>
        <v>0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0</v>
      </c>
      <c r="E57" s="31">
        <v>0</v>
      </c>
      <c r="F57" s="31">
        <v>0</v>
      </c>
      <c r="G57" s="36">
        <f t="shared" ref="G57:G85" si="8">IF(($D57      =0),0,($F57      /$D57      ))</f>
        <v>0</v>
      </c>
      <c r="H57" s="31">
        <v>0</v>
      </c>
      <c r="I57" s="36">
        <f t="shared" ref="I57:I85" si="9">IF(($D57      =0),0,($H57      /$D57      ))</f>
        <v>0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0</v>
      </c>
      <c r="O57" s="36">
        <f t="shared" ref="O57:O85" si="13">IF(($D57      =0),0,($N57      /$D57      ))</f>
        <v>0</v>
      </c>
      <c r="P57" s="31">
        <v>0</v>
      </c>
      <c r="Q57" s="31">
        <v>0</v>
      </c>
      <c r="R57" s="31">
        <v>0</v>
      </c>
      <c r="S57" s="31">
        <v>0</v>
      </c>
      <c r="T57" s="36">
        <f t="shared" ref="T57:T85" si="14">IF(($Q57      =0),0,($S57      /$Q57      ))</f>
        <v>0</v>
      </c>
      <c r="U57" s="36">
        <f t="shared" ref="U57:U85" si="15">IF(($P57      =0),0,(($H57      /$P57      )-1))</f>
        <v>0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0</v>
      </c>
      <c r="E58" s="32">
        <f>E57</f>
        <v>0</v>
      </c>
      <c r="F58" s="32">
        <f>F57</f>
        <v>0</v>
      </c>
      <c r="G58" s="37">
        <f t="shared" si="8"/>
        <v>0</v>
      </c>
      <c r="H58" s="32">
        <f>H57</f>
        <v>0</v>
      </c>
      <c r="I58" s="37">
        <f t="shared" si="9"/>
        <v>0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0</v>
      </c>
      <c r="O58" s="37">
        <f t="shared" si="13"/>
        <v>0</v>
      </c>
      <c r="P58" s="32">
        <f>P57</f>
        <v>0</v>
      </c>
      <c r="Q58" s="32">
        <f>Q57</f>
        <v>0</v>
      </c>
      <c r="R58" s="32">
        <f>R57</f>
        <v>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1408651</v>
      </c>
      <c r="E59" s="31">
        <v>1408651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1408651</v>
      </c>
      <c r="E63" s="32">
        <f>SUM(E59:E62)</f>
        <v>1408651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1682266</v>
      </c>
      <c r="E65" s="31">
        <v>1682266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1572212</v>
      </c>
      <c r="R65" s="31">
        <v>1572212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1682266</v>
      </c>
      <c r="E70" s="32">
        <f>SUM(E64:E69)</f>
        <v>1682266</v>
      </c>
      <c r="F70" s="32">
        <f>SUM(F64:F69)</f>
        <v>0</v>
      </c>
      <c r="G70" s="37">
        <f t="shared" si="8"/>
        <v>0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0</v>
      </c>
      <c r="O70" s="37">
        <f t="shared" si="13"/>
        <v>0</v>
      </c>
      <c r="P70" s="32">
        <f>SUM(P64:P69)</f>
        <v>0</v>
      </c>
      <c r="Q70" s="32">
        <f>SUM(Q64:Q69)</f>
        <v>1572212</v>
      </c>
      <c r="R70" s="32">
        <f>SUM(R64:R69)</f>
        <v>1572212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2338332</v>
      </c>
      <c r="E76" s="31">
        <v>2338332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2338331</v>
      </c>
      <c r="R76" s="31">
        <v>2338331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2338332</v>
      </c>
      <c r="E78" s="32">
        <f>SUM(E71:E77)</f>
        <v>2338332</v>
      </c>
      <c r="F78" s="32">
        <f>SUM(F71:F77)</f>
        <v>0</v>
      </c>
      <c r="G78" s="37">
        <f t="shared" si="8"/>
        <v>0</v>
      </c>
      <c r="H78" s="32">
        <f>SUM(H71:H77)</f>
        <v>0</v>
      </c>
      <c r="I78" s="37">
        <f t="shared" si="9"/>
        <v>0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0</v>
      </c>
      <c r="O78" s="37">
        <f t="shared" si="13"/>
        <v>0</v>
      </c>
      <c r="P78" s="32">
        <f>SUM(P71:P77)</f>
        <v>0</v>
      </c>
      <c r="Q78" s="32">
        <f>SUM(Q71:Q77)</f>
        <v>2338331</v>
      </c>
      <c r="R78" s="32">
        <f>SUM(R71:R77)</f>
        <v>2338331</v>
      </c>
      <c r="S78" s="32">
        <f>SUM(S71:S77)</f>
        <v>0</v>
      </c>
      <c r="T78" s="37">
        <f t="shared" si="14"/>
        <v>0</v>
      </c>
      <c r="U78" s="37">
        <f t="shared" si="15"/>
        <v>0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5429249</v>
      </c>
      <c r="E85" s="32">
        <f>SUM(E57,E59:E62,E64:E69,E71:E77,E79:E83)</f>
        <v>5429249</v>
      </c>
      <c r="F85" s="32">
        <f>SUM(F57,F59:F62,F64:F69,F71:F77,F79:F83)</f>
        <v>0</v>
      </c>
      <c r="G85" s="37">
        <f t="shared" si="8"/>
        <v>0</v>
      </c>
      <c r="H85" s="32">
        <f>SUM(H57,H59:H62,H64:H69,H71:H77,H79:H83)</f>
        <v>0</v>
      </c>
      <c r="I85" s="37">
        <f t="shared" si="9"/>
        <v>0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0</v>
      </c>
      <c r="O85" s="37">
        <f t="shared" si="13"/>
        <v>0</v>
      </c>
      <c r="P85" s="32">
        <f>SUM(P57,P59:P62,P64:P69,P71:P77,P79:P83)</f>
        <v>0</v>
      </c>
      <c r="Q85" s="32">
        <f>SUM(Q57,Q59:Q62,Q64:Q69,Q71:Q77,Q79:Q83)</f>
        <v>3910543</v>
      </c>
      <c r="R85" s="32">
        <f>SUM(R57,R59:R62,R64:R69,R71:R77,R79:R83)</f>
        <v>3910543</v>
      </c>
      <c r="S85" s="32">
        <f>SUM(S57,S59:S62,S64:S69,S71:S77,S79:S83)</f>
        <v>0</v>
      </c>
      <c r="T85" s="37">
        <f t="shared" si="14"/>
        <v>0</v>
      </c>
      <c r="U85" s="37">
        <f t="shared" si="15"/>
        <v>0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0</v>
      </c>
      <c r="O88" s="36">
        <f t="shared" ref="O88:O99" si="21">IF(($D88      =0),0,($N88      /$D88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IF(($Q88      =0),0,($S88      /$Q88      ))</f>
        <v>0</v>
      </c>
      <c r="U88" s="36">
        <f t="shared" ref="U88:U99" si="23">IF(($P88      =0),0,(($H88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0</v>
      </c>
      <c r="E89" s="31">
        <v>0</v>
      </c>
      <c r="F89" s="31">
        <v>0</v>
      </c>
      <c r="G89" s="36">
        <f t="shared" si="16"/>
        <v>0</v>
      </c>
      <c r="H89" s="31">
        <v>6370</v>
      </c>
      <c r="I89" s="36">
        <f t="shared" si="17"/>
        <v>0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6370</v>
      </c>
      <c r="O89" s="36">
        <f t="shared" si="21"/>
        <v>0</v>
      </c>
      <c r="P89" s="31">
        <v>0</v>
      </c>
      <c r="Q89" s="31">
        <v>0</v>
      </c>
      <c r="R89" s="31">
        <v>0</v>
      </c>
      <c r="S89" s="31">
        <v>0</v>
      </c>
      <c r="T89" s="36">
        <f t="shared" si="22"/>
        <v>0</v>
      </c>
      <c r="U89" s="36">
        <f t="shared" si="23"/>
        <v>0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238010</v>
      </c>
      <c r="E90" s="31">
        <v>238010</v>
      </c>
      <c r="F90" s="31">
        <v>0</v>
      </c>
      <c r="G90" s="36">
        <f t="shared" si="16"/>
        <v>0</v>
      </c>
      <c r="H90" s="31">
        <v>0</v>
      </c>
      <c r="I90" s="36">
        <f t="shared" si="17"/>
        <v>0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0</v>
      </c>
      <c r="O90" s="36">
        <f t="shared" si="21"/>
        <v>0</v>
      </c>
      <c r="P90" s="31">
        <v>0</v>
      </c>
      <c r="Q90" s="31">
        <v>238010</v>
      </c>
      <c r="R90" s="31">
        <v>238010</v>
      </c>
      <c r="S90" s="31">
        <v>0</v>
      </c>
      <c r="T90" s="36">
        <f t="shared" si="22"/>
        <v>0</v>
      </c>
      <c r="U90" s="36">
        <f t="shared" si="23"/>
        <v>0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238010</v>
      </c>
      <c r="E91" s="32">
        <f>SUM(E88:E90)</f>
        <v>238010</v>
      </c>
      <c r="F91" s="32">
        <f>SUM(F88:F90)</f>
        <v>0</v>
      </c>
      <c r="G91" s="37">
        <f t="shared" si="16"/>
        <v>0</v>
      </c>
      <c r="H91" s="32">
        <f>SUM(H88:H90)</f>
        <v>6370</v>
      </c>
      <c r="I91" s="37">
        <f t="shared" si="17"/>
        <v>2.6763581362127642E-2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6370</v>
      </c>
      <c r="O91" s="37">
        <f t="shared" si="21"/>
        <v>2.6763581362127642E-2</v>
      </c>
      <c r="P91" s="32">
        <f>SUM(P88:P90)</f>
        <v>0</v>
      </c>
      <c r="Q91" s="32">
        <f>SUM(Q88:Q90)</f>
        <v>238010</v>
      </c>
      <c r="R91" s="32">
        <f>SUM(R88:R90)</f>
        <v>238010</v>
      </c>
      <c r="S91" s="32">
        <f>SUM(S88:S90)</f>
        <v>0</v>
      </c>
      <c r="T91" s="37">
        <f t="shared" si="22"/>
        <v>0</v>
      </c>
      <c r="U91" s="37">
        <f t="shared" si="23"/>
        <v>0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0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22"/>
        <v>0</v>
      </c>
      <c r="U92" s="36">
        <f t="shared" si="23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0</v>
      </c>
      <c r="E96" s="32">
        <f>SUM(E92:E95)</f>
        <v>0</v>
      </c>
      <c r="F96" s="32">
        <f>SUM(F92:F95)</f>
        <v>0</v>
      </c>
      <c r="G96" s="37">
        <f t="shared" si="16"/>
        <v>0</v>
      </c>
      <c r="H96" s="32">
        <f>SUM(H92:H95)</f>
        <v>0</v>
      </c>
      <c r="I96" s="37">
        <f t="shared" si="17"/>
        <v>0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0</v>
      </c>
      <c r="O96" s="37">
        <f t="shared" si="21"/>
        <v>0</v>
      </c>
      <c r="P96" s="32">
        <f>SUM(P92:P95)</f>
        <v>0</v>
      </c>
      <c r="Q96" s="32">
        <f>SUM(Q92:Q95)</f>
        <v>0</v>
      </c>
      <c r="R96" s="32">
        <f>SUM(R92:R95)</f>
        <v>0</v>
      </c>
      <c r="S96" s="32">
        <f>SUM(S92:S95)</f>
        <v>0</v>
      </c>
      <c r="T96" s="37">
        <f t="shared" si="22"/>
        <v>0</v>
      </c>
      <c r="U96" s="37">
        <f t="shared" si="23"/>
        <v>0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22"/>
        <v>0</v>
      </c>
      <c r="U97" s="36">
        <f t="shared" si="23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12235164</v>
      </c>
      <c r="E99" s="31">
        <v>12235164</v>
      </c>
      <c r="F99" s="31">
        <v>5097983</v>
      </c>
      <c r="G99" s="36">
        <f t="shared" si="16"/>
        <v>0.41666650320338983</v>
      </c>
      <c r="H99" s="31">
        <v>4032783</v>
      </c>
      <c r="I99" s="36">
        <f t="shared" si="17"/>
        <v>0.32960596196340319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9130766</v>
      </c>
      <c r="O99" s="36">
        <f t="shared" si="21"/>
        <v>0.74627246516679302</v>
      </c>
      <c r="P99" s="31">
        <v>4449161</v>
      </c>
      <c r="Q99" s="31">
        <v>13347453</v>
      </c>
      <c r="R99" s="31">
        <v>13347453</v>
      </c>
      <c r="S99" s="31">
        <v>10010605</v>
      </c>
      <c r="T99" s="36">
        <f t="shared" si="22"/>
        <v>0.75000114254007866</v>
      </c>
      <c r="U99" s="36">
        <f t="shared" si="23"/>
        <v>-9.3585734478927596E-2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3166960</v>
      </c>
      <c r="Q100" s="31">
        <v>9536640</v>
      </c>
      <c r="R100" s="31">
        <v>11031778</v>
      </c>
      <c r="S100" s="31">
        <v>7140560</v>
      </c>
      <c r="T100" s="36">
        <f>IF(($Q100     =0),0,($S100     /$Q100     ))</f>
        <v>0.74875008388698749</v>
      </c>
      <c r="U100" s="36">
        <f>IF(($P100     =0),0,(($H100     /$P100     )-1))</f>
        <v>-1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12235164</v>
      </c>
      <c r="E101" s="32">
        <f>SUM(E97:E100)</f>
        <v>12235164</v>
      </c>
      <c r="F101" s="32">
        <f>SUM(F97:F100)</f>
        <v>5097983</v>
      </c>
      <c r="G101" s="37">
        <f>IF(($D101     =0),0,($F101     /$D101     ))</f>
        <v>0.41666650320338983</v>
      </c>
      <c r="H101" s="32">
        <f>SUM(H97:H100)</f>
        <v>4032783</v>
      </c>
      <c r="I101" s="37">
        <f>IF(($D101     =0),0,($H101     /$D101     ))</f>
        <v>0.32960596196340319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9130766</v>
      </c>
      <c r="O101" s="37">
        <f>IF(($D101     =0),0,($N101     /$D101     ))</f>
        <v>0.74627246516679302</v>
      </c>
      <c r="P101" s="32">
        <f>SUM(P97:P100)</f>
        <v>7616121</v>
      </c>
      <c r="Q101" s="32">
        <f>SUM(Q97:Q100)</f>
        <v>22884093</v>
      </c>
      <c r="R101" s="32">
        <f>SUM(R97:R100)</f>
        <v>24379231</v>
      </c>
      <c r="S101" s="32">
        <f>SUM(S97:S100)</f>
        <v>17151165</v>
      </c>
      <c r="T101" s="37">
        <f>IF(($Q101     =0),0,($S101     /$Q101     ))</f>
        <v>0.7494797805619825</v>
      </c>
      <c r="U101" s="37">
        <f>IF(($P101     =0),0,(($H101     /$P101     )-1))</f>
        <v>-0.47049383800493716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12473174</v>
      </c>
      <c r="E102" s="32">
        <f>SUM(E88:E90,E92:E95,E97:E100)</f>
        <v>12473174</v>
      </c>
      <c r="F102" s="32">
        <f>SUM(F88:F90,F92:F95,F97:F100)</f>
        <v>5097983</v>
      </c>
      <c r="G102" s="37">
        <f>IF(($D102     =0),0,($F102     /$D102     ))</f>
        <v>0.40871577675417659</v>
      </c>
      <c r="H102" s="32">
        <f>SUM(H88:H90,H92:H95,H97:H100)</f>
        <v>4039153</v>
      </c>
      <c r="I102" s="37">
        <f>IF(($D102     =0),0,($H102     /$D102     ))</f>
        <v>0.3238271990753917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9137136</v>
      </c>
      <c r="O102" s="37">
        <f>IF(($D102     =0),0,($N102     /$D102     ))</f>
        <v>0.73254297582956829</v>
      </c>
      <c r="P102" s="32">
        <f>SUM(P88:P90,P92:P95,P97:P100)</f>
        <v>7616121</v>
      </c>
      <c r="Q102" s="32">
        <f>SUM(Q88:Q90,Q92:Q95,Q97:Q100)</f>
        <v>23122103</v>
      </c>
      <c r="R102" s="32">
        <f>SUM(R88:R90,R92:R95,R97:R100)</f>
        <v>24617241</v>
      </c>
      <c r="S102" s="32">
        <f>SUM(S88:S90,S92:S95,S97:S100)</f>
        <v>17151165</v>
      </c>
      <c r="T102" s="37">
        <f>IF(($Q102     =0),0,($S102     /$Q102     ))</f>
        <v>0.74176492510218472</v>
      </c>
      <c r="U102" s="37">
        <f>IF(($P102     =0),0,(($H102     /$P102     )-1))</f>
        <v>-0.46965745423424865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0</v>
      </c>
      <c r="E105" s="31">
        <v>0</v>
      </c>
      <c r="F105" s="31">
        <v>44799</v>
      </c>
      <c r="G105" s="36">
        <f t="shared" ref="G105:G136" si="24">IF(($D105     =0),0,($F105     /$D105     ))</f>
        <v>0</v>
      </c>
      <c r="H105" s="31">
        <v>39278</v>
      </c>
      <c r="I105" s="36">
        <f t="shared" ref="I105:I136" si="25">IF(($D105     =0),0,($H105     /$D105     ))</f>
        <v>0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84077</v>
      </c>
      <c r="O105" s="36">
        <f t="shared" ref="O105:O136" si="29">IF(($D105     =0),0,($N105     /$D105     ))</f>
        <v>0</v>
      </c>
      <c r="P105" s="31">
        <v>11288</v>
      </c>
      <c r="Q105" s="31">
        <v>0</v>
      </c>
      <c r="R105" s="31">
        <v>0</v>
      </c>
      <c r="S105" s="31">
        <v>16164</v>
      </c>
      <c r="T105" s="36">
        <f t="shared" ref="T105:T136" si="30">IF(($Q105     =0),0,($S105     /$Q105     ))</f>
        <v>0</v>
      </c>
      <c r="U105" s="36">
        <f t="shared" ref="U105:U136" si="31">IF(($P105     =0),0,(($H105     /$P105     )-1))</f>
        <v>2.4796243798724311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0</v>
      </c>
      <c r="E106" s="32">
        <f>E105</f>
        <v>0</v>
      </c>
      <c r="F106" s="32">
        <f>F105</f>
        <v>44799</v>
      </c>
      <c r="G106" s="37">
        <f t="shared" si="24"/>
        <v>0</v>
      </c>
      <c r="H106" s="32">
        <f>H105</f>
        <v>39278</v>
      </c>
      <c r="I106" s="37">
        <f t="shared" si="25"/>
        <v>0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84077</v>
      </c>
      <c r="O106" s="37">
        <f t="shared" si="29"/>
        <v>0</v>
      </c>
      <c r="P106" s="32">
        <f>P105</f>
        <v>11288</v>
      </c>
      <c r="Q106" s="32">
        <f>Q105</f>
        <v>0</v>
      </c>
      <c r="R106" s="32">
        <f>R105</f>
        <v>0</v>
      </c>
      <c r="S106" s="32">
        <f>S105</f>
        <v>16164</v>
      </c>
      <c r="T106" s="37">
        <f t="shared" si="30"/>
        <v>0</v>
      </c>
      <c r="U106" s="37">
        <f t="shared" si="31"/>
        <v>2.4796243798724311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4"/>
        <v>0</v>
      </c>
      <c r="H112" s="32">
        <f>SUM(H107:H111)</f>
        <v>0</v>
      </c>
      <c r="I112" s="37">
        <f t="shared" si="25"/>
        <v>0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0</v>
      </c>
      <c r="O112" s="37">
        <f t="shared" si="29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30"/>
        <v>0</v>
      </c>
      <c r="U112" s="37">
        <f t="shared" si="31"/>
        <v>0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0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0</v>
      </c>
      <c r="O117" s="36">
        <f t="shared" si="29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0</v>
      </c>
      <c r="G121" s="37">
        <f t="shared" si="24"/>
        <v>0</v>
      </c>
      <c r="H121" s="32">
        <f>SUM(H113:H120)</f>
        <v>0</v>
      </c>
      <c r="I121" s="37">
        <f t="shared" si="25"/>
        <v>0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0</v>
      </c>
      <c r="O121" s="37">
        <f t="shared" si="29"/>
        <v>0</v>
      </c>
      <c r="P121" s="32">
        <f>SUM(P113:P120)</f>
        <v>0</v>
      </c>
      <c r="Q121" s="32">
        <f>SUM(Q113:Q120)</f>
        <v>0</v>
      </c>
      <c r="R121" s="32">
        <f>SUM(R113:R120)</f>
        <v>0</v>
      </c>
      <c r="S121" s="32">
        <f>SUM(S113:S120)</f>
        <v>0</v>
      </c>
      <c r="T121" s="37">
        <f t="shared" si="30"/>
        <v>0</v>
      </c>
      <c r="U121" s="37">
        <f t="shared" si="31"/>
        <v>0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4"/>
        <v>0</v>
      </c>
      <c r="H133" s="31">
        <v>0</v>
      </c>
      <c r="I133" s="36">
        <f t="shared" si="25"/>
        <v>0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0</v>
      </c>
      <c r="O133" s="36">
        <f t="shared" si="29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30"/>
        <v>0</v>
      </c>
      <c r="U133" s="36">
        <f t="shared" si="31"/>
        <v>0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32">IF(($D137     =0),0,($F137     /$D137     ))</f>
        <v>0</v>
      </c>
      <c r="H137" s="32">
        <f>SUM(H133:H136)</f>
        <v>0</v>
      </c>
      <c r="I137" s="37">
        <f t="shared" ref="I137:I170" si="33">IF(($D137     =0),0,($H137     /$D137     ))</f>
        <v>0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0</v>
      </c>
      <c r="O137" s="37">
        <f t="shared" ref="O137:O170" si="37">IF(($D137     =0),0,($N137     /$D137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8">IF(($Q137     =0),0,($S137     /$Q137     ))</f>
        <v>0</v>
      </c>
      <c r="U137" s="37">
        <f t="shared" ref="U137:U170" si="39">IF(($P137     =0),0,(($H137     /$P137     )-1))</f>
        <v>0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27400</v>
      </c>
      <c r="E152" s="31">
        <v>27500</v>
      </c>
      <c r="F152" s="31">
        <v>6825</v>
      </c>
      <c r="G152" s="36">
        <f t="shared" si="32"/>
        <v>0.2490875912408759</v>
      </c>
      <c r="H152" s="31">
        <v>6825</v>
      </c>
      <c r="I152" s="36">
        <f t="shared" si="33"/>
        <v>0.2490875912408759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13650</v>
      </c>
      <c r="O152" s="36">
        <f t="shared" si="37"/>
        <v>0.4981751824817518</v>
      </c>
      <c r="P152" s="31">
        <v>18525</v>
      </c>
      <c r="Q152" s="31">
        <v>74100</v>
      </c>
      <c r="R152" s="31">
        <v>74200</v>
      </c>
      <c r="S152" s="31">
        <v>37076</v>
      </c>
      <c r="T152" s="36">
        <f t="shared" si="38"/>
        <v>0.50035087719298244</v>
      </c>
      <c r="U152" s="36">
        <f t="shared" si="39"/>
        <v>-0.63157894736842102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27400</v>
      </c>
      <c r="E157" s="32">
        <f>SUM(E151:E156)</f>
        <v>27500</v>
      </c>
      <c r="F157" s="32">
        <f>SUM(F151:F156)</f>
        <v>6825</v>
      </c>
      <c r="G157" s="37">
        <f t="shared" si="32"/>
        <v>0.2490875912408759</v>
      </c>
      <c r="H157" s="32">
        <f>SUM(H151:H156)</f>
        <v>6825</v>
      </c>
      <c r="I157" s="37">
        <f t="shared" si="33"/>
        <v>0.2490875912408759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13650</v>
      </c>
      <c r="O157" s="37">
        <f t="shared" si="37"/>
        <v>0.4981751824817518</v>
      </c>
      <c r="P157" s="32">
        <f>SUM(P151:P156)</f>
        <v>18525</v>
      </c>
      <c r="Q157" s="32">
        <f>SUM(Q151:Q156)</f>
        <v>74100</v>
      </c>
      <c r="R157" s="32">
        <f>SUM(R151:R156)</f>
        <v>74200</v>
      </c>
      <c r="S157" s="32">
        <f>SUM(S151:S156)</f>
        <v>37076</v>
      </c>
      <c r="T157" s="37">
        <f t="shared" si="38"/>
        <v>0.50035087719298244</v>
      </c>
      <c r="U157" s="37">
        <f t="shared" si="39"/>
        <v>-0.63157894736842102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969960</v>
      </c>
      <c r="E159" s="31">
        <v>969960</v>
      </c>
      <c r="F159" s="31">
        <v>556470</v>
      </c>
      <c r="G159" s="36">
        <f t="shared" si="32"/>
        <v>0.57370407027093906</v>
      </c>
      <c r="H159" s="31">
        <v>402564</v>
      </c>
      <c r="I159" s="36">
        <f t="shared" si="33"/>
        <v>0.41503154769268835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959034</v>
      </c>
      <c r="O159" s="36">
        <f t="shared" si="37"/>
        <v>0.98873561796362741</v>
      </c>
      <c r="P159" s="31">
        <v>323321</v>
      </c>
      <c r="Q159" s="31">
        <v>969960</v>
      </c>
      <c r="R159" s="31">
        <v>969960</v>
      </c>
      <c r="S159" s="31">
        <v>727469</v>
      </c>
      <c r="T159" s="36">
        <f t="shared" si="38"/>
        <v>0.74999896902965069</v>
      </c>
      <c r="U159" s="36">
        <f t="shared" si="39"/>
        <v>0.24509079212299856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5795697</v>
      </c>
      <c r="E160" s="31">
        <v>5795697</v>
      </c>
      <c r="F160" s="31">
        <v>2414886</v>
      </c>
      <c r="G160" s="36">
        <f t="shared" si="32"/>
        <v>0.41666878030373222</v>
      </c>
      <c r="H160" s="31">
        <v>1931880</v>
      </c>
      <c r="I160" s="36">
        <f t="shared" si="33"/>
        <v>0.33333005503910917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4346766</v>
      </c>
      <c r="O160" s="36">
        <f t="shared" si="37"/>
        <v>0.7499988353428414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6765657</v>
      </c>
      <c r="E163" s="32">
        <f>SUM(E158:E162)</f>
        <v>6765657</v>
      </c>
      <c r="F163" s="32">
        <f>SUM(F158:F162)</f>
        <v>2971356</v>
      </c>
      <c r="G163" s="37">
        <f t="shared" si="32"/>
        <v>0.43918218142007492</v>
      </c>
      <c r="H163" s="32">
        <f>SUM(H158:H162)</f>
        <v>2334444</v>
      </c>
      <c r="I163" s="37">
        <f t="shared" si="33"/>
        <v>0.3450432086639923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5305800</v>
      </c>
      <c r="O163" s="37">
        <f t="shared" si="37"/>
        <v>0.78422539008406722</v>
      </c>
      <c r="P163" s="32">
        <f>SUM(P158:P162)</f>
        <v>323321</v>
      </c>
      <c r="Q163" s="32">
        <f>SUM(Q158:Q162)</f>
        <v>969960</v>
      </c>
      <c r="R163" s="32">
        <f>SUM(R158:R162)</f>
        <v>969960</v>
      </c>
      <c r="S163" s="32">
        <f>SUM(S158:S162)</f>
        <v>727469</v>
      </c>
      <c r="T163" s="37">
        <f t="shared" si="38"/>
        <v>0.74999896902965069</v>
      </c>
      <c r="U163" s="37">
        <f t="shared" si="39"/>
        <v>6.2202053068003629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6793057</v>
      </c>
      <c r="E170" s="32">
        <f>SUM(E105,E107:E111,E113:E120,E122:E125,E127:E131,E133:E136,E138:E143,E145:E149,E151:E156,E158:E162,E164:E168)</f>
        <v>6793157</v>
      </c>
      <c r="F170" s="32">
        <f>SUM(F105,F107:F111,F113:F120,F122:F125,F127:F131,F133:F136,F138:F143,F145:F149,F151:F156,F158:F162,F164:F168)</f>
        <v>3022980</v>
      </c>
      <c r="G170" s="37">
        <f t="shared" si="32"/>
        <v>0.44501025090765467</v>
      </c>
      <c r="H170" s="32">
        <f>SUM(H105,H107:H111,H113:H120,H122:H125,H127:H131,H133:H136,H138:H143,H145:H149,H151:H156,H158:H162,H164:H168)</f>
        <v>2380547</v>
      </c>
      <c r="I170" s="37">
        <f t="shared" si="33"/>
        <v>0.35043824893564118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5403527</v>
      </c>
      <c r="O170" s="37">
        <f t="shared" si="37"/>
        <v>0.79544849984329591</v>
      </c>
      <c r="P170" s="32">
        <f>SUM(P105,P107:P111,P113:P120,P122:P125,P127:P131,P133:P136,P138:P143,P145:P149,P151:P156,P158:P162,P164:P168)</f>
        <v>353134</v>
      </c>
      <c r="Q170" s="32">
        <f>SUM(Q105,Q107:Q111,Q113:Q120,Q122:Q125,Q127:Q131,Q133:Q136,Q138:Q143,Q145:Q149,Q151:Q156,Q158:Q162,Q164:Q168)</f>
        <v>1044060</v>
      </c>
      <c r="R170" s="32">
        <f>SUM(R105,R107:R111,R113:R120,R122:R125,R127:R131,R133:R136,R138:R143,R145:R149,R151:R156,R158:R162,R164:R168)</f>
        <v>1044160</v>
      </c>
      <c r="S170" s="32">
        <f>SUM(S105,S107:S111,S113:S120,S122:S125,S127:S131,S133:S136,S138:S143,S145:S149,S151:S156,S158:S162,S164:S168)</f>
        <v>780709</v>
      </c>
      <c r="T170" s="37">
        <f t="shared" si="38"/>
        <v>0.74776258069459611</v>
      </c>
      <c r="U170" s="37">
        <f t="shared" si="39"/>
        <v>5.7412002242774696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2666031</v>
      </c>
      <c r="E184" s="31">
        <v>2666031</v>
      </c>
      <c r="F184" s="31">
        <v>1110846</v>
      </c>
      <c r="G184" s="36">
        <f t="shared" si="40"/>
        <v>0.41666657289431369</v>
      </c>
      <c r="H184" s="31">
        <v>878025</v>
      </c>
      <c r="I184" s="36">
        <f t="shared" si="41"/>
        <v>0.32933788091736366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1988871</v>
      </c>
      <c r="O184" s="36">
        <f t="shared" si="45"/>
        <v>0.74600445381167735</v>
      </c>
      <c r="P184" s="31">
        <v>1985306</v>
      </c>
      <c r="Q184" s="31">
        <v>5775858</v>
      </c>
      <c r="R184" s="31">
        <v>5775858</v>
      </c>
      <c r="S184" s="31">
        <v>4451516</v>
      </c>
      <c r="T184" s="36">
        <f t="shared" si="46"/>
        <v>0.77071077578430769</v>
      </c>
      <c r="U184" s="36">
        <f t="shared" si="47"/>
        <v>-0.5577382025743135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2666031</v>
      </c>
      <c r="E185" s="32">
        <f>SUM(E180:E184)</f>
        <v>2666031</v>
      </c>
      <c r="F185" s="32">
        <f>SUM(F180:F184)</f>
        <v>1110846</v>
      </c>
      <c r="G185" s="37">
        <f t="shared" si="40"/>
        <v>0.41666657289431369</v>
      </c>
      <c r="H185" s="32">
        <f>SUM(H180:H184)</f>
        <v>878025</v>
      </c>
      <c r="I185" s="37">
        <f t="shared" si="41"/>
        <v>0.32933788091736366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1988871</v>
      </c>
      <c r="O185" s="37">
        <f t="shared" si="45"/>
        <v>0.74600445381167735</v>
      </c>
      <c r="P185" s="32">
        <f>SUM(P180:P184)</f>
        <v>1985306</v>
      </c>
      <c r="Q185" s="32">
        <f>SUM(Q180:Q184)</f>
        <v>5775858</v>
      </c>
      <c r="R185" s="32">
        <f>SUM(R180:R184)</f>
        <v>5775858</v>
      </c>
      <c r="S185" s="32">
        <f>SUM(S180:S184)</f>
        <v>4451516</v>
      </c>
      <c r="T185" s="37">
        <f t="shared" si="46"/>
        <v>0.77071077578430769</v>
      </c>
      <c r="U185" s="37">
        <f t="shared" si="47"/>
        <v>-0.5577382025743135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568</v>
      </c>
      <c r="E188" s="31">
        <v>568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541</v>
      </c>
      <c r="R188" s="31">
        <v>541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10139000</v>
      </c>
      <c r="E190" s="31">
        <v>10139000</v>
      </c>
      <c r="F190" s="31">
        <v>4224590</v>
      </c>
      <c r="G190" s="36">
        <f t="shared" si="40"/>
        <v>0.41666732419370744</v>
      </c>
      <c r="H190" s="31">
        <v>3379667</v>
      </c>
      <c r="I190" s="36">
        <f t="shared" si="41"/>
        <v>0.3333333662096854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7604257</v>
      </c>
      <c r="O190" s="36">
        <f t="shared" si="45"/>
        <v>0.75000069040339279</v>
      </c>
      <c r="P190" s="31">
        <v>3144667</v>
      </c>
      <c r="Q190" s="31">
        <v>9434000</v>
      </c>
      <c r="R190" s="31">
        <v>8928000</v>
      </c>
      <c r="S190" s="31">
        <v>7075500</v>
      </c>
      <c r="T190" s="36">
        <f t="shared" si="46"/>
        <v>0.75</v>
      </c>
      <c r="U190" s="36">
        <f t="shared" si="47"/>
        <v>7.4729693159879984E-2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10139568</v>
      </c>
      <c r="E191" s="32">
        <f>SUM(E186:E190)</f>
        <v>10139568</v>
      </c>
      <c r="F191" s="32">
        <f>SUM(F186:F190)</f>
        <v>4224590</v>
      </c>
      <c r="G191" s="37">
        <f t="shared" si="40"/>
        <v>0.41664398325451341</v>
      </c>
      <c r="H191" s="32">
        <f>SUM(H186:H190)</f>
        <v>3379667</v>
      </c>
      <c r="I191" s="37">
        <f t="shared" si="41"/>
        <v>0.33331469348595522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7604257</v>
      </c>
      <c r="O191" s="37">
        <f t="shared" si="45"/>
        <v>0.74995867674046868</v>
      </c>
      <c r="P191" s="32">
        <f>SUM(P186:P190)</f>
        <v>3144667</v>
      </c>
      <c r="Q191" s="32">
        <f>SUM(Q186:Q190)</f>
        <v>9434541</v>
      </c>
      <c r="R191" s="32">
        <f>SUM(R186:R190)</f>
        <v>8928541</v>
      </c>
      <c r="S191" s="32">
        <f>SUM(S186:S190)</f>
        <v>7075500</v>
      </c>
      <c r="T191" s="37">
        <f t="shared" si="46"/>
        <v>0.74995699313829889</v>
      </c>
      <c r="U191" s="37">
        <f t="shared" si="47"/>
        <v>7.4729693159879984E-2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18884271</v>
      </c>
      <c r="E200" s="31">
        <v>18884271</v>
      </c>
      <c r="F200" s="31">
        <v>7552125</v>
      </c>
      <c r="G200" s="36">
        <f t="shared" si="40"/>
        <v>0.39991615244242151</v>
      </c>
      <c r="H200" s="31">
        <v>6452252</v>
      </c>
      <c r="I200" s="36">
        <f t="shared" si="41"/>
        <v>0.34167334285766182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14004377</v>
      </c>
      <c r="O200" s="36">
        <f t="shared" si="45"/>
        <v>0.74158949530008333</v>
      </c>
      <c r="P200" s="31">
        <v>2691881</v>
      </c>
      <c r="Q200" s="31">
        <v>13884271</v>
      </c>
      <c r="R200" s="31">
        <v>13884271</v>
      </c>
      <c r="S200" s="31">
        <v>8996546</v>
      </c>
      <c r="T200" s="36">
        <f t="shared" si="46"/>
        <v>0.64796675316982788</v>
      </c>
      <c r="U200" s="36">
        <f t="shared" si="47"/>
        <v>1.3969306221188829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18884271</v>
      </c>
      <c r="E204" s="32">
        <f>SUM(E199:E203)</f>
        <v>18884271</v>
      </c>
      <c r="F204" s="32">
        <f>SUM(F199:F203)</f>
        <v>7552125</v>
      </c>
      <c r="G204" s="37">
        <f t="shared" si="40"/>
        <v>0.39991615244242151</v>
      </c>
      <c r="H204" s="32">
        <f>SUM(H199:H203)</f>
        <v>6452252</v>
      </c>
      <c r="I204" s="37">
        <f t="shared" si="41"/>
        <v>0.34167334285766182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14004377</v>
      </c>
      <c r="O204" s="37">
        <f t="shared" si="45"/>
        <v>0.74158949530008333</v>
      </c>
      <c r="P204" s="32">
        <f>SUM(P199:P203)</f>
        <v>2691881</v>
      </c>
      <c r="Q204" s="32">
        <f>SUM(Q199:Q203)</f>
        <v>13884271</v>
      </c>
      <c r="R204" s="32">
        <f>SUM(R199:R203)</f>
        <v>13884271</v>
      </c>
      <c r="S204" s="32">
        <f>SUM(S199:S203)</f>
        <v>8996546</v>
      </c>
      <c r="T204" s="37">
        <f t="shared" si="46"/>
        <v>0.64796675316982788</v>
      </c>
      <c r="U204" s="37">
        <f t="shared" si="47"/>
        <v>1.3969306221188829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31689870</v>
      </c>
      <c r="E205" s="32">
        <f>SUM(E173:E178,E180:E184,E186:E190,E192:E197,E199:E203)</f>
        <v>31689870</v>
      </c>
      <c r="F205" s="32">
        <f>SUM(F173:F178,F180:F184,F186:F190,F192:F197,F199:F203)</f>
        <v>12887561</v>
      </c>
      <c r="G205" s="37">
        <f t="shared" si="40"/>
        <v>0.4066776228491944</v>
      </c>
      <c r="H205" s="32">
        <f>SUM(H173:H178,H180:H184,H186:H190,H192:H197,H199:H203)</f>
        <v>10709944</v>
      </c>
      <c r="I205" s="37">
        <f t="shared" si="41"/>
        <v>0.33796112132993916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23597505</v>
      </c>
      <c r="O205" s="37">
        <f t="shared" si="45"/>
        <v>0.74463874417913356</v>
      </c>
      <c r="P205" s="32">
        <f>SUM(P173:P178,P180:P184,P186:P190,P192:P197,P199:P203)</f>
        <v>7821854</v>
      </c>
      <c r="Q205" s="32">
        <f>SUM(Q173:Q178,Q180:Q184,Q186:Q190,Q192:Q197,Q199:Q203)</f>
        <v>29094670</v>
      </c>
      <c r="R205" s="32">
        <f>SUM(R173:R178,R180:R184,R186:R190,R192:R197,R199:R203)</f>
        <v>28588670</v>
      </c>
      <c r="S205" s="32">
        <f>SUM(S173:S178,S180:S184,S186:S190,S192:S197,S199:S203)</f>
        <v>20523562</v>
      </c>
      <c r="T205" s="37">
        <f t="shared" si="46"/>
        <v>0.70540624794850737</v>
      </c>
      <c r="U205" s="37">
        <f t="shared" si="47"/>
        <v>0.36923343238060946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398928</v>
      </c>
      <c r="G214" s="36">
        <f t="shared" si="48"/>
        <v>0</v>
      </c>
      <c r="H214" s="31">
        <v>-115238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283690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2540</v>
      </c>
      <c r="E215" s="31">
        <v>2540</v>
      </c>
      <c r="F215" s="31">
        <v>119</v>
      </c>
      <c r="G215" s="36">
        <f t="shared" si="48"/>
        <v>4.6850393700787404E-2</v>
      </c>
      <c r="H215" s="31">
        <v>267</v>
      </c>
      <c r="I215" s="36">
        <f t="shared" si="49"/>
        <v>0.10511811023622047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386</v>
      </c>
      <c r="O215" s="36">
        <f t="shared" si="53"/>
        <v>0.15196850393700786</v>
      </c>
      <c r="P215" s="31">
        <v>0</v>
      </c>
      <c r="Q215" s="31">
        <v>2420</v>
      </c>
      <c r="R215" s="31">
        <v>2420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2540</v>
      </c>
      <c r="E216" s="32">
        <f>SUM(E208:E215)</f>
        <v>2540</v>
      </c>
      <c r="F216" s="32">
        <f>SUM(F208:F215)</f>
        <v>399047</v>
      </c>
      <c r="G216" s="37">
        <f t="shared" si="48"/>
        <v>157.10511811023622</v>
      </c>
      <c r="H216" s="32">
        <f>SUM(H208:H215)</f>
        <v>-114971</v>
      </c>
      <c r="I216" s="37">
        <f t="shared" si="49"/>
        <v>-45.264173228346458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284076</v>
      </c>
      <c r="O216" s="37">
        <f t="shared" si="53"/>
        <v>111.84094488188977</v>
      </c>
      <c r="P216" s="32">
        <f>SUM(P208:P215)</f>
        <v>0</v>
      </c>
      <c r="Q216" s="32">
        <f>SUM(Q208:Q215)</f>
        <v>2420</v>
      </c>
      <c r="R216" s="32">
        <f>SUM(R208:R215)</f>
        <v>2420</v>
      </c>
      <c r="S216" s="32">
        <f>SUM(S208:S215)</f>
        <v>0</v>
      </c>
      <c r="T216" s="37">
        <f t="shared" si="54"/>
        <v>0</v>
      </c>
      <c r="U216" s="37">
        <f t="shared" si="55"/>
        <v>0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0</v>
      </c>
      <c r="E224" s="32">
        <f>SUM(E217:E223)</f>
        <v>0</v>
      </c>
      <c r="F224" s="32">
        <f>SUM(F217:F223)</f>
        <v>0</v>
      </c>
      <c r="G224" s="37">
        <f t="shared" si="48"/>
        <v>0</v>
      </c>
      <c r="H224" s="32">
        <f>SUM(H217:H223)</f>
        <v>0</v>
      </c>
      <c r="I224" s="37">
        <f t="shared" si="49"/>
        <v>0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0</v>
      </c>
      <c r="O224" s="37">
        <f t="shared" si="53"/>
        <v>0</v>
      </c>
      <c r="P224" s="32">
        <f>SUM(P217:P223)</f>
        <v>0</v>
      </c>
      <c r="Q224" s="32">
        <f>SUM(Q217:Q223)</f>
        <v>0</v>
      </c>
      <c r="R224" s="32">
        <f>SUM(R217:R223)</f>
        <v>0</v>
      </c>
      <c r="S224" s="32">
        <f>SUM(S217:S223)</f>
        <v>0</v>
      </c>
      <c r="T224" s="37">
        <f t="shared" si="54"/>
        <v>0</v>
      </c>
      <c r="U224" s="37">
        <f t="shared" si="55"/>
        <v>0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174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174</v>
      </c>
      <c r="R230" s="32">
        <f>SUM(R225:R229)</f>
        <v>0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2540</v>
      </c>
      <c r="E231" s="32">
        <f>SUM(E208:E215,E217:E223,E225:E229)</f>
        <v>2540</v>
      </c>
      <c r="F231" s="32">
        <f>SUM(F208:F215,F217:F223,F225:F229)</f>
        <v>399047</v>
      </c>
      <c r="G231" s="37">
        <f t="shared" si="48"/>
        <v>157.10511811023622</v>
      </c>
      <c r="H231" s="32">
        <f>SUM(H208:H215,H217:H223,H225:H229)</f>
        <v>-114971</v>
      </c>
      <c r="I231" s="37">
        <f t="shared" si="49"/>
        <v>-45.264173228346458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284076</v>
      </c>
      <c r="O231" s="37">
        <f t="shared" si="53"/>
        <v>111.84094488188977</v>
      </c>
      <c r="P231" s="32">
        <f>SUM(P208:P215,P217:P223,P225:P229)</f>
        <v>0</v>
      </c>
      <c r="Q231" s="32">
        <f>SUM(Q208:Q215,Q217:Q223,Q225:Q229)</f>
        <v>2594</v>
      </c>
      <c r="R231" s="32">
        <f>SUM(R208:R215,R217:R223,R225:R229)</f>
        <v>2420</v>
      </c>
      <c r="S231" s="32">
        <f>SUM(S208:S215,S217:S223,S225:S229)</f>
        <v>0</v>
      </c>
      <c r="T231" s="37">
        <f t="shared" si="54"/>
        <v>0</v>
      </c>
      <c r="U231" s="37">
        <f t="shared" si="55"/>
        <v>0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56"/>
        <v>0</v>
      </c>
      <c r="H240" s="32">
        <f>SUM(H234:H239)</f>
        <v>0</v>
      </c>
      <c r="I240" s="37">
        <f t="shared" si="57"/>
        <v>0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0</v>
      </c>
      <c r="O240" s="37">
        <f t="shared" si="61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62"/>
        <v>0</v>
      </c>
      <c r="U240" s="37">
        <f t="shared" si="63"/>
        <v>0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7886420</v>
      </c>
      <c r="E245" s="31">
        <v>7886420</v>
      </c>
      <c r="F245" s="31">
        <v>0</v>
      </c>
      <c r="G245" s="36">
        <f t="shared" si="56"/>
        <v>0</v>
      </c>
      <c r="H245" s="31">
        <v>2578796</v>
      </c>
      <c r="I245" s="36">
        <f t="shared" si="57"/>
        <v>0.32699196847238671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2578796</v>
      </c>
      <c r="O245" s="36">
        <f t="shared" si="61"/>
        <v>0.32699196847238671</v>
      </c>
      <c r="P245" s="31">
        <v>2932202</v>
      </c>
      <c r="Q245" s="31">
        <v>8796684</v>
      </c>
      <c r="R245" s="31">
        <v>8796684</v>
      </c>
      <c r="S245" s="31">
        <v>2932202</v>
      </c>
      <c r="T245" s="36">
        <f t="shared" si="62"/>
        <v>0.33333037767413265</v>
      </c>
      <c r="U245" s="36">
        <f t="shared" si="63"/>
        <v>-0.12052580279257707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8826405</v>
      </c>
      <c r="E246" s="31">
        <v>8826405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16712825</v>
      </c>
      <c r="E247" s="32">
        <f>SUM(E241:E246)</f>
        <v>16712825</v>
      </c>
      <c r="F247" s="32">
        <f>SUM(F241:F246)</f>
        <v>0</v>
      </c>
      <c r="G247" s="37">
        <f t="shared" si="56"/>
        <v>0</v>
      </c>
      <c r="H247" s="32">
        <f>SUM(H241:H246)</f>
        <v>2578796</v>
      </c>
      <c r="I247" s="37">
        <f t="shared" si="57"/>
        <v>0.15430042497303717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2578796</v>
      </c>
      <c r="O247" s="37">
        <f t="shared" si="61"/>
        <v>0.15430042497303717</v>
      </c>
      <c r="P247" s="32">
        <f>SUM(P241:P246)</f>
        <v>2932202</v>
      </c>
      <c r="Q247" s="32">
        <f>SUM(Q241:Q246)</f>
        <v>8796684</v>
      </c>
      <c r="R247" s="32">
        <f>SUM(R241:R246)</f>
        <v>8796684</v>
      </c>
      <c r="S247" s="32">
        <f>SUM(S241:S246)</f>
        <v>2932202</v>
      </c>
      <c r="T247" s="37">
        <f t="shared" si="62"/>
        <v>0.33333037767413265</v>
      </c>
      <c r="U247" s="37">
        <f t="shared" si="63"/>
        <v>-0.12052580279257707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22876725</v>
      </c>
      <c r="E253" s="31">
        <v>22876725</v>
      </c>
      <c r="F253" s="31">
        <v>9531950</v>
      </c>
      <c r="G253" s="36">
        <f t="shared" si="56"/>
        <v>0.41666584705634219</v>
      </c>
      <c r="H253" s="31">
        <v>7625560</v>
      </c>
      <c r="I253" s="36">
        <f t="shared" si="57"/>
        <v>0.33333267764507374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17157510</v>
      </c>
      <c r="O253" s="36">
        <f t="shared" si="61"/>
        <v>0.74999852470141593</v>
      </c>
      <c r="P253" s="31">
        <v>4438848</v>
      </c>
      <c r="Q253" s="31">
        <v>21608083</v>
      </c>
      <c r="R253" s="31">
        <v>21608083</v>
      </c>
      <c r="S253" s="31">
        <v>13442190</v>
      </c>
      <c r="T253" s="36">
        <f t="shared" si="62"/>
        <v>0.62209081666337551</v>
      </c>
      <c r="U253" s="36">
        <f t="shared" si="63"/>
        <v>0.71791419755756447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22876725</v>
      </c>
      <c r="E254" s="32">
        <f>SUM(E248:E253)</f>
        <v>22876725</v>
      </c>
      <c r="F254" s="32">
        <f>SUM(F248:F253)</f>
        <v>9531950</v>
      </c>
      <c r="G254" s="37">
        <f t="shared" si="56"/>
        <v>0.41666584705634219</v>
      </c>
      <c r="H254" s="32">
        <f>SUM(H248:H253)</f>
        <v>7625560</v>
      </c>
      <c r="I254" s="37">
        <f t="shared" si="57"/>
        <v>0.33333267764507374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17157510</v>
      </c>
      <c r="O254" s="37">
        <f t="shared" si="61"/>
        <v>0.74999852470141593</v>
      </c>
      <c r="P254" s="32">
        <f>SUM(P248:P253)</f>
        <v>4438848</v>
      </c>
      <c r="Q254" s="32">
        <f>SUM(Q248:Q253)</f>
        <v>21608083</v>
      </c>
      <c r="R254" s="32">
        <f>SUM(R248:R253)</f>
        <v>21608083</v>
      </c>
      <c r="S254" s="32">
        <f>SUM(S248:S253)</f>
        <v>13442190</v>
      </c>
      <c r="T254" s="37">
        <f t="shared" si="62"/>
        <v>0.62209081666337551</v>
      </c>
      <c r="U254" s="37">
        <f t="shared" si="63"/>
        <v>0.71791419755756447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56"/>
        <v>0</v>
      </c>
      <c r="H255" s="31">
        <v>0</v>
      </c>
      <c r="I255" s="36">
        <f t="shared" si="57"/>
        <v>0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0</v>
      </c>
      <c r="O255" s="36">
        <f t="shared" si="61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62"/>
        <v>0</v>
      </c>
      <c r="U255" s="36">
        <f t="shared" si="63"/>
        <v>0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56"/>
        <v>0</v>
      </c>
      <c r="H259" s="32">
        <f>SUM(H255:H258)</f>
        <v>0</v>
      </c>
      <c r="I259" s="37">
        <f t="shared" si="57"/>
        <v>0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0</v>
      </c>
      <c r="O259" s="37">
        <f t="shared" si="61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62"/>
        <v>0</v>
      </c>
      <c r="U259" s="37">
        <f t="shared" si="63"/>
        <v>0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39589550</v>
      </c>
      <c r="E260" s="32">
        <f>SUM(E234:E239,E241:E246,E248:E253,E255:E258)</f>
        <v>39589550</v>
      </c>
      <c r="F260" s="32">
        <f>SUM(F234:F239,F241:F246,F248:F253,F255:F258)</f>
        <v>9531950</v>
      </c>
      <c r="G260" s="37">
        <f t="shared" si="56"/>
        <v>0.2407693444355897</v>
      </c>
      <c r="H260" s="32">
        <f>SUM(H234:H239,H241:H246,H248:H253,H255:H258)</f>
        <v>10204356</v>
      </c>
      <c r="I260" s="37">
        <f t="shared" si="57"/>
        <v>0.25775377593329551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19736306</v>
      </c>
      <c r="O260" s="37">
        <f t="shared" si="61"/>
        <v>0.49852312036888524</v>
      </c>
      <c r="P260" s="32">
        <f>SUM(P234:P239,P241:P246,P248:P253,P255:P258)</f>
        <v>7371050</v>
      </c>
      <c r="Q260" s="32">
        <f>SUM(Q234:Q239,Q241:Q246,Q248:Q253,Q255:Q258)</f>
        <v>30404767</v>
      </c>
      <c r="R260" s="32">
        <f>SUM(R234:R239,R241:R246,R248:R253,R255:R258)</f>
        <v>30404767</v>
      </c>
      <c r="S260" s="32">
        <f>SUM(S234:S239,S241:S246,S248:S253,S255:S258)</f>
        <v>16374392</v>
      </c>
      <c r="T260" s="37">
        <f t="shared" si="62"/>
        <v>0.53854686668047813</v>
      </c>
      <c r="U260" s="37">
        <f t="shared" si="63"/>
        <v>0.3843829576518949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1678400</v>
      </c>
      <c r="E264" s="31">
        <v>1678400</v>
      </c>
      <c r="F264" s="31">
        <v>699330</v>
      </c>
      <c r="G264" s="36">
        <f t="shared" si="64"/>
        <v>0.41666468064823642</v>
      </c>
      <c r="H264" s="31">
        <v>558916</v>
      </c>
      <c r="I264" s="36">
        <f t="shared" si="65"/>
        <v>0.33300524308865587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1258246</v>
      </c>
      <c r="O264" s="36">
        <f t="shared" si="69"/>
        <v>0.74966992373689223</v>
      </c>
      <c r="P264" s="31">
        <v>0</v>
      </c>
      <c r="Q264" s="31">
        <v>1600000</v>
      </c>
      <c r="R264" s="31">
        <v>1600000</v>
      </c>
      <c r="S264" s="31">
        <v>666667</v>
      </c>
      <c r="T264" s="36">
        <f t="shared" si="70"/>
        <v>0.41666687499999999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4882302</v>
      </c>
      <c r="E266" s="31">
        <v>4882302</v>
      </c>
      <c r="F266" s="31">
        <v>2147966</v>
      </c>
      <c r="G266" s="36">
        <f t="shared" si="64"/>
        <v>0.43994943368927197</v>
      </c>
      <c r="H266" s="31">
        <v>1818004</v>
      </c>
      <c r="I266" s="36">
        <f t="shared" si="65"/>
        <v>0.37236615022995301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3965970</v>
      </c>
      <c r="O266" s="36">
        <f t="shared" si="69"/>
        <v>0.81231558391922498</v>
      </c>
      <c r="P266" s="31">
        <v>1829245</v>
      </c>
      <c r="Q266" s="31">
        <v>5235200</v>
      </c>
      <c r="R266" s="31">
        <v>5294235</v>
      </c>
      <c r="S266" s="31">
        <v>3901437</v>
      </c>
      <c r="T266" s="36">
        <f t="shared" si="70"/>
        <v>0.74523170079462098</v>
      </c>
      <c r="U266" s="36">
        <f t="shared" si="71"/>
        <v>-6.1451582483483813E-3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6560702</v>
      </c>
      <c r="E267" s="32">
        <f>SUM(E263:E266)</f>
        <v>6560702</v>
      </c>
      <c r="F267" s="32">
        <f>SUM(F263:F266)</f>
        <v>2847296</v>
      </c>
      <c r="G267" s="37">
        <f t="shared" si="64"/>
        <v>0.43399258189138906</v>
      </c>
      <c r="H267" s="32">
        <f>SUM(H263:H266)</f>
        <v>2376920</v>
      </c>
      <c r="I267" s="37">
        <f t="shared" si="65"/>
        <v>0.36229659569966749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5224216</v>
      </c>
      <c r="O267" s="37">
        <f t="shared" si="69"/>
        <v>0.79628917759105655</v>
      </c>
      <c r="P267" s="32">
        <f>SUM(P263:P266)</f>
        <v>1829245</v>
      </c>
      <c r="Q267" s="32">
        <f>SUM(Q263:Q266)</f>
        <v>6835200</v>
      </c>
      <c r="R267" s="32">
        <f>SUM(R263:R266)</f>
        <v>6894235</v>
      </c>
      <c r="S267" s="32">
        <f>SUM(S263:S266)</f>
        <v>4568104</v>
      </c>
      <c r="T267" s="37">
        <f t="shared" si="70"/>
        <v>0.66832045880149815</v>
      </c>
      <c r="U267" s="37">
        <f t="shared" si="71"/>
        <v>0.29939947902003294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0</v>
      </c>
      <c r="E275" s="32">
        <f>SUM(E268:E274)</f>
        <v>0</v>
      </c>
      <c r="F275" s="32">
        <f>SUM(F268:F274)</f>
        <v>0</v>
      </c>
      <c r="G275" s="37">
        <f t="shared" si="64"/>
        <v>0</v>
      </c>
      <c r="H275" s="32">
        <f>SUM(H268:H274)</f>
        <v>0</v>
      </c>
      <c r="I275" s="37">
        <f t="shared" si="65"/>
        <v>0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0</v>
      </c>
      <c r="O275" s="37">
        <f t="shared" si="69"/>
        <v>0</v>
      </c>
      <c r="P275" s="32">
        <f>SUM(P268:P274)</f>
        <v>0</v>
      </c>
      <c r="Q275" s="32">
        <f>SUM(Q268:Q274)</f>
        <v>0</v>
      </c>
      <c r="R275" s="32">
        <f>SUM(R268:R274)</f>
        <v>0</v>
      </c>
      <c r="S275" s="32">
        <f>SUM(S268:S274)</f>
        <v>0</v>
      </c>
      <c r="T275" s="37">
        <f t="shared" si="70"/>
        <v>0</v>
      </c>
      <c r="U275" s="37">
        <f t="shared" si="71"/>
        <v>0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0</v>
      </c>
      <c r="E285" s="32">
        <f>SUM(E276:E284)</f>
        <v>0</v>
      </c>
      <c r="F285" s="32">
        <f>SUM(F276:F284)</f>
        <v>0</v>
      </c>
      <c r="G285" s="37">
        <f t="shared" si="64"/>
        <v>0</v>
      </c>
      <c r="H285" s="32">
        <f>SUM(H276:H284)</f>
        <v>0</v>
      </c>
      <c r="I285" s="37">
        <f t="shared" si="65"/>
        <v>0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0</v>
      </c>
      <c r="O285" s="37">
        <f t="shared" si="69"/>
        <v>0</v>
      </c>
      <c r="P285" s="32">
        <f>SUM(P276:P284)</f>
        <v>0</v>
      </c>
      <c r="Q285" s="32">
        <f>SUM(Q276:Q284)</f>
        <v>0</v>
      </c>
      <c r="R285" s="32">
        <f>SUM(R276:R284)</f>
        <v>0</v>
      </c>
      <c r="S285" s="32">
        <f>SUM(S276:S284)</f>
        <v>0</v>
      </c>
      <c r="T285" s="37">
        <f t="shared" si="70"/>
        <v>0</v>
      </c>
      <c r="U285" s="37">
        <f t="shared" si="71"/>
        <v>0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70"/>
        <v>0</v>
      </c>
      <c r="U293" s="36">
        <f t="shared" si="71"/>
        <v>0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0</v>
      </c>
      <c r="E298" s="32">
        <f>SUM(E293:E297)</f>
        <v>0</v>
      </c>
      <c r="F298" s="32">
        <f>SUM(F293:F297)</f>
        <v>0</v>
      </c>
      <c r="G298" s="37">
        <f t="shared" si="64"/>
        <v>0</v>
      </c>
      <c r="H298" s="32">
        <f>SUM(H293:H297)</f>
        <v>0</v>
      </c>
      <c r="I298" s="37">
        <f t="shared" si="65"/>
        <v>0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0</v>
      </c>
      <c r="O298" s="37">
        <f t="shared" si="69"/>
        <v>0</v>
      </c>
      <c r="P298" s="32">
        <f>SUM(P293:P297)</f>
        <v>0</v>
      </c>
      <c r="Q298" s="32">
        <f>SUM(Q293:Q297)</f>
        <v>0</v>
      </c>
      <c r="R298" s="32">
        <f>SUM(R293:R297)</f>
        <v>0</v>
      </c>
      <c r="S298" s="32">
        <f>SUM(S293:S297)</f>
        <v>0</v>
      </c>
      <c r="T298" s="37">
        <f t="shared" si="70"/>
        <v>0</v>
      </c>
      <c r="U298" s="37">
        <f t="shared" si="71"/>
        <v>0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6560702</v>
      </c>
      <c r="E299" s="32">
        <f>SUM(E263:E266,E268:E274,E276:E284,E286:E291,E293:E297)</f>
        <v>6560702</v>
      </c>
      <c r="F299" s="32">
        <f>SUM(F263:F266,F268:F274,F276:F284,F286:F291,F293:F297)</f>
        <v>2847296</v>
      </c>
      <c r="G299" s="37">
        <f t="shared" si="64"/>
        <v>0.43399258189138906</v>
      </c>
      <c r="H299" s="32">
        <f>SUM(H263:H266,H268:H274,H276:H284,H286:H291,H293:H297)</f>
        <v>2376920</v>
      </c>
      <c r="I299" s="37">
        <f t="shared" si="65"/>
        <v>0.36229659569966749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5224216</v>
      </c>
      <c r="O299" s="37">
        <f t="shared" si="69"/>
        <v>0.79628917759105655</v>
      </c>
      <c r="P299" s="32">
        <f>SUM(P263:P266,P268:P274,P276:P284,P286:P291,P293:P297)</f>
        <v>1829245</v>
      </c>
      <c r="Q299" s="32">
        <f>SUM(Q263:Q266,Q268:Q274,Q276:Q284,Q286:Q291,Q293:Q297)</f>
        <v>6835200</v>
      </c>
      <c r="R299" s="32">
        <f>SUM(R263:R266,R268:R274,R276:R284,R286:R291,R293:R297)</f>
        <v>6894235</v>
      </c>
      <c r="S299" s="32">
        <f>SUM(S263:S266,S268:S274,S276:S284,S286:S291,S293:S297)</f>
        <v>4568104</v>
      </c>
      <c r="T299" s="37">
        <f t="shared" si="70"/>
        <v>0.66832045880149815</v>
      </c>
      <c r="U299" s="37">
        <f t="shared" si="71"/>
        <v>0.29939947902003294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3580</v>
      </c>
      <c r="E302" s="31">
        <v>3580</v>
      </c>
      <c r="F302" s="31">
        <v>7062</v>
      </c>
      <c r="G302" s="36">
        <f t="shared" ref="G302:G339" si="72">IF(($D302     =0),0,($F302     /$D302     ))</f>
        <v>1.9726256983240222</v>
      </c>
      <c r="H302" s="31">
        <v>-13782</v>
      </c>
      <c r="I302" s="36">
        <f t="shared" ref="I302:I339" si="73">IF(($D302     =0),0,($H302     /$D302     ))</f>
        <v>-3.8497206703910614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-6720</v>
      </c>
      <c r="O302" s="36">
        <f t="shared" ref="O302:O339" si="77">IF(($D302     =0),0,($N302     /$D302     ))</f>
        <v>-1.8770949720670391</v>
      </c>
      <c r="P302" s="31">
        <v>-2919</v>
      </c>
      <c r="Q302" s="31">
        <v>3381</v>
      </c>
      <c r="R302" s="31">
        <v>3381</v>
      </c>
      <c r="S302" s="31">
        <v>8023</v>
      </c>
      <c r="T302" s="36">
        <f t="shared" ref="T302:T339" si="78">IF(($Q302     =0),0,($S302     /$Q302     ))</f>
        <v>2.372966577935522</v>
      </c>
      <c r="U302" s="36">
        <f t="shared" ref="U302:U339" si="79">IF(($P302     =0),0,(($H302     /$P302     )-1))</f>
        <v>3.7214799588900309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3580</v>
      </c>
      <c r="E303" s="32">
        <f>E302</f>
        <v>3580</v>
      </c>
      <c r="F303" s="32">
        <f>F302</f>
        <v>7062</v>
      </c>
      <c r="G303" s="37">
        <f t="shared" si="72"/>
        <v>1.9726256983240222</v>
      </c>
      <c r="H303" s="32">
        <f>H302</f>
        <v>-13782</v>
      </c>
      <c r="I303" s="37">
        <f t="shared" si="73"/>
        <v>-3.8497206703910614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-6720</v>
      </c>
      <c r="O303" s="37">
        <f t="shared" si="77"/>
        <v>-1.8770949720670391</v>
      </c>
      <c r="P303" s="32">
        <f>P302</f>
        <v>-2919</v>
      </c>
      <c r="Q303" s="32">
        <f>Q302</f>
        <v>3381</v>
      </c>
      <c r="R303" s="32">
        <f>R302</f>
        <v>3381</v>
      </c>
      <c r="S303" s="32">
        <f>S302</f>
        <v>8023</v>
      </c>
      <c r="T303" s="37">
        <f t="shared" si="78"/>
        <v>2.372966577935522</v>
      </c>
      <c r="U303" s="37">
        <f t="shared" si="79"/>
        <v>3.7214799588900309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345000</v>
      </c>
      <c r="E307" s="31">
        <v>345000</v>
      </c>
      <c r="F307" s="31">
        <v>6553</v>
      </c>
      <c r="G307" s="36">
        <f t="shared" si="72"/>
        <v>1.8994202898550725E-2</v>
      </c>
      <c r="H307" s="31">
        <v>2130</v>
      </c>
      <c r="I307" s="36">
        <f t="shared" si="73"/>
        <v>6.1739130434782605E-3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8683</v>
      </c>
      <c r="O307" s="36">
        <f t="shared" si="77"/>
        <v>2.5168115942028984E-2</v>
      </c>
      <c r="P307" s="31">
        <v>0</v>
      </c>
      <c r="Q307" s="31">
        <v>350005</v>
      </c>
      <c r="R307" s="31">
        <v>350000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418031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345000</v>
      </c>
      <c r="E310" s="32">
        <f>SUM(E304:E309)</f>
        <v>345000</v>
      </c>
      <c r="F310" s="32">
        <f>SUM(F304:F309)</f>
        <v>6553</v>
      </c>
      <c r="G310" s="37">
        <f t="shared" si="72"/>
        <v>1.8994202898550725E-2</v>
      </c>
      <c r="H310" s="32">
        <f>SUM(H304:H309)</f>
        <v>2130</v>
      </c>
      <c r="I310" s="37">
        <f t="shared" si="73"/>
        <v>6.1739130434782605E-3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8683</v>
      </c>
      <c r="O310" s="37">
        <f t="shared" si="77"/>
        <v>2.5168115942028984E-2</v>
      </c>
      <c r="P310" s="32">
        <f>SUM(P304:P309)</f>
        <v>0</v>
      </c>
      <c r="Q310" s="32">
        <f>SUM(Q304:Q309)</f>
        <v>350005</v>
      </c>
      <c r="R310" s="32">
        <f>SUM(R304:R309)</f>
        <v>768031</v>
      </c>
      <c r="S310" s="32">
        <f>SUM(S304:S309)</f>
        <v>0</v>
      </c>
      <c r="T310" s="37">
        <f t="shared" si="78"/>
        <v>0</v>
      </c>
      <c r="U310" s="37">
        <f t="shared" si="79"/>
        <v>0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0</v>
      </c>
      <c r="E317" s="32">
        <f>SUM(E311:E316)</f>
        <v>0</v>
      </c>
      <c r="F317" s="32">
        <f>SUM(F311:F316)</f>
        <v>0</v>
      </c>
      <c r="G317" s="37">
        <f t="shared" si="72"/>
        <v>0</v>
      </c>
      <c r="H317" s="32">
        <f>SUM(H311:H316)</f>
        <v>0</v>
      </c>
      <c r="I317" s="37">
        <f t="shared" si="73"/>
        <v>0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0</v>
      </c>
      <c r="O317" s="37">
        <f t="shared" si="77"/>
        <v>0</v>
      </c>
      <c r="P317" s="32">
        <f>SUM(P311:P316)</f>
        <v>0</v>
      </c>
      <c r="Q317" s="32">
        <f>SUM(Q311:Q316)</f>
        <v>0</v>
      </c>
      <c r="R317" s="32">
        <f>SUM(R311:R316)</f>
        <v>0</v>
      </c>
      <c r="S317" s="32">
        <f>SUM(S311:S316)</f>
        <v>0</v>
      </c>
      <c r="T317" s="37">
        <f t="shared" si="78"/>
        <v>0</v>
      </c>
      <c r="U317" s="37">
        <f t="shared" si="79"/>
        <v>0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0</v>
      </c>
      <c r="E323" s="32">
        <f>SUM(E318:E322)</f>
        <v>0</v>
      </c>
      <c r="F323" s="32">
        <f>SUM(F318:F322)</f>
        <v>0</v>
      </c>
      <c r="G323" s="37">
        <f t="shared" si="72"/>
        <v>0</v>
      </c>
      <c r="H323" s="32">
        <f>SUM(H318:H322)</f>
        <v>0</v>
      </c>
      <c r="I323" s="37">
        <f t="shared" si="73"/>
        <v>0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0</v>
      </c>
      <c r="O323" s="37">
        <f t="shared" si="77"/>
        <v>0</v>
      </c>
      <c r="P323" s="32">
        <f>SUM(P318:P322)</f>
        <v>0</v>
      </c>
      <c r="Q323" s="32">
        <f>SUM(Q318:Q322)</f>
        <v>0</v>
      </c>
      <c r="R323" s="32">
        <f>SUM(R318:R322)</f>
        <v>0</v>
      </c>
      <c r="S323" s="32">
        <f>SUM(S318:S322)</f>
        <v>0</v>
      </c>
      <c r="T323" s="37">
        <f t="shared" si="78"/>
        <v>0</v>
      </c>
      <c r="U323" s="37">
        <f t="shared" si="79"/>
        <v>0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0</v>
      </c>
      <c r="E327" s="31">
        <v>0</v>
      </c>
      <c r="F327" s="31">
        <v>0</v>
      </c>
      <c r="G327" s="36">
        <f t="shared" si="72"/>
        <v>0</v>
      </c>
      <c r="H327" s="31">
        <v>0</v>
      </c>
      <c r="I327" s="36">
        <f t="shared" si="73"/>
        <v>0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0</v>
      </c>
      <c r="O327" s="36">
        <f t="shared" si="77"/>
        <v>0</v>
      </c>
      <c r="P327" s="31">
        <v>0</v>
      </c>
      <c r="Q327" s="31">
        <v>0</v>
      </c>
      <c r="R327" s="31">
        <v>0</v>
      </c>
      <c r="S327" s="31">
        <v>0</v>
      </c>
      <c r="T327" s="36">
        <f t="shared" si="78"/>
        <v>0</v>
      </c>
      <c r="U327" s="36">
        <f t="shared" si="79"/>
        <v>0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0</v>
      </c>
      <c r="E332" s="32">
        <f>SUM(E324:E331)</f>
        <v>0</v>
      </c>
      <c r="F332" s="32">
        <f>SUM(F324:F331)</f>
        <v>0</v>
      </c>
      <c r="G332" s="37">
        <f t="shared" si="72"/>
        <v>0</v>
      </c>
      <c r="H332" s="32">
        <f>SUM(H324:H331)</f>
        <v>0</v>
      </c>
      <c r="I332" s="37">
        <f t="shared" si="73"/>
        <v>0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0</v>
      </c>
      <c r="O332" s="37">
        <f t="shared" si="77"/>
        <v>0</v>
      </c>
      <c r="P332" s="32">
        <f>SUM(P324:P331)</f>
        <v>0</v>
      </c>
      <c r="Q332" s="32">
        <f>SUM(Q324:Q331)</f>
        <v>0</v>
      </c>
      <c r="R332" s="32">
        <f>SUM(R324:R331)</f>
        <v>0</v>
      </c>
      <c r="S332" s="32">
        <f>SUM(S324:S331)</f>
        <v>0</v>
      </c>
      <c r="T332" s="37">
        <f t="shared" si="78"/>
        <v>0</v>
      </c>
      <c r="U332" s="37">
        <f t="shared" si="79"/>
        <v>0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348580</v>
      </c>
      <c r="E338" s="32">
        <f>SUM(E302,E304:E309,E311:E316,E318:E322,E324:E331,E333:E336)</f>
        <v>348580</v>
      </c>
      <c r="F338" s="32">
        <f>SUM(F302,F304:F309,F311:F316,F318:F322,F324:F331,F333:F336)</f>
        <v>13615</v>
      </c>
      <c r="G338" s="37">
        <f t="shared" si="72"/>
        <v>3.9058465775431754E-2</v>
      </c>
      <c r="H338" s="32">
        <f>SUM(H302,H304:H309,H311:H316,H318:H322,H324:H331,H333:H336)</f>
        <v>-11652</v>
      </c>
      <c r="I338" s="37">
        <f t="shared" si="73"/>
        <v>-3.3427046875896496E-2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1963</v>
      </c>
      <c r="O338" s="37">
        <f t="shared" si="77"/>
        <v>5.6314188995352571E-3</v>
      </c>
      <c r="P338" s="32">
        <f>SUM(P302,P304:P309,P311:P316,P318:P322,P324:P331,P333:P336)</f>
        <v>-2919</v>
      </c>
      <c r="Q338" s="32">
        <f>SUM(Q302,Q304:Q309,Q311:Q316,Q318:Q322,Q324:Q331,Q333:Q336)</f>
        <v>353386</v>
      </c>
      <c r="R338" s="32">
        <f>SUM(R302,R304:R309,R311:R316,R318:R322,R324:R331,R333:R336)</f>
        <v>771412</v>
      </c>
      <c r="S338" s="32">
        <f>SUM(S302,S304:S309,S311:S316,S318:S322,S324:S331,S333:S336)</f>
        <v>8023</v>
      </c>
      <c r="T338" s="37">
        <f t="shared" si="78"/>
        <v>2.2703219708760391E-2</v>
      </c>
      <c r="U338" s="37">
        <f t="shared" si="79"/>
        <v>2.9917780061664954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113217944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113218044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34264351</v>
      </c>
      <c r="G339" s="39">
        <f t="shared" si="72"/>
        <v>0.30264063972050226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29742404</v>
      </c>
      <c r="I339" s="39">
        <f t="shared" si="73"/>
        <v>0.26270044260828479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64006755</v>
      </c>
      <c r="O339" s="39">
        <f t="shared" si="77"/>
        <v>0.56534108232878699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24988485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104708450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106174575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59405955</v>
      </c>
      <c r="T339" s="39">
        <f t="shared" si="78"/>
        <v>0.56734633164754134</v>
      </c>
      <c r="U339" s="39">
        <f t="shared" si="79"/>
        <v>0.19024438656445164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103" max="16383" man="1"/>
    <brk id="170" max="16383" man="1"/>
    <brk id="232" max="16383" man="1"/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tabSelected="1" view="pageBreakPreview" topLeftCell="A134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5.42578125" bestFit="1" customWidth="1"/>
    <col min="5" max="5" width="14" bestFit="1" customWidth="1"/>
    <col min="6" max="6" width="13.28515625" bestFit="1" customWidth="1"/>
    <col min="7" max="7" width="16.5703125" bestFit="1" customWidth="1"/>
    <col min="8" max="8" width="13.28515625" bestFit="1" customWidth="1"/>
    <col min="9" max="9" width="11.7109375" customWidth="1"/>
    <col min="10" max="13" width="11.7109375" hidden="1" customWidth="1"/>
    <col min="14" max="14" width="14.42578125" bestFit="1" customWidth="1"/>
    <col min="15" max="15" width="11.7109375" customWidth="1"/>
    <col min="16" max="16" width="13.28515625" bestFit="1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37889731</v>
      </c>
      <c r="E8" s="31">
        <v>37889731</v>
      </c>
      <c r="F8" s="31">
        <v>2363781</v>
      </c>
      <c r="G8" s="36">
        <f>IF(($D8       =0),0,($F8       /$D8       ))</f>
        <v>6.2385795243571407E-2</v>
      </c>
      <c r="H8" s="31">
        <v>19866966</v>
      </c>
      <c r="I8" s="36">
        <f>IF(($D8       =0),0,($H8       /$D8       ))</f>
        <v>0.52433642244649348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22230747</v>
      </c>
      <c r="O8" s="36">
        <f>IF(($D8       =0),0,($N8       /$D8       ))</f>
        <v>0.58672221769006494</v>
      </c>
      <c r="P8" s="31">
        <v>2255995</v>
      </c>
      <c r="Q8" s="31">
        <v>34942194</v>
      </c>
      <c r="R8" s="31">
        <v>34942194</v>
      </c>
      <c r="S8" s="31">
        <v>4807573</v>
      </c>
      <c r="T8" s="36">
        <f>IF(($Q8       =0),0,($S8       /$Q8       ))</f>
        <v>0.13758646637930064</v>
      </c>
      <c r="U8" s="36">
        <f>IF(($P8       =0),0,(($H8       /$P8       )-1))</f>
        <v>7.8062987728252935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41897870</v>
      </c>
      <c r="E9" s="31">
        <v>41897870</v>
      </c>
      <c r="F9" s="31">
        <v>10783279</v>
      </c>
      <c r="G9" s="36">
        <f>IF(($D9       =0),0,($F9       /$D9       ))</f>
        <v>0.25737057754964632</v>
      </c>
      <c r="H9" s="31">
        <v>5622973</v>
      </c>
      <c r="I9" s="36">
        <f>IF(($D9       =0),0,($H9       /$D9       ))</f>
        <v>0.1342066553741276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16406252</v>
      </c>
      <c r="O9" s="36">
        <f>IF(($D9       =0),0,($N9       /$D9       ))</f>
        <v>0.39157723292377394</v>
      </c>
      <c r="P9" s="31">
        <v>5281278</v>
      </c>
      <c r="Q9" s="31">
        <v>39766230</v>
      </c>
      <c r="R9" s="31">
        <v>38870670</v>
      </c>
      <c r="S9" s="31">
        <v>12060951</v>
      </c>
      <c r="T9" s="36">
        <f>IF(($Q9       =0),0,($S9       /$Q9       ))</f>
        <v>0.30329631448593442</v>
      </c>
      <c r="U9" s="36">
        <f>IF(($P9       =0),0,(($H9       /$P9       )-1))</f>
        <v>6.4699301949262988E-2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79787601</v>
      </c>
      <c r="E10" s="32">
        <f>SUM(E8:E9)</f>
        <v>79787601</v>
      </c>
      <c r="F10" s="32">
        <f>SUM(F8:F9)</f>
        <v>13147060</v>
      </c>
      <c r="G10" s="37">
        <f t="shared" ref="G10:G54" si="0">IF(($D10      =0),0,($F10      /$D10      ))</f>
        <v>0.16477572749680744</v>
      </c>
      <c r="H10" s="32">
        <f>SUM(H8:H9)</f>
        <v>25489939</v>
      </c>
      <c r="I10" s="37">
        <f t="shared" ref="I10:I54" si="1">IF(($D10      =0),0,($H10      /$D10      ))</f>
        <v>0.31947243281572035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38636999</v>
      </c>
      <c r="O10" s="37">
        <f t="shared" ref="O10:O54" si="5">IF(($D10      =0),0,($N10      /$D10      ))</f>
        <v>0.48424816031252776</v>
      </c>
      <c r="P10" s="32">
        <f>SUM(P8:P9)</f>
        <v>7537273</v>
      </c>
      <c r="Q10" s="32">
        <f>SUM(Q8:Q9)</f>
        <v>74708424</v>
      </c>
      <c r="R10" s="32">
        <f>SUM(R8:R9)</f>
        <v>73812864</v>
      </c>
      <c r="S10" s="32">
        <f>SUM(S8:S9)</f>
        <v>16868524</v>
      </c>
      <c r="T10" s="37">
        <f t="shared" ref="T10:T54" si="6">IF(($Q10      =0),0,($S10      /$Q10      ))</f>
        <v>0.22579145826981975</v>
      </c>
      <c r="U10" s="37">
        <f t="shared" ref="U10:U54" si="7">IF(($P10      =0),0,(($H10      /$P10      )-1))</f>
        <v>2.3818516325466783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3247903</v>
      </c>
      <c r="E11" s="31">
        <v>3247903</v>
      </c>
      <c r="F11" s="31">
        <v>49849</v>
      </c>
      <c r="G11" s="36">
        <f t="shared" si="0"/>
        <v>1.534805688470376E-2</v>
      </c>
      <c r="H11" s="31">
        <v>42429</v>
      </c>
      <c r="I11" s="36">
        <f t="shared" si="1"/>
        <v>1.3063505899037009E-2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92278</v>
      </c>
      <c r="O11" s="36">
        <f t="shared" si="5"/>
        <v>2.8411562783740772E-2</v>
      </c>
      <c r="P11" s="31">
        <v>41959</v>
      </c>
      <c r="Q11" s="31">
        <v>2456428</v>
      </c>
      <c r="R11" s="31">
        <v>2450897</v>
      </c>
      <c r="S11" s="31">
        <v>89383</v>
      </c>
      <c r="T11" s="36">
        <f t="shared" si="6"/>
        <v>3.6387388516984823E-2</v>
      </c>
      <c r="U11" s="36">
        <f t="shared" si="7"/>
        <v>1.1201410901117814E-2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2821628</v>
      </c>
      <c r="E12" s="31">
        <v>2821628</v>
      </c>
      <c r="F12" s="31">
        <v>2736265</v>
      </c>
      <c r="G12" s="36">
        <f t="shared" si="0"/>
        <v>0.96974689789015422</v>
      </c>
      <c r="H12" s="31">
        <v>31159</v>
      </c>
      <c r="I12" s="36">
        <f t="shared" si="1"/>
        <v>1.1042915650114048E-2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2767424</v>
      </c>
      <c r="O12" s="36">
        <f t="shared" si="5"/>
        <v>0.98078981354026828</v>
      </c>
      <c r="P12" s="31">
        <v>21899</v>
      </c>
      <c r="Q12" s="31">
        <v>2413800</v>
      </c>
      <c r="R12" s="31">
        <v>2413800</v>
      </c>
      <c r="S12" s="31">
        <v>44188</v>
      </c>
      <c r="T12" s="36">
        <f t="shared" si="6"/>
        <v>1.8306404838843316E-2</v>
      </c>
      <c r="U12" s="36">
        <f t="shared" si="7"/>
        <v>0.42285035846385677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4497000</v>
      </c>
      <c r="E13" s="31">
        <v>4497000</v>
      </c>
      <c r="F13" s="31">
        <v>112810</v>
      </c>
      <c r="G13" s="36">
        <f t="shared" si="0"/>
        <v>2.5085612630642649E-2</v>
      </c>
      <c r="H13" s="31">
        <v>4622940</v>
      </c>
      <c r="I13" s="36">
        <f t="shared" si="1"/>
        <v>1.0280053368912609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4735750</v>
      </c>
      <c r="O13" s="36">
        <f t="shared" si="5"/>
        <v>1.0530909495219034</v>
      </c>
      <c r="P13" s="31">
        <v>4072507</v>
      </c>
      <c r="Q13" s="31">
        <v>150000</v>
      </c>
      <c r="R13" s="31">
        <v>4403820</v>
      </c>
      <c r="S13" s="31">
        <v>4105410</v>
      </c>
      <c r="T13" s="36">
        <f t="shared" si="6"/>
        <v>27.369399999999999</v>
      </c>
      <c r="U13" s="36">
        <f t="shared" si="7"/>
        <v>0.13515826983231705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3445408</v>
      </c>
      <c r="E14" s="31">
        <v>3445408</v>
      </c>
      <c r="F14" s="31">
        <v>726282</v>
      </c>
      <c r="G14" s="36">
        <f t="shared" si="0"/>
        <v>0.21079709572857555</v>
      </c>
      <c r="H14" s="31">
        <v>705776</v>
      </c>
      <c r="I14" s="36">
        <f t="shared" si="1"/>
        <v>0.2048454058271183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1432058</v>
      </c>
      <c r="O14" s="36">
        <f t="shared" si="5"/>
        <v>0.41564250155569382</v>
      </c>
      <c r="P14" s="31">
        <v>765810</v>
      </c>
      <c r="Q14" s="31">
        <v>3577745</v>
      </c>
      <c r="R14" s="31">
        <v>4644696</v>
      </c>
      <c r="S14" s="31">
        <v>1389587</v>
      </c>
      <c r="T14" s="36">
        <f t="shared" si="6"/>
        <v>0.38839744028710821</v>
      </c>
      <c r="U14" s="36">
        <f t="shared" si="7"/>
        <v>-7.8392812838693704E-2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1963596</v>
      </c>
      <c r="E15" s="31">
        <v>1963596</v>
      </c>
      <c r="F15" s="31">
        <v>64843</v>
      </c>
      <c r="G15" s="36">
        <f t="shared" si="0"/>
        <v>3.302257694556314E-2</v>
      </c>
      <c r="H15" s="31">
        <v>1811194</v>
      </c>
      <c r="I15" s="36">
        <f t="shared" si="1"/>
        <v>0.92238627497713377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1876037</v>
      </c>
      <c r="O15" s="36">
        <f t="shared" si="5"/>
        <v>0.95540885192269698</v>
      </c>
      <c r="P15" s="31">
        <v>33183</v>
      </c>
      <c r="Q15" s="31">
        <v>14367431</v>
      </c>
      <c r="R15" s="31">
        <v>14367431</v>
      </c>
      <c r="S15" s="31">
        <v>77810</v>
      </c>
      <c r="T15" s="36">
        <f t="shared" si="6"/>
        <v>5.4157211543246668E-3</v>
      </c>
      <c r="U15" s="36">
        <f t="shared" si="7"/>
        <v>53.581984751228042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2459548</v>
      </c>
      <c r="E16" s="31">
        <v>3364548</v>
      </c>
      <c r="F16" s="31">
        <v>86964</v>
      </c>
      <c r="G16" s="36">
        <f t="shared" si="0"/>
        <v>3.5357716133208213E-2</v>
      </c>
      <c r="H16" s="31">
        <v>3054226</v>
      </c>
      <c r="I16" s="36">
        <f t="shared" si="1"/>
        <v>1.2417834496419666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3141190</v>
      </c>
      <c r="O16" s="36">
        <f t="shared" si="5"/>
        <v>1.277141165775175</v>
      </c>
      <c r="P16" s="31">
        <v>2135956</v>
      </c>
      <c r="Q16" s="31">
        <v>2437083</v>
      </c>
      <c r="R16" s="31">
        <v>2434549</v>
      </c>
      <c r="S16" s="31">
        <v>2242954</v>
      </c>
      <c r="T16" s="36">
        <f t="shared" si="6"/>
        <v>0.92034370597964865</v>
      </c>
      <c r="U16" s="36">
        <f t="shared" si="7"/>
        <v>0.42991054122837746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1885308</v>
      </c>
      <c r="E17" s="31">
        <v>1885308</v>
      </c>
      <c r="F17" s="31">
        <v>269764</v>
      </c>
      <c r="G17" s="36">
        <f t="shared" si="0"/>
        <v>0.14308749551797373</v>
      </c>
      <c r="H17" s="31">
        <v>274312</v>
      </c>
      <c r="I17" s="36">
        <f t="shared" si="1"/>
        <v>0.14549983344896431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544076</v>
      </c>
      <c r="O17" s="36">
        <f t="shared" si="5"/>
        <v>0.28858732896693801</v>
      </c>
      <c r="P17" s="31">
        <v>276537</v>
      </c>
      <c r="Q17" s="31">
        <v>1495027</v>
      </c>
      <c r="R17" s="31">
        <v>1530036</v>
      </c>
      <c r="S17" s="31">
        <v>400729</v>
      </c>
      <c r="T17" s="36">
        <f t="shared" si="6"/>
        <v>0.26804131296625411</v>
      </c>
      <c r="U17" s="36">
        <f t="shared" si="7"/>
        <v>-8.0459396030188035E-3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20320391</v>
      </c>
      <c r="E19" s="32">
        <f>SUM(E11:E18)</f>
        <v>21225391</v>
      </c>
      <c r="F19" s="32">
        <f>SUM(F11:F18)</f>
        <v>4046777</v>
      </c>
      <c r="G19" s="37">
        <f t="shared" si="0"/>
        <v>0.19914857937526892</v>
      </c>
      <c r="H19" s="32">
        <f>SUM(H11:H18)</f>
        <v>10542036</v>
      </c>
      <c r="I19" s="37">
        <f t="shared" si="1"/>
        <v>0.51879100161015601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14588813</v>
      </c>
      <c r="O19" s="37">
        <f t="shared" si="5"/>
        <v>0.71793958098542499</v>
      </c>
      <c r="P19" s="32">
        <f>SUM(P11:P18)</f>
        <v>7347851</v>
      </c>
      <c r="Q19" s="32">
        <f>SUM(Q11:Q18)</f>
        <v>26897514</v>
      </c>
      <c r="R19" s="32">
        <f>SUM(R11:R18)</f>
        <v>32245229</v>
      </c>
      <c r="S19" s="32">
        <f>SUM(S11:S18)</f>
        <v>8350061</v>
      </c>
      <c r="T19" s="37">
        <f t="shared" si="6"/>
        <v>0.31043987931375366</v>
      </c>
      <c r="U19" s="37">
        <f t="shared" si="7"/>
        <v>0.43471009414861572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3073783</v>
      </c>
      <c r="E20" s="31">
        <v>3073783</v>
      </c>
      <c r="F20" s="31">
        <v>106463</v>
      </c>
      <c r="G20" s="36">
        <f t="shared" si="0"/>
        <v>3.4635821721962806E-2</v>
      </c>
      <c r="H20" s="31">
        <v>307988</v>
      </c>
      <c r="I20" s="36">
        <f t="shared" si="1"/>
        <v>0.10019835492616103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414451</v>
      </c>
      <c r="O20" s="36">
        <f t="shared" si="5"/>
        <v>0.13483417664812383</v>
      </c>
      <c r="P20" s="31">
        <v>2075208</v>
      </c>
      <c r="Q20" s="31">
        <v>2900000</v>
      </c>
      <c r="R20" s="31">
        <v>7162597</v>
      </c>
      <c r="S20" s="31">
        <v>3028025</v>
      </c>
      <c r="T20" s="36">
        <f t="shared" si="6"/>
        <v>1.044146551724138</v>
      </c>
      <c r="U20" s="36">
        <f t="shared" si="7"/>
        <v>-0.85158692526243152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11506748</v>
      </c>
      <c r="E21" s="31">
        <v>21860760</v>
      </c>
      <c r="F21" s="31">
        <v>6264791</v>
      </c>
      <c r="G21" s="36">
        <f t="shared" si="0"/>
        <v>0.54444496394637298</v>
      </c>
      <c r="H21" s="31">
        <v>6252931</v>
      </c>
      <c r="I21" s="36">
        <f t="shared" si="1"/>
        <v>0.54341426439511842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12517722</v>
      </c>
      <c r="O21" s="36">
        <f t="shared" si="5"/>
        <v>1.0878592283414914</v>
      </c>
      <c r="P21" s="31">
        <v>3980722</v>
      </c>
      <c r="Q21" s="31">
        <v>7297697</v>
      </c>
      <c r="R21" s="31">
        <v>9186080</v>
      </c>
      <c r="S21" s="31">
        <v>7775057</v>
      </c>
      <c r="T21" s="36">
        <f t="shared" si="6"/>
        <v>1.0654124170954207</v>
      </c>
      <c r="U21" s="36">
        <f t="shared" si="7"/>
        <v>0.57080323619685069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974136</v>
      </c>
      <c r="E22" s="31">
        <v>974136</v>
      </c>
      <c r="F22" s="31">
        <v>72252</v>
      </c>
      <c r="G22" s="36">
        <f t="shared" si="0"/>
        <v>7.4170341718199514E-2</v>
      </c>
      <c r="H22" s="31">
        <v>115788</v>
      </c>
      <c r="I22" s="36">
        <f t="shared" si="1"/>
        <v>0.11886225331986498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188040</v>
      </c>
      <c r="O22" s="36">
        <f t="shared" si="5"/>
        <v>0.1930325950380645</v>
      </c>
      <c r="P22" s="31">
        <v>839138</v>
      </c>
      <c r="Q22" s="31">
        <v>947786</v>
      </c>
      <c r="R22" s="31">
        <v>947786</v>
      </c>
      <c r="S22" s="31">
        <v>858831</v>
      </c>
      <c r="T22" s="36">
        <f t="shared" si="6"/>
        <v>0.90614442500733283</v>
      </c>
      <c r="U22" s="36">
        <f t="shared" si="7"/>
        <v>-0.86201554452307017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2032023</v>
      </c>
      <c r="E23" s="31">
        <v>2032023</v>
      </c>
      <c r="F23" s="31">
        <v>1839367</v>
      </c>
      <c r="G23" s="36">
        <f t="shared" si="0"/>
        <v>0.90519004952207727</v>
      </c>
      <c r="H23" s="31">
        <v>43429</v>
      </c>
      <c r="I23" s="36">
        <f t="shared" si="1"/>
        <v>2.1372297459231516E-2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1882796</v>
      </c>
      <c r="O23" s="36">
        <f t="shared" si="5"/>
        <v>0.92656234698130879</v>
      </c>
      <c r="P23" s="31">
        <v>1252234</v>
      </c>
      <c r="Q23" s="31">
        <v>1380063</v>
      </c>
      <c r="R23" s="31">
        <v>1427701</v>
      </c>
      <c r="S23" s="31">
        <v>1298730</v>
      </c>
      <c r="T23" s="36">
        <f t="shared" si="6"/>
        <v>0.94106573395562376</v>
      </c>
      <c r="U23" s="36">
        <f t="shared" si="7"/>
        <v>-0.96531878227232293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1057674</v>
      </c>
      <c r="E24" s="31">
        <v>1057674</v>
      </c>
      <c r="F24" s="31">
        <v>10092</v>
      </c>
      <c r="G24" s="36">
        <f t="shared" si="0"/>
        <v>9.5416924307489825E-3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10092</v>
      </c>
      <c r="O24" s="36">
        <f t="shared" si="5"/>
        <v>9.5416924307489825E-3</v>
      </c>
      <c r="P24" s="31">
        <v>24682</v>
      </c>
      <c r="Q24" s="31">
        <v>758031</v>
      </c>
      <c r="R24" s="31">
        <v>758031</v>
      </c>
      <c r="S24" s="31">
        <v>28364</v>
      </c>
      <c r="T24" s="36">
        <f t="shared" si="6"/>
        <v>3.7417994778577657E-2</v>
      </c>
      <c r="U24" s="36">
        <f t="shared" si="7"/>
        <v>-1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6116812</v>
      </c>
      <c r="E25" s="31">
        <v>6116812</v>
      </c>
      <c r="F25" s="31">
        <v>96735000</v>
      </c>
      <c r="G25" s="36">
        <f t="shared" si="0"/>
        <v>15.814610617426201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96735000</v>
      </c>
      <c r="O25" s="36">
        <f t="shared" si="5"/>
        <v>15.814610617426201</v>
      </c>
      <c r="P25" s="31">
        <v>54107000</v>
      </c>
      <c r="Q25" s="31">
        <v>5471812</v>
      </c>
      <c r="R25" s="31">
        <v>5471812</v>
      </c>
      <c r="S25" s="31">
        <v>143853000</v>
      </c>
      <c r="T25" s="36">
        <f t="shared" si="6"/>
        <v>26.289828671014281</v>
      </c>
      <c r="U25" s="36">
        <f t="shared" si="7"/>
        <v>-1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24761176</v>
      </c>
      <c r="E27" s="32">
        <f>SUM(E20:E26)</f>
        <v>35115188</v>
      </c>
      <c r="F27" s="32">
        <f>SUM(F20:F26)</f>
        <v>105027965</v>
      </c>
      <c r="G27" s="37">
        <f t="shared" si="0"/>
        <v>4.2416388058467014</v>
      </c>
      <c r="H27" s="32">
        <f>SUM(H20:H26)</f>
        <v>6720136</v>
      </c>
      <c r="I27" s="37">
        <f t="shared" si="1"/>
        <v>0.27139809514701563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111748101</v>
      </c>
      <c r="O27" s="37">
        <f t="shared" si="5"/>
        <v>4.5130369009937166</v>
      </c>
      <c r="P27" s="32">
        <f>SUM(P20:P26)</f>
        <v>62278984</v>
      </c>
      <c r="Q27" s="32">
        <f>SUM(Q20:Q26)</f>
        <v>18755389</v>
      </c>
      <c r="R27" s="32">
        <f>SUM(R20:R26)</f>
        <v>24954007</v>
      </c>
      <c r="S27" s="32">
        <f>SUM(S20:S26)</f>
        <v>156842007</v>
      </c>
      <c r="T27" s="37">
        <f t="shared" si="6"/>
        <v>8.3625035449811254</v>
      </c>
      <c r="U27" s="37">
        <f t="shared" si="7"/>
        <v>-0.89209624871208559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4446590</v>
      </c>
      <c r="E28" s="31">
        <v>4446590</v>
      </c>
      <c r="F28" s="31">
        <v>1410577</v>
      </c>
      <c r="G28" s="36">
        <f t="shared" si="0"/>
        <v>0.3172266838183867</v>
      </c>
      <c r="H28" s="31">
        <v>1397987</v>
      </c>
      <c r="I28" s="36">
        <f t="shared" si="1"/>
        <v>0.31439530066860222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2808564</v>
      </c>
      <c r="O28" s="36">
        <f t="shared" si="5"/>
        <v>0.63162198448698892</v>
      </c>
      <c r="P28" s="31">
        <v>1910779</v>
      </c>
      <c r="Q28" s="31">
        <v>4953362</v>
      </c>
      <c r="R28" s="31">
        <v>3941449</v>
      </c>
      <c r="S28" s="31">
        <v>3160225</v>
      </c>
      <c r="T28" s="36">
        <f t="shared" si="6"/>
        <v>0.63799597122116247</v>
      </c>
      <c r="U28" s="36">
        <f t="shared" si="7"/>
        <v>-0.26836803209581017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753000</v>
      </c>
      <c r="E29" s="31">
        <v>753000</v>
      </c>
      <c r="F29" s="31">
        <v>78594</v>
      </c>
      <c r="G29" s="36">
        <f t="shared" si="0"/>
        <v>0.10437450199203187</v>
      </c>
      <c r="H29" s="31">
        <v>61346</v>
      </c>
      <c r="I29" s="36">
        <f t="shared" si="1"/>
        <v>8.1468791500664009E-2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139940</v>
      </c>
      <c r="O29" s="36">
        <f t="shared" si="5"/>
        <v>0.18584329349269588</v>
      </c>
      <c r="P29" s="31">
        <v>139089</v>
      </c>
      <c r="Q29" s="31">
        <v>525524</v>
      </c>
      <c r="R29" s="31">
        <v>508274</v>
      </c>
      <c r="S29" s="31">
        <v>869804</v>
      </c>
      <c r="T29" s="36">
        <f t="shared" si="6"/>
        <v>1.6551175588555422</v>
      </c>
      <c r="U29" s="36">
        <f t="shared" si="7"/>
        <v>-0.55894427309132999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1569000</v>
      </c>
      <c r="E30" s="31">
        <v>1569000</v>
      </c>
      <c r="F30" s="31">
        <v>219083</v>
      </c>
      <c r="G30" s="36">
        <f t="shared" si="0"/>
        <v>0.13963224984066283</v>
      </c>
      <c r="H30" s="31">
        <v>385065</v>
      </c>
      <c r="I30" s="36">
        <f t="shared" si="1"/>
        <v>0.24542065009560229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604148</v>
      </c>
      <c r="O30" s="36">
        <f t="shared" si="5"/>
        <v>0.38505289993626513</v>
      </c>
      <c r="P30" s="31">
        <v>318029</v>
      </c>
      <c r="Q30" s="31">
        <v>993829</v>
      </c>
      <c r="R30" s="31">
        <v>993829</v>
      </c>
      <c r="S30" s="31">
        <v>483635</v>
      </c>
      <c r="T30" s="36">
        <f t="shared" si="6"/>
        <v>0.48663804336560917</v>
      </c>
      <c r="U30" s="36">
        <f t="shared" si="7"/>
        <v>0.21078580884133213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1265176</v>
      </c>
      <c r="E31" s="31">
        <v>1265176</v>
      </c>
      <c r="F31" s="31">
        <v>220799</v>
      </c>
      <c r="G31" s="36">
        <f t="shared" si="0"/>
        <v>0.17452038293486441</v>
      </c>
      <c r="H31" s="31">
        <v>210339</v>
      </c>
      <c r="I31" s="36">
        <f t="shared" si="1"/>
        <v>0.16625275850948801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431138</v>
      </c>
      <c r="O31" s="36">
        <f t="shared" si="5"/>
        <v>0.34077314144435239</v>
      </c>
      <c r="P31" s="31">
        <v>507775</v>
      </c>
      <c r="Q31" s="31">
        <v>724000</v>
      </c>
      <c r="R31" s="31">
        <v>828000</v>
      </c>
      <c r="S31" s="31">
        <v>626851</v>
      </c>
      <c r="T31" s="36">
        <f t="shared" si="6"/>
        <v>0.86581629834254148</v>
      </c>
      <c r="U31" s="36">
        <f t="shared" si="7"/>
        <v>-0.58576337944955936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789454</v>
      </c>
      <c r="E32" s="31">
        <v>789454</v>
      </c>
      <c r="F32" s="31">
        <v>6081</v>
      </c>
      <c r="G32" s="36">
        <f t="shared" si="0"/>
        <v>7.7027920562819365E-3</v>
      </c>
      <c r="H32" s="31">
        <v>778057</v>
      </c>
      <c r="I32" s="36">
        <f t="shared" si="1"/>
        <v>0.98556344004843854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784138</v>
      </c>
      <c r="O32" s="36">
        <f t="shared" si="5"/>
        <v>0.99326623210472043</v>
      </c>
      <c r="P32" s="31">
        <v>515433</v>
      </c>
      <c r="Q32" s="31">
        <v>554127</v>
      </c>
      <c r="R32" s="31">
        <v>554127</v>
      </c>
      <c r="S32" s="31">
        <v>526659</v>
      </c>
      <c r="T32" s="36">
        <f t="shared" si="6"/>
        <v>0.95043013605184368</v>
      </c>
      <c r="U32" s="36">
        <f t="shared" si="7"/>
        <v>0.50952112107684222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40522201</v>
      </c>
      <c r="E33" s="31">
        <v>40522201</v>
      </c>
      <c r="F33" s="31">
        <v>5792423</v>
      </c>
      <c r="G33" s="36">
        <f t="shared" si="0"/>
        <v>0.14294443186834793</v>
      </c>
      <c r="H33" s="31">
        <v>9795008</v>
      </c>
      <c r="I33" s="36">
        <f t="shared" si="1"/>
        <v>0.24171954529320852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15587431</v>
      </c>
      <c r="O33" s="36">
        <f t="shared" si="5"/>
        <v>0.38466397716155643</v>
      </c>
      <c r="P33" s="31">
        <v>430643</v>
      </c>
      <c r="Q33" s="31">
        <v>7543801</v>
      </c>
      <c r="R33" s="31">
        <v>14859801</v>
      </c>
      <c r="S33" s="31">
        <v>964128</v>
      </c>
      <c r="T33" s="36">
        <f t="shared" si="6"/>
        <v>0.12780400755534246</v>
      </c>
      <c r="U33" s="36">
        <f t="shared" si="7"/>
        <v>21.745076548324249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49345421</v>
      </c>
      <c r="E35" s="32">
        <f>SUM(E28:E34)</f>
        <v>49345421</v>
      </c>
      <c r="F35" s="32">
        <f>SUM(F28:F34)</f>
        <v>7727557</v>
      </c>
      <c r="G35" s="37">
        <f t="shared" si="0"/>
        <v>0.15660129842645379</v>
      </c>
      <c r="H35" s="32">
        <f>SUM(H28:H34)</f>
        <v>12627802</v>
      </c>
      <c r="I35" s="37">
        <f t="shared" si="1"/>
        <v>0.25590625723914689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20355359</v>
      </c>
      <c r="O35" s="37">
        <f t="shared" si="5"/>
        <v>0.41250755566560066</v>
      </c>
      <c r="P35" s="32">
        <f>SUM(P28:P34)</f>
        <v>3821748</v>
      </c>
      <c r="Q35" s="32">
        <f>SUM(Q28:Q34)</f>
        <v>15294643</v>
      </c>
      <c r="R35" s="32">
        <f>SUM(R28:R34)</f>
        <v>21685480</v>
      </c>
      <c r="S35" s="32">
        <f>SUM(S28:S34)</f>
        <v>6631302</v>
      </c>
      <c r="T35" s="37">
        <f t="shared" si="6"/>
        <v>0.4335702376315681</v>
      </c>
      <c r="U35" s="37">
        <f t="shared" si="7"/>
        <v>2.3041953577263596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6442301</v>
      </c>
      <c r="E36" s="31">
        <v>6442301</v>
      </c>
      <c r="F36" s="31">
        <v>1376116</v>
      </c>
      <c r="G36" s="36">
        <f t="shared" si="0"/>
        <v>0.21360628756712857</v>
      </c>
      <c r="H36" s="31">
        <v>3218342</v>
      </c>
      <c r="I36" s="36">
        <f t="shared" si="1"/>
        <v>0.49956405327847925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4594458</v>
      </c>
      <c r="O36" s="36">
        <f t="shared" si="5"/>
        <v>0.71317034084560782</v>
      </c>
      <c r="P36" s="31">
        <v>2674614</v>
      </c>
      <c r="Q36" s="31">
        <v>7980000</v>
      </c>
      <c r="R36" s="31">
        <v>8329996</v>
      </c>
      <c r="S36" s="31">
        <v>3664128</v>
      </c>
      <c r="T36" s="36">
        <f t="shared" si="6"/>
        <v>0.45916390977443611</v>
      </c>
      <c r="U36" s="36">
        <f t="shared" si="7"/>
        <v>0.2032921386039257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1689664</v>
      </c>
      <c r="E37" s="31">
        <v>1689664</v>
      </c>
      <c r="F37" s="31">
        <v>9473</v>
      </c>
      <c r="G37" s="36">
        <f t="shared" si="0"/>
        <v>5.6064400969660236E-3</v>
      </c>
      <c r="H37" s="31">
        <v>873948</v>
      </c>
      <c r="I37" s="36">
        <f t="shared" si="1"/>
        <v>0.51723182833983561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883421</v>
      </c>
      <c r="O37" s="36">
        <f t="shared" si="5"/>
        <v>0.52283826843680159</v>
      </c>
      <c r="P37" s="31">
        <v>16387</v>
      </c>
      <c r="Q37" s="31">
        <v>1663511</v>
      </c>
      <c r="R37" s="31">
        <v>1680632</v>
      </c>
      <c r="S37" s="31">
        <v>30511</v>
      </c>
      <c r="T37" s="36">
        <f t="shared" si="6"/>
        <v>1.834132746943062E-2</v>
      </c>
      <c r="U37" s="36">
        <f t="shared" si="7"/>
        <v>52.331787392445229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3689219</v>
      </c>
      <c r="E38" s="31">
        <v>3689219</v>
      </c>
      <c r="F38" s="31">
        <v>170146</v>
      </c>
      <c r="G38" s="36">
        <f t="shared" si="0"/>
        <v>4.6119788497240202E-2</v>
      </c>
      <c r="H38" s="31">
        <v>172069</v>
      </c>
      <c r="I38" s="36">
        <f t="shared" si="1"/>
        <v>4.6641037032499291E-2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342215</v>
      </c>
      <c r="O38" s="36">
        <f t="shared" si="5"/>
        <v>9.2760825529739493E-2</v>
      </c>
      <c r="P38" s="31">
        <v>2058626</v>
      </c>
      <c r="Q38" s="31">
        <v>2801383</v>
      </c>
      <c r="R38" s="31">
        <v>2801383</v>
      </c>
      <c r="S38" s="31">
        <v>2110210</v>
      </c>
      <c r="T38" s="36">
        <f t="shared" si="6"/>
        <v>0.75327436484050914</v>
      </c>
      <c r="U38" s="36">
        <f t="shared" si="7"/>
        <v>-0.91641560924616705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11821184</v>
      </c>
      <c r="E40" s="32">
        <f>SUM(E36:E39)</f>
        <v>11821184</v>
      </c>
      <c r="F40" s="32">
        <f>SUM(F36:F39)</f>
        <v>1555735</v>
      </c>
      <c r="G40" s="37">
        <f t="shared" si="0"/>
        <v>0.13160568349160287</v>
      </c>
      <c r="H40" s="32">
        <f>SUM(H36:H39)</f>
        <v>4264359</v>
      </c>
      <c r="I40" s="37">
        <f t="shared" si="1"/>
        <v>0.36073873818392471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5820094</v>
      </c>
      <c r="O40" s="37">
        <f t="shared" si="5"/>
        <v>0.49234442167552761</v>
      </c>
      <c r="P40" s="32">
        <f>SUM(P36:P39)</f>
        <v>4749627</v>
      </c>
      <c r="Q40" s="32">
        <f>SUM(Q36:Q39)</f>
        <v>12444894</v>
      </c>
      <c r="R40" s="32">
        <f>SUM(R36:R39)</f>
        <v>12812011</v>
      </c>
      <c r="S40" s="32">
        <f>SUM(S36:S39)</f>
        <v>5804849</v>
      </c>
      <c r="T40" s="37">
        <f t="shared" si="6"/>
        <v>0.46644423005933194</v>
      </c>
      <c r="U40" s="37">
        <f t="shared" si="7"/>
        <v>-0.10216970722121965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9450700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9450700</v>
      </c>
      <c r="O42" s="36">
        <f t="shared" si="5"/>
        <v>0</v>
      </c>
      <c r="P42" s="31">
        <v>7322501</v>
      </c>
      <c r="Q42" s="31">
        <v>31420873</v>
      </c>
      <c r="R42" s="31">
        <v>31710451</v>
      </c>
      <c r="S42" s="31">
        <v>16368876</v>
      </c>
      <c r="T42" s="36">
        <f t="shared" si="6"/>
        <v>0.52095548077228793</v>
      </c>
      <c r="U42" s="36">
        <f t="shared" si="7"/>
        <v>-1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1639980</v>
      </c>
      <c r="E43" s="31">
        <v>1639980</v>
      </c>
      <c r="F43" s="31">
        <v>171232</v>
      </c>
      <c r="G43" s="36">
        <f t="shared" si="0"/>
        <v>0.10441102940279759</v>
      </c>
      <c r="H43" s="31">
        <v>-1483160</v>
      </c>
      <c r="I43" s="36">
        <f t="shared" si="1"/>
        <v>-0.90437688264491034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-1311928</v>
      </c>
      <c r="O43" s="36">
        <f t="shared" si="5"/>
        <v>-0.79996585324211267</v>
      </c>
      <c r="P43" s="31">
        <v>67684</v>
      </c>
      <c r="Q43" s="31">
        <v>720000</v>
      </c>
      <c r="R43" s="31">
        <v>984614</v>
      </c>
      <c r="S43" s="31">
        <v>324105</v>
      </c>
      <c r="T43" s="36">
        <f t="shared" si="6"/>
        <v>0.45014583333333336</v>
      </c>
      <c r="U43" s="36">
        <f t="shared" si="7"/>
        <v>-22.913007505466581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1139123</v>
      </c>
      <c r="E44" s="31">
        <v>1139123</v>
      </c>
      <c r="F44" s="31">
        <v>1114152</v>
      </c>
      <c r="G44" s="36">
        <f t="shared" si="0"/>
        <v>0.97807875005596412</v>
      </c>
      <c r="H44" s="31">
        <v>10410</v>
      </c>
      <c r="I44" s="36">
        <f t="shared" si="1"/>
        <v>9.1386092634421386E-3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1124562</v>
      </c>
      <c r="O44" s="36">
        <f t="shared" si="5"/>
        <v>0.98721735931940624</v>
      </c>
      <c r="P44" s="31">
        <v>560225</v>
      </c>
      <c r="Q44" s="31">
        <v>550000</v>
      </c>
      <c r="R44" s="31">
        <v>550000</v>
      </c>
      <c r="S44" s="31">
        <v>562440</v>
      </c>
      <c r="T44" s="36">
        <f t="shared" si="6"/>
        <v>1.0226181818181819</v>
      </c>
      <c r="U44" s="36">
        <f t="shared" si="7"/>
        <v>-0.98141818019545723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4424273</v>
      </c>
      <c r="E45" s="31">
        <v>4424273</v>
      </c>
      <c r="F45" s="31">
        <v>500275</v>
      </c>
      <c r="G45" s="36">
        <f t="shared" si="0"/>
        <v>0.11307507470718918</v>
      </c>
      <c r="H45" s="31">
        <v>287288</v>
      </c>
      <c r="I45" s="36">
        <f t="shared" si="1"/>
        <v>6.4934510144378524E-2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787563</v>
      </c>
      <c r="O45" s="36">
        <f t="shared" si="5"/>
        <v>0.1780095848515677</v>
      </c>
      <c r="P45" s="31">
        <v>173178</v>
      </c>
      <c r="Q45" s="31">
        <v>2713914</v>
      </c>
      <c r="R45" s="31">
        <v>2930241</v>
      </c>
      <c r="S45" s="31">
        <v>436153</v>
      </c>
      <c r="T45" s="36">
        <f t="shared" si="6"/>
        <v>0.16070995617399814</v>
      </c>
      <c r="U45" s="36">
        <f t="shared" si="7"/>
        <v>0.6589174144521821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54607136</v>
      </c>
      <c r="E46" s="31">
        <v>54607136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51372721</v>
      </c>
      <c r="R46" s="31">
        <v>51574673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61810512</v>
      </c>
      <c r="E47" s="32">
        <f>SUM(E41:E46)</f>
        <v>61810512</v>
      </c>
      <c r="F47" s="32">
        <f>SUM(F41:F46)</f>
        <v>11236359</v>
      </c>
      <c r="G47" s="37">
        <f t="shared" si="0"/>
        <v>0.18178718532536989</v>
      </c>
      <c r="H47" s="32">
        <f>SUM(H41:H46)</f>
        <v>-1185462</v>
      </c>
      <c r="I47" s="37">
        <f t="shared" si="1"/>
        <v>-1.9178970722649895E-2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10050897</v>
      </c>
      <c r="O47" s="37">
        <f t="shared" si="5"/>
        <v>0.16260821460272001</v>
      </c>
      <c r="P47" s="32">
        <f>SUM(P41:P46)</f>
        <v>8123588</v>
      </c>
      <c r="Q47" s="32">
        <f>SUM(Q41:Q46)</f>
        <v>86777508</v>
      </c>
      <c r="R47" s="32">
        <f>SUM(R41:R46)</f>
        <v>87749979</v>
      </c>
      <c r="S47" s="32">
        <f>SUM(S41:S46)</f>
        <v>17691574</v>
      </c>
      <c r="T47" s="37">
        <f t="shared" si="6"/>
        <v>0.20387280538178165</v>
      </c>
      <c r="U47" s="37">
        <f t="shared" si="7"/>
        <v>-1.1459283754912239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7953696</v>
      </c>
      <c r="E48" s="31">
        <v>7953696</v>
      </c>
      <c r="F48" s="31">
        <v>1908580</v>
      </c>
      <c r="G48" s="36">
        <f t="shared" si="0"/>
        <v>0.23996139656330842</v>
      </c>
      <c r="H48" s="31">
        <v>2662837</v>
      </c>
      <c r="I48" s="36">
        <f t="shared" si="1"/>
        <v>0.33479240343105898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4571417</v>
      </c>
      <c r="O48" s="36">
        <f t="shared" si="5"/>
        <v>0.57475379999436738</v>
      </c>
      <c r="P48" s="31">
        <v>3055720</v>
      </c>
      <c r="Q48" s="31">
        <v>6988968</v>
      </c>
      <c r="R48" s="31">
        <v>6930168</v>
      </c>
      <c r="S48" s="31">
        <v>3274581</v>
      </c>
      <c r="T48" s="36">
        <f t="shared" si="6"/>
        <v>0.46853569797429317</v>
      </c>
      <c r="U48" s="36">
        <f t="shared" si="7"/>
        <v>-0.12857297134554213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117000</v>
      </c>
      <c r="E49" s="31">
        <v>117000</v>
      </c>
      <c r="F49" s="31">
        <v>75420</v>
      </c>
      <c r="G49" s="36">
        <f t="shared" si="0"/>
        <v>0.64461538461538459</v>
      </c>
      <c r="H49" s="31">
        <v>70962</v>
      </c>
      <c r="I49" s="36">
        <f t="shared" si="1"/>
        <v>0.60651282051282052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146382</v>
      </c>
      <c r="O49" s="36">
        <f t="shared" si="5"/>
        <v>1.2511282051282051</v>
      </c>
      <c r="P49" s="31">
        <v>50479</v>
      </c>
      <c r="Q49" s="31">
        <v>0</v>
      </c>
      <c r="R49" s="31">
        <v>106500</v>
      </c>
      <c r="S49" s="31">
        <v>75073</v>
      </c>
      <c r="T49" s="36">
        <f t="shared" si="6"/>
        <v>0</v>
      </c>
      <c r="U49" s="36">
        <f t="shared" si="7"/>
        <v>0.40577269755740009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783328</v>
      </c>
      <c r="E50" s="31">
        <v>783328</v>
      </c>
      <c r="F50" s="31">
        <v>142254</v>
      </c>
      <c r="G50" s="36">
        <f t="shared" si="0"/>
        <v>0.18160208750357448</v>
      </c>
      <c r="H50" s="31">
        <v>86330</v>
      </c>
      <c r="I50" s="36">
        <f t="shared" si="1"/>
        <v>0.11020926099922382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228584</v>
      </c>
      <c r="O50" s="36">
        <f t="shared" si="5"/>
        <v>0.29181134850279833</v>
      </c>
      <c r="P50" s="31">
        <v>136200</v>
      </c>
      <c r="Q50" s="31">
        <v>605268</v>
      </c>
      <c r="R50" s="31">
        <v>725268</v>
      </c>
      <c r="S50" s="31">
        <v>183343</v>
      </c>
      <c r="T50" s="36">
        <f t="shared" si="6"/>
        <v>0.3029120984423429</v>
      </c>
      <c r="U50" s="36">
        <f t="shared" si="7"/>
        <v>-0.36615271659324522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509511</v>
      </c>
      <c r="E51" s="31">
        <v>924511</v>
      </c>
      <c r="F51" s="31">
        <v>3174</v>
      </c>
      <c r="G51" s="36">
        <f t="shared" si="0"/>
        <v>6.2295024052473839E-3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3174</v>
      </c>
      <c r="O51" s="36">
        <f t="shared" si="5"/>
        <v>6.2295024052473839E-3</v>
      </c>
      <c r="P51" s="31">
        <v>2487</v>
      </c>
      <c r="Q51" s="31">
        <v>506000</v>
      </c>
      <c r="R51" s="31">
        <v>506000</v>
      </c>
      <c r="S51" s="31">
        <v>5661</v>
      </c>
      <c r="T51" s="36">
        <f t="shared" si="6"/>
        <v>1.1187747035573122E-2</v>
      </c>
      <c r="U51" s="36">
        <f t="shared" si="7"/>
        <v>-1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9363535</v>
      </c>
      <c r="E53" s="32">
        <f>SUM(E48:E52)</f>
        <v>9778535</v>
      </c>
      <c r="F53" s="32">
        <f>SUM(F48:F52)</f>
        <v>2129428</v>
      </c>
      <c r="G53" s="37">
        <f t="shared" si="0"/>
        <v>0.22741710262203324</v>
      </c>
      <c r="H53" s="32">
        <f>SUM(H48:H52)</f>
        <v>2820129</v>
      </c>
      <c r="I53" s="37">
        <f t="shared" si="1"/>
        <v>0.30118208561189763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4949557</v>
      </c>
      <c r="O53" s="37">
        <f t="shared" si="5"/>
        <v>0.52859918823393093</v>
      </c>
      <c r="P53" s="32">
        <f>SUM(P48:P52)</f>
        <v>3244886</v>
      </c>
      <c r="Q53" s="32">
        <f>SUM(Q48:Q52)</f>
        <v>8100236</v>
      </c>
      <c r="R53" s="32">
        <f>SUM(R48:R52)</f>
        <v>8267936</v>
      </c>
      <c r="S53" s="32">
        <f>SUM(S48:S52)</f>
        <v>3538658</v>
      </c>
      <c r="T53" s="37">
        <f t="shared" si="6"/>
        <v>0.43685862979794665</v>
      </c>
      <c r="U53" s="37">
        <f t="shared" si="7"/>
        <v>-0.13090043841293653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257209820</v>
      </c>
      <c r="E54" s="32">
        <f>SUM(E8:E9,E11:E18,E20:E26,E28:E34,E36:E39,E41:E46,E48:E52)</f>
        <v>268883832</v>
      </c>
      <c r="F54" s="32">
        <f>SUM(F8:F9,F11:F18,F20:F26,F28:F34,F36:F39,F41:F46,F48:F52)</f>
        <v>144870881</v>
      </c>
      <c r="G54" s="37">
        <f t="shared" si="0"/>
        <v>0.56324008546796545</v>
      </c>
      <c r="H54" s="32">
        <f>SUM(H8:H9,H11:H18,H20:H26,H28:H34,H36:H39,H41:H46,H48:H52)</f>
        <v>61278939</v>
      </c>
      <c r="I54" s="37">
        <f t="shared" si="1"/>
        <v>0.23824494336958052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206149820</v>
      </c>
      <c r="O54" s="37">
        <f t="shared" si="5"/>
        <v>0.80148502883754591</v>
      </c>
      <c r="P54" s="32">
        <f>SUM(P8:P9,P11:P18,P20:P26,P28:P34,P36:P39,P41:P46,P48:P52)</f>
        <v>97103957</v>
      </c>
      <c r="Q54" s="32">
        <f>SUM(Q8:Q9,Q11:Q18,Q20:Q26,Q28:Q34,Q36:Q39,Q41:Q46,Q48:Q52)</f>
        <v>242978608</v>
      </c>
      <c r="R54" s="32">
        <f>SUM(R8:R9,R11:R18,R20:R26,R28:R34,R36:R39,R41:R46,R48:R52)</f>
        <v>261527506</v>
      </c>
      <c r="S54" s="32">
        <f>SUM(S8:S9,S11:S18,S20:S26,S28:S34,S36:S39,S41:S46,S48:S52)</f>
        <v>215726975</v>
      </c>
      <c r="T54" s="37">
        <f t="shared" si="6"/>
        <v>0.88784348867452567</v>
      </c>
      <c r="U54" s="37">
        <f t="shared" si="7"/>
        <v>-0.36893468718272726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8536485</v>
      </c>
      <c r="E57" s="31">
        <v>8536485</v>
      </c>
      <c r="F57" s="31">
        <v>1573107</v>
      </c>
      <c r="G57" s="36">
        <f t="shared" ref="G57:G85" si="8">IF(($D57      =0),0,($F57      /$D57      ))</f>
        <v>0.18428041518259564</v>
      </c>
      <c r="H57" s="31">
        <v>1282699</v>
      </c>
      <c r="I57" s="36">
        <f t="shared" ref="I57:I85" si="9">IF(($D57      =0),0,($H57      /$D57      ))</f>
        <v>0.15026079235188722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2855806</v>
      </c>
      <c r="O57" s="36">
        <f t="shared" ref="O57:O85" si="13">IF(($D57      =0),0,($N57      /$D57      ))</f>
        <v>0.33454120753448285</v>
      </c>
      <c r="P57" s="31">
        <v>1226632</v>
      </c>
      <c r="Q57" s="31">
        <v>8287850</v>
      </c>
      <c r="R57" s="31">
        <v>8287850</v>
      </c>
      <c r="S57" s="31">
        <v>2731545</v>
      </c>
      <c r="T57" s="36">
        <f t="shared" ref="T57:T85" si="14">IF(($Q57      =0),0,($S57      /$Q57      ))</f>
        <v>0.32958427095084974</v>
      </c>
      <c r="U57" s="36">
        <f t="shared" ref="U57:U85" si="15">IF(($P57      =0),0,(($H57      /$P57      )-1))</f>
        <v>4.5708085228495676E-2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8536485</v>
      </c>
      <c r="E58" s="32">
        <f>E57</f>
        <v>8536485</v>
      </c>
      <c r="F58" s="32">
        <f>F57</f>
        <v>1573107</v>
      </c>
      <c r="G58" s="37">
        <f t="shared" si="8"/>
        <v>0.18428041518259564</v>
      </c>
      <c r="H58" s="32">
        <f>H57</f>
        <v>1282699</v>
      </c>
      <c r="I58" s="37">
        <f t="shared" si="9"/>
        <v>0.15026079235188722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2855806</v>
      </c>
      <c r="O58" s="37">
        <f t="shared" si="13"/>
        <v>0.33454120753448285</v>
      </c>
      <c r="P58" s="32">
        <f>P57</f>
        <v>1226632</v>
      </c>
      <c r="Q58" s="32">
        <f>Q57</f>
        <v>8287850</v>
      </c>
      <c r="R58" s="32">
        <f>R57</f>
        <v>8287850</v>
      </c>
      <c r="S58" s="32">
        <f>S57</f>
        <v>2731545</v>
      </c>
      <c r="T58" s="37">
        <f t="shared" si="14"/>
        <v>0.32958427095084974</v>
      </c>
      <c r="U58" s="37">
        <f t="shared" si="15"/>
        <v>4.5708085228495676E-2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3420820</v>
      </c>
      <c r="E59" s="31">
        <v>3420820</v>
      </c>
      <c r="F59" s="31">
        <v>9989</v>
      </c>
      <c r="G59" s="36">
        <f t="shared" si="8"/>
        <v>2.9200601025485117E-3</v>
      </c>
      <c r="H59" s="31">
        <v>11827</v>
      </c>
      <c r="I59" s="36">
        <f t="shared" si="9"/>
        <v>3.4573581772791317E-3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21816</v>
      </c>
      <c r="O59" s="36">
        <f t="shared" si="13"/>
        <v>6.3774182798276438E-3</v>
      </c>
      <c r="P59" s="31">
        <v>3913</v>
      </c>
      <c r="Q59" s="31">
        <v>0</v>
      </c>
      <c r="R59" s="31">
        <v>0</v>
      </c>
      <c r="S59" s="31">
        <v>3913</v>
      </c>
      <c r="T59" s="36">
        <f t="shared" si="14"/>
        <v>0</v>
      </c>
      <c r="U59" s="36">
        <f t="shared" si="15"/>
        <v>2.0224891387682087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3961560</v>
      </c>
      <c r="E60" s="31">
        <v>3961560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3595450</v>
      </c>
      <c r="R60" s="31">
        <v>3574086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73488</v>
      </c>
      <c r="E61" s="31">
        <v>73488</v>
      </c>
      <c r="F61" s="31">
        <v>6790</v>
      </c>
      <c r="G61" s="36">
        <f t="shared" si="8"/>
        <v>9.2396037448290877E-2</v>
      </c>
      <c r="H61" s="31">
        <v>18773</v>
      </c>
      <c r="I61" s="36">
        <f t="shared" si="9"/>
        <v>0.25545667319834531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25563</v>
      </c>
      <c r="O61" s="36">
        <f t="shared" si="13"/>
        <v>0.3478527106466362</v>
      </c>
      <c r="P61" s="31">
        <v>17381</v>
      </c>
      <c r="Q61" s="31">
        <v>97414</v>
      </c>
      <c r="R61" s="31">
        <v>69318</v>
      </c>
      <c r="S61" s="31">
        <v>24287</v>
      </c>
      <c r="T61" s="36">
        <f t="shared" si="14"/>
        <v>0.24931734658262672</v>
      </c>
      <c r="U61" s="36">
        <f t="shared" si="15"/>
        <v>8.0087451815200605E-2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7455868</v>
      </c>
      <c r="E63" s="32">
        <f>SUM(E59:E62)</f>
        <v>7455868</v>
      </c>
      <c r="F63" s="32">
        <f>SUM(F59:F62)</f>
        <v>16779</v>
      </c>
      <c r="G63" s="37">
        <f t="shared" si="8"/>
        <v>2.2504422020346929E-3</v>
      </c>
      <c r="H63" s="32">
        <f>SUM(H59:H62)</f>
        <v>30600</v>
      </c>
      <c r="I63" s="37">
        <f t="shared" si="9"/>
        <v>4.1041499125252755E-3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47379</v>
      </c>
      <c r="O63" s="37">
        <f t="shared" si="13"/>
        <v>6.3545921145599683E-3</v>
      </c>
      <c r="P63" s="32">
        <f>SUM(P59:P62)</f>
        <v>21294</v>
      </c>
      <c r="Q63" s="32">
        <f>SUM(Q59:Q62)</f>
        <v>3692864</v>
      </c>
      <c r="R63" s="32">
        <f>SUM(R59:R62)</f>
        <v>3643404</v>
      </c>
      <c r="S63" s="32">
        <f>SUM(S59:S62)</f>
        <v>28200</v>
      </c>
      <c r="T63" s="37">
        <f t="shared" si="14"/>
        <v>7.6363494566818596E-3</v>
      </c>
      <c r="U63" s="37">
        <f t="shared" si="15"/>
        <v>0.43702451394759079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1135839</v>
      </c>
      <c r="E65" s="31">
        <v>1135839</v>
      </c>
      <c r="F65" s="31">
        <v>49840</v>
      </c>
      <c r="G65" s="36">
        <f t="shared" si="8"/>
        <v>4.3879458268293307E-2</v>
      </c>
      <c r="H65" s="31">
        <v>77529</v>
      </c>
      <c r="I65" s="36">
        <f t="shared" si="9"/>
        <v>6.8257032906952481E-2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127369</v>
      </c>
      <c r="O65" s="36">
        <f t="shared" si="13"/>
        <v>0.11213649117524578</v>
      </c>
      <c r="P65" s="31">
        <v>49284</v>
      </c>
      <c r="Q65" s="31">
        <v>1117063</v>
      </c>
      <c r="R65" s="31">
        <v>1173134</v>
      </c>
      <c r="S65" s="31">
        <v>120469</v>
      </c>
      <c r="T65" s="36">
        <f t="shared" si="14"/>
        <v>0.10784440984975781</v>
      </c>
      <c r="U65" s="36">
        <f t="shared" si="15"/>
        <v>0.5731068906744583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638275</v>
      </c>
      <c r="E66" s="31">
        <v>638275</v>
      </c>
      <c r="F66" s="31">
        <v>225165</v>
      </c>
      <c r="G66" s="36">
        <f t="shared" si="8"/>
        <v>0.35277114096588463</v>
      </c>
      <c r="H66" s="31">
        <v>180940</v>
      </c>
      <c r="I66" s="36">
        <f t="shared" si="9"/>
        <v>0.28348282480122206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406105</v>
      </c>
      <c r="O66" s="36">
        <f t="shared" si="13"/>
        <v>0.63625396576710669</v>
      </c>
      <c r="P66" s="31">
        <v>312371</v>
      </c>
      <c r="Q66" s="31">
        <v>100000</v>
      </c>
      <c r="R66" s="31">
        <v>550000</v>
      </c>
      <c r="S66" s="31">
        <v>321447</v>
      </c>
      <c r="T66" s="36">
        <f t="shared" si="14"/>
        <v>3.2144699999999999</v>
      </c>
      <c r="U66" s="36">
        <f t="shared" si="15"/>
        <v>-0.42075288679166756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14131662</v>
      </c>
      <c r="E67" s="31">
        <v>14131662</v>
      </c>
      <c r="F67" s="31">
        <v>440104</v>
      </c>
      <c r="G67" s="36">
        <f t="shared" si="8"/>
        <v>3.1143116782725203E-2</v>
      </c>
      <c r="H67" s="31">
        <v>530174</v>
      </c>
      <c r="I67" s="36">
        <f t="shared" si="9"/>
        <v>3.7516747853154148E-2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970278</v>
      </c>
      <c r="O67" s="36">
        <f t="shared" si="13"/>
        <v>6.865986463587935E-2</v>
      </c>
      <c r="P67" s="31">
        <v>415907</v>
      </c>
      <c r="Q67" s="31">
        <v>13331757</v>
      </c>
      <c r="R67" s="31">
        <v>13331757</v>
      </c>
      <c r="S67" s="31">
        <v>857232</v>
      </c>
      <c r="T67" s="36">
        <f t="shared" si="14"/>
        <v>6.4300001867720807E-2</v>
      </c>
      <c r="U67" s="36">
        <f t="shared" si="15"/>
        <v>0.27474170908400186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633000</v>
      </c>
      <c r="E68" s="31">
        <v>633000</v>
      </c>
      <c r="F68" s="31">
        <v>79797</v>
      </c>
      <c r="G68" s="36">
        <f t="shared" si="8"/>
        <v>0.12606161137440758</v>
      </c>
      <c r="H68" s="31">
        <v>31558</v>
      </c>
      <c r="I68" s="36">
        <f t="shared" si="9"/>
        <v>4.9854660347551344E-2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111355</v>
      </c>
      <c r="O68" s="36">
        <f t="shared" si="13"/>
        <v>0.17591627172195892</v>
      </c>
      <c r="P68" s="31">
        <v>88718</v>
      </c>
      <c r="Q68" s="31">
        <v>818351</v>
      </c>
      <c r="R68" s="31">
        <v>570000</v>
      </c>
      <c r="S68" s="31">
        <v>160156</v>
      </c>
      <c r="T68" s="36">
        <f t="shared" si="14"/>
        <v>0.19570575462118334</v>
      </c>
      <c r="U68" s="36">
        <f t="shared" si="15"/>
        <v>-0.64428864491985838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16538776</v>
      </c>
      <c r="E70" s="32">
        <f>SUM(E64:E69)</f>
        <v>16538776</v>
      </c>
      <c r="F70" s="32">
        <f>SUM(F64:F69)</f>
        <v>794906</v>
      </c>
      <c r="G70" s="37">
        <f t="shared" si="8"/>
        <v>4.8063169850054197E-2</v>
      </c>
      <c r="H70" s="32">
        <f>SUM(H64:H69)</f>
        <v>820201</v>
      </c>
      <c r="I70" s="37">
        <f t="shared" si="9"/>
        <v>4.9592605885707623E-2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1615107</v>
      </c>
      <c r="O70" s="37">
        <f t="shared" si="13"/>
        <v>9.7655775735761827E-2</v>
      </c>
      <c r="P70" s="32">
        <f>SUM(P64:P69)</f>
        <v>866280</v>
      </c>
      <c r="Q70" s="32">
        <f>SUM(Q64:Q69)</f>
        <v>15367171</v>
      </c>
      <c r="R70" s="32">
        <f>SUM(R64:R69)</f>
        <v>15624891</v>
      </c>
      <c r="S70" s="32">
        <f>SUM(S64:S69)</f>
        <v>1459304</v>
      </c>
      <c r="T70" s="37">
        <f t="shared" si="14"/>
        <v>9.4962436482290719E-2</v>
      </c>
      <c r="U70" s="37">
        <f t="shared" si="15"/>
        <v>-5.3191808653091366E-2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1209012</v>
      </c>
      <c r="E71" s="31">
        <v>1209012</v>
      </c>
      <c r="F71" s="31">
        <v>276313</v>
      </c>
      <c r="G71" s="36">
        <f t="shared" si="8"/>
        <v>0.22854446440564694</v>
      </c>
      <c r="H71" s="31">
        <v>222902</v>
      </c>
      <c r="I71" s="36">
        <f t="shared" si="9"/>
        <v>0.18436706997118307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499215</v>
      </c>
      <c r="O71" s="36">
        <f t="shared" si="13"/>
        <v>0.41291153437682998</v>
      </c>
      <c r="P71" s="31">
        <v>243745</v>
      </c>
      <c r="Q71" s="31">
        <v>780000</v>
      </c>
      <c r="R71" s="31">
        <v>1151422</v>
      </c>
      <c r="S71" s="31">
        <v>535356</v>
      </c>
      <c r="T71" s="36">
        <f t="shared" si="14"/>
        <v>0.6863538461538462</v>
      </c>
      <c r="U71" s="36">
        <f t="shared" si="15"/>
        <v>-8.551149767174715E-2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5075334</v>
      </c>
      <c r="E72" s="31">
        <v>5075334</v>
      </c>
      <c r="F72" s="31">
        <v>398254</v>
      </c>
      <c r="G72" s="36">
        <f t="shared" si="8"/>
        <v>7.8468530346968296E-2</v>
      </c>
      <c r="H72" s="31">
        <v>2256439</v>
      </c>
      <c r="I72" s="36">
        <f t="shared" si="9"/>
        <v>0.44458926249976849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2654693</v>
      </c>
      <c r="O72" s="36">
        <f t="shared" si="13"/>
        <v>0.52305779284673681</v>
      </c>
      <c r="P72" s="31">
        <v>2297478</v>
      </c>
      <c r="Q72" s="31">
        <v>4977574</v>
      </c>
      <c r="R72" s="31">
        <v>4977574</v>
      </c>
      <c r="S72" s="31">
        <v>2648909</v>
      </c>
      <c r="T72" s="36">
        <f t="shared" si="14"/>
        <v>0.53216868297688791</v>
      </c>
      <c r="U72" s="36">
        <f t="shared" si="15"/>
        <v>-1.7862630240637722E-2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2628731</v>
      </c>
      <c r="E73" s="31">
        <v>2628731</v>
      </c>
      <c r="F73" s="31">
        <v>1092911</v>
      </c>
      <c r="G73" s="36">
        <f t="shared" si="8"/>
        <v>0.41575611958774022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1092911</v>
      </c>
      <c r="O73" s="36">
        <f t="shared" si="13"/>
        <v>0.41575611958774022</v>
      </c>
      <c r="P73" s="31">
        <v>0</v>
      </c>
      <c r="Q73" s="31">
        <v>2474208</v>
      </c>
      <c r="R73" s="31">
        <v>2474208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3085921</v>
      </c>
      <c r="E74" s="31">
        <v>3085921</v>
      </c>
      <c r="F74" s="31">
        <v>609162</v>
      </c>
      <c r="G74" s="36">
        <f t="shared" si="8"/>
        <v>0.19740038711295591</v>
      </c>
      <c r="H74" s="31">
        <v>458215</v>
      </c>
      <c r="I74" s="36">
        <f t="shared" si="9"/>
        <v>0.14848565468785493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1067377</v>
      </c>
      <c r="O74" s="36">
        <f t="shared" si="13"/>
        <v>0.34588604180081084</v>
      </c>
      <c r="P74" s="31">
        <v>467751</v>
      </c>
      <c r="Q74" s="31">
        <v>2499027</v>
      </c>
      <c r="R74" s="31">
        <v>2495529</v>
      </c>
      <c r="S74" s="31">
        <v>976988</v>
      </c>
      <c r="T74" s="36">
        <f t="shared" si="14"/>
        <v>0.39094735671123199</v>
      </c>
      <c r="U74" s="36">
        <f t="shared" si="15"/>
        <v>-2.0386915260469762E-2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215694</v>
      </c>
      <c r="E75" s="31">
        <v>215694</v>
      </c>
      <c r="F75" s="31">
        <v>62866</v>
      </c>
      <c r="G75" s="36">
        <f t="shared" si="8"/>
        <v>0.29145919682513188</v>
      </c>
      <c r="H75" s="31">
        <v>44704</v>
      </c>
      <c r="I75" s="36">
        <f t="shared" si="9"/>
        <v>0.20725657644626183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107570</v>
      </c>
      <c r="O75" s="36">
        <f t="shared" si="13"/>
        <v>0.49871577327139371</v>
      </c>
      <c r="P75" s="31">
        <v>86553</v>
      </c>
      <c r="Q75" s="31">
        <v>2100511</v>
      </c>
      <c r="R75" s="31">
        <v>467915</v>
      </c>
      <c r="S75" s="31">
        <v>233793</v>
      </c>
      <c r="T75" s="36">
        <f t="shared" si="14"/>
        <v>0.11130291629036934</v>
      </c>
      <c r="U75" s="36">
        <f t="shared" si="15"/>
        <v>-0.48350721523228546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4446324</v>
      </c>
      <c r="E76" s="31">
        <v>4446324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4446319</v>
      </c>
      <c r="R76" s="31">
        <v>4446319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33381300</v>
      </c>
      <c r="E77" s="31">
        <v>33381300</v>
      </c>
      <c r="F77" s="31">
        <v>0</v>
      </c>
      <c r="G77" s="36">
        <f t="shared" si="8"/>
        <v>0</v>
      </c>
      <c r="H77" s="31">
        <v>302769</v>
      </c>
      <c r="I77" s="36">
        <f t="shared" si="9"/>
        <v>9.0700182437472472E-3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302769</v>
      </c>
      <c r="O77" s="36">
        <f t="shared" si="13"/>
        <v>9.0700182437472472E-3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50042316</v>
      </c>
      <c r="E78" s="32">
        <f>SUM(E71:E77)</f>
        <v>50042316</v>
      </c>
      <c r="F78" s="32">
        <f>SUM(F71:F77)</f>
        <v>2439506</v>
      </c>
      <c r="G78" s="37">
        <f t="shared" si="8"/>
        <v>4.8748862862382308E-2</v>
      </c>
      <c r="H78" s="32">
        <f>SUM(H71:H77)</f>
        <v>3285029</v>
      </c>
      <c r="I78" s="37">
        <f t="shared" si="9"/>
        <v>6.5645023303877462E-2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5724535</v>
      </c>
      <c r="O78" s="37">
        <f t="shared" si="13"/>
        <v>0.11439388616625977</v>
      </c>
      <c r="P78" s="32">
        <f>SUM(P71:P77)</f>
        <v>3095527</v>
      </c>
      <c r="Q78" s="32">
        <f>SUM(Q71:Q77)</f>
        <v>17277639</v>
      </c>
      <c r="R78" s="32">
        <f>SUM(R71:R77)</f>
        <v>16012967</v>
      </c>
      <c r="S78" s="32">
        <f>SUM(S71:S77)</f>
        <v>4395046</v>
      </c>
      <c r="T78" s="37">
        <f t="shared" si="14"/>
        <v>0.25437769593403359</v>
      </c>
      <c r="U78" s="37">
        <f t="shared" si="15"/>
        <v>6.1218009082136815E-2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3572806</v>
      </c>
      <c r="E79" s="31">
        <v>3572806</v>
      </c>
      <c r="F79" s="31">
        <v>393289</v>
      </c>
      <c r="G79" s="36">
        <f t="shared" si="8"/>
        <v>0.11007846493764285</v>
      </c>
      <c r="H79" s="31">
        <v>459094</v>
      </c>
      <c r="I79" s="36">
        <f t="shared" si="9"/>
        <v>0.12849676136907517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852383</v>
      </c>
      <c r="O79" s="36">
        <f t="shared" si="13"/>
        <v>0.23857522630671801</v>
      </c>
      <c r="P79" s="31">
        <v>0</v>
      </c>
      <c r="Q79" s="31">
        <v>3405916</v>
      </c>
      <c r="R79" s="31">
        <v>3405916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1082300</v>
      </c>
      <c r="E80" s="31">
        <v>1082300</v>
      </c>
      <c r="F80" s="31">
        <v>279294</v>
      </c>
      <c r="G80" s="36">
        <f t="shared" si="8"/>
        <v>0.2580559918691675</v>
      </c>
      <c r="H80" s="31">
        <v>268381</v>
      </c>
      <c r="I80" s="36">
        <f t="shared" si="9"/>
        <v>0.24797283562782962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547675</v>
      </c>
      <c r="O80" s="36">
        <f t="shared" si="13"/>
        <v>0.50602882749699718</v>
      </c>
      <c r="P80" s="31">
        <v>282008</v>
      </c>
      <c r="Q80" s="31">
        <v>788177</v>
      </c>
      <c r="R80" s="31">
        <v>958177</v>
      </c>
      <c r="S80" s="31">
        <v>539355</v>
      </c>
      <c r="T80" s="36">
        <f t="shared" si="14"/>
        <v>0.68430695135737274</v>
      </c>
      <c r="U80" s="36">
        <f t="shared" si="15"/>
        <v>-4.8321324217752704E-2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729700</v>
      </c>
      <c r="E81" s="31">
        <v>729700</v>
      </c>
      <c r="F81" s="31">
        <v>71670</v>
      </c>
      <c r="G81" s="36">
        <f t="shared" si="8"/>
        <v>9.8218445936686313E-2</v>
      </c>
      <c r="H81" s="31">
        <v>1144868</v>
      </c>
      <c r="I81" s="36">
        <f t="shared" si="9"/>
        <v>1.5689571056598601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1216538</v>
      </c>
      <c r="O81" s="36">
        <f t="shared" si="13"/>
        <v>1.6671755515965465</v>
      </c>
      <c r="P81" s="31">
        <v>56741</v>
      </c>
      <c r="Q81" s="31">
        <v>727700</v>
      </c>
      <c r="R81" s="31">
        <v>727700</v>
      </c>
      <c r="S81" s="31">
        <v>148610</v>
      </c>
      <c r="T81" s="36">
        <f t="shared" si="14"/>
        <v>0.20421877147176035</v>
      </c>
      <c r="U81" s="36">
        <f t="shared" si="15"/>
        <v>19.177085352743166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5384806</v>
      </c>
      <c r="E84" s="32">
        <f>SUM(E79:E83)</f>
        <v>5384806</v>
      </c>
      <c r="F84" s="32">
        <f>SUM(F79:F83)</f>
        <v>744253</v>
      </c>
      <c r="G84" s="37">
        <f t="shared" si="8"/>
        <v>0.13821352152705224</v>
      </c>
      <c r="H84" s="32">
        <f>SUM(H79:H83)</f>
        <v>1872343</v>
      </c>
      <c r="I84" s="37">
        <f t="shared" si="9"/>
        <v>0.34770853397504015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2616596</v>
      </c>
      <c r="O84" s="37">
        <f t="shared" si="13"/>
        <v>0.48592205550209239</v>
      </c>
      <c r="P84" s="32">
        <f>SUM(P79:P83)</f>
        <v>338749</v>
      </c>
      <c r="Q84" s="32">
        <f>SUM(Q79:Q83)</f>
        <v>4921793</v>
      </c>
      <c r="R84" s="32">
        <f>SUM(R79:R83)</f>
        <v>5091793</v>
      </c>
      <c r="S84" s="32">
        <f>SUM(S79:S83)</f>
        <v>687965</v>
      </c>
      <c r="T84" s="37">
        <f t="shared" si="14"/>
        <v>0.13977934464127198</v>
      </c>
      <c r="U84" s="37">
        <f t="shared" si="15"/>
        <v>4.527228124658671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87958251</v>
      </c>
      <c r="E85" s="32">
        <f>SUM(E57,E59:E62,E64:E69,E71:E77,E79:E83)</f>
        <v>87958251</v>
      </c>
      <c r="F85" s="32">
        <f>SUM(F57,F59:F62,F64:F69,F71:F77,F79:F83)</f>
        <v>5568551</v>
      </c>
      <c r="G85" s="37">
        <f t="shared" si="8"/>
        <v>6.330902373217949E-2</v>
      </c>
      <c r="H85" s="32">
        <f>SUM(H57,H59:H62,H64:H69,H71:H77,H79:H83)</f>
        <v>7290872</v>
      </c>
      <c r="I85" s="37">
        <f t="shared" si="9"/>
        <v>8.2890142961119129E-2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12859423</v>
      </c>
      <c r="O85" s="37">
        <f t="shared" si="13"/>
        <v>0.14619916669329863</v>
      </c>
      <c r="P85" s="32">
        <f>SUM(P57,P59:P62,P64:P69,P71:P77,P79:P83)</f>
        <v>5548482</v>
      </c>
      <c r="Q85" s="32">
        <f>SUM(Q57,Q59:Q62,Q64:Q69,Q71:Q77,Q79:Q83)</f>
        <v>49547317</v>
      </c>
      <c r="R85" s="32">
        <f>SUM(R57,R59:R62,R64:R69,R71:R77,R79:R83)</f>
        <v>48660905</v>
      </c>
      <c r="S85" s="32">
        <f>SUM(S57,S59:S62,S64:S69,S71:S77,S79:S83)</f>
        <v>9302060</v>
      </c>
      <c r="T85" s="37">
        <f t="shared" si="14"/>
        <v>0.18774094266294986</v>
      </c>
      <c r="U85" s="37">
        <f t="shared" si="15"/>
        <v>0.31403003560253051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40095113</v>
      </c>
      <c r="E88" s="31">
        <v>40095113</v>
      </c>
      <c r="F88" s="31">
        <v>8655263</v>
      </c>
      <c r="G88" s="36">
        <f t="shared" ref="G88:G99" si="16">IF(($D88      =0),0,($F88      /$D88      ))</f>
        <v>0.2158682780118365</v>
      </c>
      <c r="H88" s="31">
        <v>11068262</v>
      </c>
      <c r="I88" s="36">
        <f t="shared" ref="I88:I99" si="17">IF(($D88      =0),0,($H88      /$D88      ))</f>
        <v>0.27605015104958053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19723525</v>
      </c>
      <c r="O88" s="36">
        <f t="shared" ref="O88:O99" si="21">IF(($D88      =0),0,($N88      /$D88      ))</f>
        <v>0.49191842906141703</v>
      </c>
      <c r="P88" s="31">
        <v>7907517</v>
      </c>
      <c r="Q88" s="31">
        <v>50736359</v>
      </c>
      <c r="R88" s="31">
        <v>51724359</v>
      </c>
      <c r="S88" s="31">
        <v>14309357</v>
      </c>
      <c r="T88" s="36">
        <f t="shared" ref="T88:T99" si="22">IF(($Q88      =0),0,($S88      /$Q88      ))</f>
        <v>0.28203358069111739</v>
      </c>
      <c r="U88" s="36">
        <f t="shared" ref="U88:U99" si="23">IF(($P88      =0),0,(($H88      /$P88      )-1))</f>
        <v>0.39971396836706141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120342000</v>
      </c>
      <c r="E89" s="31">
        <v>120342000</v>
      </c>
      <c r="F89" s="31">
        <v>33720226</v>
      </c>
      <c r="G89" s="36">
        <f t="shared" si="16"/>
        <v>0.28020330391716941</v>
      </c>
      <c r="H89" s="31">
        <v>43106971</v>
      </c>
      <c r="I89" s="36">
        <f t="shared" si="17"/>
        <v>0.35820387728307657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76827197</v>
      </c>
      <c r="O89" s="36">
        <f t="shared" si="21"/>
        <v>0.63840718120024598</v>
      </c>
      <c r="P89" s="31">
        <v>41016762</v>
      </c>
      <c r="Q89" s="31">
        <v>154371000</v>
      </c>
      <c r="R89" s="31">
        <v>121336000</v>
      </c>
      <c r="S89" s="31">
        <v>75870922</v>
      </c>
      <c r="T89" s="36">
        <f t="shared" si="22"/>
        <v>0.49148429432989355</v>
      </c>
      <c r="U89" s="36">
        <f t="shared" si="23"/>
        <v>5.0959873429306857E-2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47083972</v>
      </c>
      <c r="E90" s="31">
        <v>47083972</v>
      </c>
      <c r="F90" s="31">
        <v>8047903</v>
      </c>
      <c r="G90" s="36">
        <f t="shared" si="16"/>
        <v>0.17092659472314697</v>
      </c>
      <c r="H90" s="31">
        <v>15286400</v>
      </c>
      <c r="I90" s="36">
        <f t="shared" si="17"/>
        <v>0.32466249873736225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23334303</v>
      </c>
      <c r="O90" s="36">
        <f t="shared" si="21"/>
        <v>0.49558909346050922</v>
      </c>
      <c r="P90" s="31">
        <v>2776871</v>
      </c>
      <c r="Q90" s="31">
        <v>46825799</v>
      </c>
      <c r="R90" s="31">
        <v>46269016</v>
      </c>
      <c r="S90" s="31">
        <v>2813424</v>
      </c>
      <c r="T90" s="36">
        <f t="shared" si="22"/>
        <v>6.0082776163627234E-2</v>
      </c>
      <c r="U90" s="36">
        <f t="shared" si="23"/>
        <v>4.5049010198889325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207521085</v>
      </c>
      <c r="E91" s="32">
        <f>SUM(E88:E90)</f>
        <v>207521085</v>
      </c>
      <c r="F91" s="32">
        <f>SUM(F88:F90)</f>
        <v>50423392</v>
      </c>
      <c r="G91" s="37">
        <f t="shared" si="16"/>
        <v>0.24297960855399345</v>
      </c>
      <c r="H91" s="32">
        <f>SUM(H88:H90)</f>
        <v>69461633</v>
      </c>
      <c r="I91" s="37">
        <f t="shared" si="17"/>
        <v>0.33472084535409979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119885025</v>
      </c>
      <c r="O91" s="37">
        <f t="shared" si="21"/>
        <v>0.57770045390809321</v>
      </c>
      <c r="P91" s="32">
        <f>SUM(P88:P90)</f>
        <v>51701150</v>
      </c>
      <c r="Q91" s="32">
        <f>SUM(Q88:Q90)</f>
        <v>251933158</v>
      </c>
      <c r="R91" s="32">
        <f>SUM(R88:R90)</f>
        <v>219329375</v>
      </c>
      <c r="S91" s="32">
        <f>SUM(S88:S90)</f>
        <v>92993703</v>
      </c>
      <c r="T91" s="37">
        <f t="shared" si="22"/>
        <v>0.36912053871050987</v>
      </c>
      <c r="U91" s="37">
        <f t="shared" si="23"/>
        <v>0.34352201063225873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166522083</v>
      </c>
      <c r="E92" s="31">
        <v>166522083</v>
      </c>
      <c r="F92" s="31">
        <v>74417425</v>
      </c>
      <c r="G92" s="36">
        <f t="shared" si="16"/>
        <v>0.44689222990322552</v>
      </c>
      <c r="H92" s="31">
        <v>74894401</v>
      </c>
      <c r="I92" s="36">
        <f t="shared" si="17"/>
        <v>0.44975657072461672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149311826</v>
      </c>
      <c r="O92" s="36">
        <f t="shared" si="21"/>
        <v>0.89664880062784225</v>
      </c>
      <c r="P92" s="31">
        <v>581732</v>
      </c>
      <c r="Q92" s="31">
        <v>137605589</v>
      </c>
      <c r="R92" s="31">
        <v>150545589</v>
      </c>
      <c r="S92" s="31">
        <v>32964246</v>
      </c>
      <c r="T92" s="36">
        <f t="shared" si="22"/>
        <v>0.23955601105707997</v>
      </c>
      <c r="U92" s="36">
        <f t="shared" si="23"/>
        <v>127.74382189736855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15345773</v>
      </c>
      <c r="E93" s="31">
        <v>15345773</v>
      </c>
      <c r="F93" s="31">
        <v>3251714</v>
      </c>
      <c r="G93" s="36">
        <f t="shared" si="16"/>
        <v>0.21189639648651129</v>
      </c>
      <c r="H93" s="31">
        <v>4581161</v>
      </c>
      <c r="I93" s="36">
        <f t="shared" si="17"/>
        <v>0.29852917803488949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7832875</v>
      </c>
      <c r="O93" s="36">
        <f t="shared" si="21"/>
        <v>0.5104255745214008</v>
      </c>
      <c r="P93" s="31">
        <v>-3312962</v>
      </c>
      <c r="Q93" s="31">
        <v>15376304</v>
      </c>
      <c r="R93" s="31">
        <v>14361035</v>
      </c>
      <c r="S93" s="31">
        <v>14843096</v>
      </c>
      <c r="T93" s="36">
        <f t="shared" si="22"/>
        <v>0.96532274596027756</v>
      </c>
      <c r="U93" s="36">
        <f t="shared" si="23"/>
        <v>-2.3827991386559821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9814399</v>
      </c>
      <c r="E94" s="31">
        <v>9814399</v>
      </c>
      <c r="F94" s="31">
        <v>4864116</v>
      </c>
      <c r="G94" s="36">
        <f t="shared" si="16"/>
        <v>0.49561017439784139</v>
      </c>
      <c r="H94" s="31">
        <v>3419198</v>
      </c>
      <c r="I94" s="36">
        <f t="shared" si="17"/>
        <v>0.34838587671033144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8283314</v>
      </c>
      <c r="O94" s="36">
        <f t="shared" si="21"/>
        <v>0.84399605110817277</v>
      </c>
      <c r="P94" s="31">
        <v>4829698</v>
      </c>
      <c r="Q94" s="31">
        <v>18561492</v>
      </c>
      <c r="R94" s="31">
        <v>16796402</v>
      </c>
      <c r="S94" s="31">
        <v>9518008</v>
      </c>
      <c r="T94" s="36">
        <f t="shared" si="22"/>
        <v>0.51278248537348181</v>
      </c>
      <c r="U94" s="36">
        <f t="shared" si="23"/>
        <v>-0.29204724601828103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2177014</v>
      </c>
      <c r="E95" s="31">
        <v>2177014</v>
      </c>
      <c r="F95" s="31">
        <v>199922</v>
      </c>
      <c r="G95" s="36">
        <f t="shared" si="16"/>
        <v>9.1833125556381359E-2</v>
      </c>
      <c r="H95" s="31">
        <v>248578</v>
      </c>
      <c r="I95" s="36">
        <f t="shared" si="17"/>
        <v>0.11418300479464073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448500</v>
      </c>
      <c r="O95" s="36">
        <f t="shared" si="21"/>
        <v>0.20601613035102209</v>
      </c>
      <c r="P95" s="31">
        <v>277139</v>
      </c>
      <c r="Q95" s="31">
        <v>3344678</v>
      </c>
      <c r="R95" s="31">
        <v>2364270</v>
      </c>
      <c r="S95" s="31">
        <v>373810</v>
      </c>
      <c r="T95" s="36">
        <f t="shared" si="22"/>
        <v>0.1117626270750129</v>
      </c>
      <c r="U95" s="36">
        <f t="shared" si="23"/>
        <v>-0.10305658893190783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193859269</v>
      </c>
      <c r="E96" s="32">
        <f>SUM(E92:E95)</f>
        <v>193859269</v>
      </c>
      <c r="F96" s="32">
        <f>SUM(F92:F95)</f>
        <v>82733177</v>
      </c>
      <c r="G96" s="37">
        <f t="shared" si="16"/>
        <v>0.42676926115923813</v>
      </c>
      <c r="H96" s="32">
        <f>SUM(H92:H95)</f>
        <v>83143338</v>
      </c>
      <c r="I96" s="37">
        <f t="shared" si="17"/>
        <v>0.42888502793229866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165876515</v>
      </c>
      <c r="O96" s="37">
        <f t="shared" si="21"/>
        <v>0.85565428909153685</v>
      </c>
      <c r="P96" s="32">
        <f>SUM(P92:P95)</f>
        <v>2375607</v>
      </c>
      <c r="Q96" s="32">
        <f>SUM(Q92:Q95)</f>
        <v>174888063</v>
      </c>
      <c r="R96" s="32">
        <f>SUM(R92:R95)</f>
        <v>184067296</v>
      </c>
      <c r="S96" s="32">
        <f>SUM(S92:S95)</f>
        <v>57699160</v>
      </c>
      <c r="T96" s="37">
        <f t="shared" si="22"/>
        <v>0.32992051607318679</v>
      </c>
      <c r="U96" s="37">
        <f t="shared" si="23"/>
        <v>33.998776312748703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240913447</v>
      </c>
      <c r="E97" s="31">
        <v>240913447</v>
      </c>
      <c r="F97" s="31">
        <v>5979404</v>
      </c>
      <c r="G97" s="36">
        <f t="shared" si="16"/>
        <v>2.4819718759824975E-2</v>
      </c>
      <c r="H97" s="31">
        <v>6761369</v>
      </c>
      <c r="I97" s="36">
        <f t="shared" si="17"/>
        <v>2.8065552521856531E-2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12740773</v>
      </c>
      <c r="O97" s="36">
        <f t="shared" si="21"/>
        <v>5.2885271281681509E-2</v>
      </c>
      <c r="P97" s="31">
        <v>6096421</v>
      </c>
      <c r="Q97" s="31">
        <v>24186131</v>
      </c>
      <c r="R97" s="31">
        <v>228145256</v>
      </c>
      <c r="S97" s="31">
        <v>11188721</v>
      </c>
      <c r="T97" s="36">
        <f t="shared" si="22"/>
        <v>0.46260896379003325</v>
      </c>
      <c r="U97" s="36">
        <f t="shared" si="23"/>
        <v>0.10907186363933863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23306750</v>
      </c>
      <c r="E98" s="31">
        <v>23306750</v>
      </c>
      <c r="F98" s="31">
        <v>-3647716</v>
      </c>
      <c r="G98" s="36">
        <f t="shared" si="16"/>
        <v>-0.15650899417550709</v>
      </c>
      <c r="H98" s="31">
        <v>211161</v>
      </c>
      <c r="I98" s="36">
        <f t="shared" si="17"/>
        <v>9.0600791616162694E-3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-3436555</v>
      </c>
      <c r="O98" s="36">
        <f t="shared" si="21"/>
        <v>-0.14744891501389082</v>
      </c>
      <c r="P98" s="31">
        <v>128679</v>
      </c>
      <c r="Q98" s="31">
        <v>24607499</v>
      </c>
      <c r="R98" s="31">
        <v>22498750</v>
      </c>
      <c r="S98" s="31">
        <v>349849</v>
      </c>
      <c r="T98" s="36">
        <f t="shared" si="22"/>
        <v>1.4217170139882968E-2</v>
      </c>
      <c r="U98" s="36">
        <f t="shared" si="23"/>
        <v>0.64099037138927106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35270288</v>
      </c>
      <c r="E99" s="31">
        <v>35270288</v>
      </c>
      <c r="F99" s="31">
        <v>8900109</v>
      </c>
      <c r="G99" s="36">
        <f t="shared" si="16"/>
        <v>0.25234012832557534</v>
      </c>
      <c r="H99" s="31">
        <v>9300747</v>
      </c>
      <c r="I99" s="36">
        <f t="shared" si="17"/>
        <v>0.26369920767304195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18200856</v>
      </c>
      <c r="O99" s="36">
        <f t="shared" si="21"/>
        <v>0.51603933599861729</v>
      </c>
      <c r="P99" s="31">
        <v>17984462</v>
      </c>
      <c r="Q99" s="31">
        <v>43456020</v>
      </c>
      <c r="R99" s="31">
        <v>33725021</v>
      </c>
      <c r="S99" s="31">
        <v>18737376</v>
      </c>
      <c r="T99" s="36">
        <f t="shared" si="22"/>
        <v>0.43118021392663203</v>
      </c>
      <c r="U99" s="36">
        <f t="shared" si="23"/>
        <v>-0.48284541400237602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299490485</v>
      </c>
      <c r="E101" s="32">
        <f>SUM(E97:E100)</f>
        <v>299490485</v>
      </c>
      <c r="F101" s="32">
        <f>SUM(F97:F100)</f>
        <v>11231797</v>
      </c>
      <c r="G101" s="37">
        <f>IF(($D101     =0),0,($F101     /$D101     ))</f>
        <v>3.7503017833771912E-2</v>
      </c>
      <c r="H101" s="32">
        <f>SUM(H97:H100)</f>
        <v>16273277</v>
      </c>
      <c r="I101" s="37">
        <f>IF(($D101     =0),0,($H101     /$D101     ))</f>
        <v>5.4336540942193874E-2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27505074</v>
      </c>
      <c r="O101" s="37">
        <f>IF(($D101     =0),0,($N101     /$D101     ))</f>
        <v>9.1839558775965793E-2</v>
      </c>
      <c r="P101" s="32">
        <f>SUM(P97:P100)</f>
        <v>24209562</v>
      </c>
      <c r="Q101" s="32">
        <f>SUM(Q97:Q100)</f>
        <v>92249650</v>
      </c>
      <c r="R101" s="32">
        <f>SUM(R97:R100)</f>
        <v>284369027</v>
      </c>
      <c r="S101" s="32">
        <f>SUM(S97:S100)</f>
        <v>30275946</v>
      </c>
      <c r="T101" s="37">
        <f>IF(($Q101     =0),0,($S101     /$Q101     ))</f>
        <v>0.32819578177261377</v>
      </c>
      <c r="U101" s="37">
        <f>IF(($P101     =0),0,(($H101     /$P101     )-1))</f>
        <v>-0.3278161331460685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700870839</v>
      </c>
      <c r="E102" s="32">
        <f>SUM(E88:E90,E92:E95,E97:E100)</f>
        <v>700870839</v>
      </c>
      <c r="F102" s="32">
        <f>SUM(F88:F90,F92:F95,F97:F100)</f>
        <v>144388366</v>
      </c>
      <c r="G102" s="37">
        <f>IF(($D102     =0),0,($F102     /$D102     ))</f>
        <v>0.20601280288107407</v>
      </c>
      <c r="H102" s="32">
        <f>SUM(H88:H90,H92:H95,H97:H100)</f>
        <v>168878248</v>
      </c>
      <c r="I102" s="37">
        <f>IF(($D102     =0),0,($H102     /$D102     ))</f>
        <v>0.24095487870626045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313266614</v>
      </c>
      <c r="O102" s="37">
        <f>IF(($D102     =0),0,($N102     /$D102     ))</f>
        <v>0.44696768158733452</v>
      </c>
      <c r="P102" s="32">
        <f>SUM(P88:P90,P92:P95,P97:P100)</f>
        <v>78286319</v>
      </c>
      <c r="Q102" s="32">
        <f>SUM(Q88:Q90,Q92:Q95,Q97:Q100)</f>
        <v>519070871</v>
      </c>
      <c r="R102" s="32">
        <f>SUM(R88:R90,R92:R95,R97:R100)</f>
        <v>687765698</v>
      </c>
      <c r="S102" s="32">
        <f>SUM(S88:S90,S92:S95,S97:S100)</f>
        <v>180968809</v>
      </c>
      <c r="T102" s="37">
        <f>IF(($Q102     =0),0,($S102     /$Q102     ))</f>
        <v>0.34863988543868801</v>
      </c>
      <c r="U102" s="37">
        <f>IF(($P102     =0),0,(($H102     /$P102     )-1))</f>
        <v>1.1571872347197725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312651180</v>
      </c>
      <c r="E105" s="31">
        <v>312651180</v>
      </c>
      <c r="F105" s="31">
        <v>37633852</v>
      </c>
      <c r="G105" s="36">
        <f t="shared" ref="G105:G136" si="24">IF(($D105     =0),0,($F105     /$D105     ))</f>
        <v>0.12037009423729025</v>
      </c>
      <c r="H105" s="31">
        <v>43369772</v>
      </c>
      <c r="I105" s="36">
        <f t="shared" ref="I105:I136" si="25">IF(($D105     =0),0,($H105     /$D105     ))</f>
        <v>0.13871616284960128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81003624</v>
      </c>
      <c r="O105" s="36">
        <f t="shared" ref="O105:O136" si="29">IF(($D105     =0),0,($N105     /$D105     ))</f>
        <v>0.25908625708689154</v>
      </c>
      <c r="P105" s="31">
        <v>38735208</v>
      </c>
      <c r="Q105" s="31">
        <v>325258100</v>
      </c>
      <c r="R105" s="31">
        <v>300429752</v>
      </c>
      <c r="S105" s="31">
        <v>104289659</v>
      </c>
      <c r="T105" s="36">
        <f t="shared" ref="T105:T136" si="30">IF(($Q105     =0),0,($S105     /$Q105     ))</f>
        <v>0.32063662365364615</v>
      </c>
      <c r="U105" s="36">
        <f t="shared" ref="U105:U136" si="31">IF(($P105     =0),0,(($H105     /$P105     )-1))</f>
        <v>0.11964732447028559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312651180</v>
      </c>
      <c r="E106" s="32">
        <f>E105</f>
        <v>312651180</v>
      </c>
      <c r="F106" s="32">
        <f>F105</f>
        <v>37633852</v>
      </c>
      <c r="G106" s="37">
        <f t="shared" si="24"/>
        <v>0.12037009423729025</v>
      </c>
      <c r="H106" s="32">
        <f>H105</f>
        <v>43369772</v>
      </c>
      <c r="I106" s="37">
        <f t="shared" si="25"/>
        <v>0.13871616284960128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81003624</v>
      </c>
      <c r="O106" s="37">
        <f t="shared" si="29"/>
        <v>0.25908625708689154</v>
      </c>
      <c r="P106" s="32">
        <f>P105</f>
        <v>38735208</v>
      </c>
      <c r="Q106" s="32">
        <f>Q105</f>
        <v>325258100</v>
      </c>
      <c r="R106" s="32">
        <f>R105</f>
        <v>300429752</v>
      </c>
      <c r="S106" s="32">
        <f>S105</f>
        <v>104289659</v>
      </c>
      <c r="T106" s="37">
        <f t="shared" si="30"/>
        <v>0.32063662365364615</v>
      </c>
      <c r="U106" s="37">
        <f t="shared" si="31"/>
        <v>0.11964732447028559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11294719</v>
      </c>
      <c r="E107" s="31">
        <v>11294719</v>
      </c>
      <c r="F107" s="31">
        <v>60433</v>
      </c>
      <c r="G107" s="36">
        <f t="shared" si="24"/>
        <v>5.3505536525521348E-3</v>
      </c>
      <c r="H107" s="31">
        <v>48282</v>
      </c>
      <c r="I107" s="36">
        <f t="shared" si="25"/>
        <v>4.2747411422984494E-3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108715</v>
      </c>
      <c r="O107" s="36">
        <f t="shared" si="29"/>
        <v>9.6252947948505842E-3</v>
      </c>
      <c r="P107" s="31">
        <v>53705</v>
      </c>
      <c r="Q107" s="31">
        <v>10420065</v>
      </c>
      <c r="R107" s="31">
        <v>10317544</v>
      </c>
      <c r="S107" s="31">
        <v>173089</v>
      </c>
      <c r="T107" s="36">
        <f t="shared" si="30"/>
        <v>1.6611124786649605E-2</v>
      </c>
      <c r="U107" s="36">
        <f t="shared" si="31"/>
        <v>-0.10097756261055768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7832414</v>
      </c>
      <c r="E108" s="31">
        <v>7832414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108636000</v>
      </c>
      <c r="Q108" s="31">
        <v>8528923</v>
      </c>
      <c r="R108" s="31">
        <v>8578923</v>
      </c>
      <c r="S108" s="31">
        <v>108636000</v>
      </c>
      <c r="T108" s="36">
        <f t="shared" si="30"/>
        <v>12.737364377659407</v>
      </c>
      <c r="U108" s="36">
        <f t="shared" si="31"/>
        <v>-1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24011304</v>
      </c>
      <c r="E109" s="31">
        <v>24011304</v>
      </c>
      <c r="F109" s="31">
        <v>7136065</v>
      </c>
      <c r="G109" s="36">
        <f t="shared" si="24"/>
        <v>0.29719606232131335</v>
      </c>
      <c r="H109" s="31">
        <v>14800438</v>
      </c>
      <c r="I109" s="36">
        <f t="shared" si="25"/>
        <v>0.61639459481251002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21936503</v>
      </c>
      <c r="O109" s="36">
        <f t="shared" si="29"/>
        <v>0.91359065713382326</v>
      </c>
      <c r="P109" s="31">
        <v>15276510</v>
      </c>
      <c r="Q109" s="31">
        <v>22835450</v>
      </c>
      <c r="R109" s="31">
        <v>22821950</v>
      </c>
      <c r="S109" s="31">
        <v>15290423</v>
      </c>
      <c r="T109" s="36">
        <f t="shared" si="30"/>
        <v>0.66959149042388044</v>
      </c>
      <c r="U109" s="36">
        <f t="shared" si="31"/>
        <v>-3.1163662381001989E-2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17592060</v>
      </c>
      <c r="E110" s="31">
        <v>17592060</v>
      </c>
      <c r="F110" s="31">
        <v>197600</v>
      </c>
      <c r="G110" s="36">
        <f t="shared" si="24"/>
        <v>1.1232340044315448E-2</v>
      </c>
      <c r="H110" s="31">
        <v>170252</v>
      </c>
      <c r="I110" s="36">
        <f t="shared" si="25"/>
        <v>9.6777750871700069E-3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367852</v>
      </c>
      <c r="O110" s="36">
        <f t="shared" si="29"/>
        <v>2.0910115131485454E-2</v>
      </c>
      <c r="P110" s="31">
        <v>175757</v>
      </c>
      <c r="Q110" s="31">
        <v>16243056</v>
      </c>
      <c r="R110" s="31">
        <v>16983996</v>
      </c>
      <c r="S110" s="31">
        <v>357018</v>
      </c>
      <c r="T110" s="36">
        <f t="shared" si="30"/>
        <v>2.1979730907779917E-2</v>
      </c>
      <c r="U110" s="36">
        <f t="shared" si="31"/>
        <v>-3.1321654329557247E-2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60730497</v>
      </c>
      <c r="E112" s="32">
        <f>SUM(E107:E111)</f>
        <v>60730497</v>
      </c>
      <c r="F112" s="32">
        <f>SUM(F107:F111)</f>
        <v>7394098</v>
      </c>
      <c r="G112" s="37">
        <f t="shared" si="24"/>
        <v>0.12175263443011178</v>
      </c>
      <c r="H112" s="32">
        <f>SUM(H107:H111)</f>
        <v>15018972</v>
      </c>
      <c r="I112" s="37">
        <f t="shared" si="25"/>
        <v>0.24730527069455729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22413070</v>
      </c>
      <c r="O112" s="37">
        <f t="shared" si="29"/>
        <v>0.36905790512466907</v>
      </c>
      <c r="P112" s="32">
        <f>SUM(P107:P111)</f>
        <v>124141972</v>
      </c>
      <c r="Q112" s="32">
        <f>SUM(Q107:Q111)</f>
        <v>58027494</v>
      </c>
      <c r="R112" s="32">
        <f>SUM(R107:R111)</f>
        <v>58702413</v>
      </c>
      <c r="S112" s="32">
        <f>SUM(S107:S111)</f>
        <v>124456530</v>
      </c>
      <c r="T112" s="37">
        <f t="shared" si="30"/>
        <v>2.1447855390756665</v>
      </c>
      <c r="U112" s="37">
        <f t="shared" si="31"/>
        <v>-0.87901777490694277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3347725</v>
      </c>
      <c r="E113" s="31">
        <v>3347725</v>
      </c>
      <c r="F113" s="31">
        <v>627147</v>
      </c>
      <c r="G113" s="36">
        <f t="shared" si="24"/>
        <v>0.18733527992890694</v>
      </c>
      <c r="H113" s="31">
        <v>800808</v>
      </c>
      <c r="I113" s="36">
        <f t="shared" si="25"/>
        <v>0.23920961249803971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1427955</v>
      </c>
      <c r="O113" s="36">
        <f t="shared" si="29"/>
        <v>0.42654489242694665</v>
      </c>
      <c r="P113" s="31">
        <v>1034261</v>
      </c>
      <c r="Q113" s="31">
        <v>3200500</v>
      </c>
      <c r="R113" s="31">
        <v>3208850</v>
      </c>
      <c r="S113" s="31">
        <v>1881905</v>
      </c>
      <c r="T113" s="36">
        <f t="shared" si="30"/>
        <v>0.58800343696297452</v>
      </c>
      <c r="U113" s="36">
        <f t="shared" si="31"/>
        <v>-0.22571962009589452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5832517</v>
      </c>
      <c r="E114" s="31">
        <v>5832517</v>
      </c>
      <c r="F114" s="31">
        <v>74238</v>
      </c>
      <c r="G114" s="36">
        <f t="shared" si="24"/>
        <v>1.272829551975588E-2</v>
      </c>
      <c r="H114" s="31">
        <v>3041665</v>
      </c>
      <c r="I114" s="36">
        <f t="shared" si="25"/>
        <v>0.52150126609146619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3115903</v>
      </c>
      <c r="O114" s="36">
        <f t="shared" si="29"/>
        <v>0.53422956161122204</v>
      </c>
      <c r="P114" s="31">
        <v>2565144</v>
      </c>
      <c r="Q114" s="31">
        <v>5133895</v>
      </c>
      <c r="R114" s="31">
        <v>5087874</v>
      </c>
      <c r="S114" s="31">
        <v>2611239</v>
      </c>
      <c r="T114" s="36">
        <f t="shared" si="30"/>
        <v>0.50862727032788946</v>
      </c>
      <c r="U114" s="36">
        <f t="shared" si="31"/>
        <v>0.18576773857530027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4472531</v>
      </c>
      <c r="E115" s="31">
        <v>4472531</v>
      </c>
      <c r="F115" s="31">
        <v>237480</v>
      </c>
      <c r="G115" s="36">
        <f t="shared" si="24"/>
        <v>5.3097451979650899E-2</v>
      </c>
      <c r="H115" s="31">
        <v>10120065</v>
      </c>
      <c r="I115" s="36">
        <f t="shared" si="25"/>
        <v>2.262715451273563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10357545</v>
      </c>
      <c r="O115" s="36">
        <f t="shared" si="29"/>
        <v>2.3158129032532138</v>
      </c>
      <c r="P115" s="31">
        <v>3528290</v>
      </c>
      <c r="Q115" s="31">
        <v>3773292</v>
      </c>
      <c r="R115" s="31">
        <v>4738952</v>
      </c>
      <c r="S115" s="31">
        <v>4519170</v>
      </c>
      <c r="T115" s="36">
        <f t="shared" si="30"/>
        <v>1.1976730133792985</v>
      </c>
      <c r="U115" s="36">
        <f t="shared" si="31"/>
        <v>1.8682633797108514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15504700</v>
      </c>
      <c r="E116" s="31">
        <v>15504700</v>
      </c>
      <c r="F116" s="31">
        <v>5992110</v>
      </c>
      <c r="G116" s="36">
        <f t="shared" si="24"/>
        <v>0.3864705540900501</v>
      </c>
      <c r="H116" s="31">
        <v>2308711</v>
      </c>
      <c r="I116" s="36">
        <f t="shared" si="25"/>
        <v>0.14890394525530967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8300821</v>
      </c>
      <c r="O116" s="36">
        <f t="shared" si="29"/>
        <v>0.53537449934535974</v>
      </c>
      <c r="P116" s="31">
        <v>5589331</v>
      </c>
      <c r="Q116" s="31">
        <v>14281000</v>
      </c>
      <c r="R116" s="31">
        <v>14307000</v>
      </c>
      <c r="S116" s="31">
        <v>10778751</v>
      </c>
      <c r="T116" s="36">
        <f t="shared" si="30"/>
        <v>0.7547616413416427</v>
      </c>
      <c r="U116" s="36">
        <f t="shared" si="31"/>
        <v>-0.58694323166761819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82776264</v>
      </c>
      <c r="E117" s="31">
        <v>82776264</v>
      </c>
      <c r="F117" s="31">
        <v>3320370</v>
      </c>
      <c r="G117" s="36">
        <f t="shared" si="24"/>
        <v>4.0112585897812449E-2</v>
      </c>
      <c r="H117" s="31">
        <v>5219464</v>
      </c>
      <c r="I117" s="36">
        <f t="shared" si="25"/>
        <v>6.3055080620695814E-2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8539834</v>
      </c>
      <c r="O117" s="36">
        <f t="shared" si="29"/>
        <v>0.10316766651850826</v>
      </c>
      <c r="P117" s="31">
        <v>7837743</v>
      </c>
      <c r="Q117" s="31">
        <v>77738320</v>
      </c>
      <c r="R117" s="31">
        <v>78329497</v>
      </c>
      <c r="S117" s="31">
        <v>-2804897</v>
      </c>
      <c r="T117" s="36">
        <f t="shared" si="30"/>
        <v>-3.6081265970244789E-2</v>
      </c>
      <c r="U117" s="36">
        <f t="shared" si="31"/>
        <v>-0.33406032833686938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2139752</v>
      </c>
      <c r="E118" s="31">
        <v>2139752</v>
      </c>
      <c r="F118" s="31">
        <v>898749</v>
      </c>
      <c r="G118" s="36">
        <f t="shared" si="24"/>
        <v>0.42002484400061313</v>
      </c>
      <c r="H118" s="31">
        <v>914228</v>
      </c>
      <c r="I118" s="36">
        <f t="shared" si="25"/>
        <v>0.42725885990526002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1812977</v>
      </c>
      <c r="O118" s="36">
        <f t="shared" si="29"/>
        <v>0.84728370390587315</v>
      </c>
      <c r="P118" s="31">
        <v>980485</v>
      </c>
      <c r="Q118" s="31">
        <v>2027035</v>
      </c>
      <c r="R118" s="31">
        <v>2039035</v>
      </c>
      <c r="S118" s="31">
        <v>1824440</v>
      </c>
      <c r="T118" s="36">
        <f t="shared" si="30"/>
        <v>0.90005352645612924</v>
      </c>
      <c r="U118" s="36">
        <f t="shared" si="31"/>
        <v>-6.7575740577367371E-2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4068348</v>
      </c>
      <c r="E119" s="31">
        <v>4068348</v>
      </c>
      <c r="F119" s="31">
        <v>61661</v>
      </c>
      <c r="G119" s="36">
        <f t="shared" si="24"/>
        <v>1.5156274733626523E-2</v>
      </c>
      <c r="H119" s="31">
        <v>1861619</v>
      </c>
      <c r="I119" s="36">
        <f t="shared" si="25"/>
        <v>0.45758597838729625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1923280</v>
      </c>
      <c r="O119" s="36">
        <f t="shared" si="29"/>
        <v>0.47274225312092277</v>
      </c>
      <c r="P119" s="31">
        <v>1757308</v>
      </c>
      <c r="Q119" s="31">
        <v>3743004</v>
      </c>
      <c r="R119" s="31">
        <v>3457739</v>
      </c>
      <c r="S119" s="31">
        <v>1816368</v>
      </c>
      <c r="T119" s="36">
        <f t="shared" si="30"/>
        <v>0.48527011993575214</v>
      </c>
      <c r="U119" s="36">
        <f t="shared" si="31"/>
        <v>5.9358405014943383E-2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1889000</v>
      </c>
      <c r="E120" s="31">
        <v>1889000</v>
      </c>
      <c r="F120" s="31">
        <v>337642</v>
      </c>
      <c r="G120" s="36">
        <f t="shared" si="24"/>
        <v>0.1787411328745368</v>
      </c>
      <c r="H120" s="31">
        <v>635473</v>
      </c>
      <c r="I120" s="36">
        <f t="shared" si="25"/>
        <v>0.33640709370037059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973115</v>
      </c>
      <c r="O120" s="36">
        <f t="shared" si="29"/>
        <v>0.51514822657490733</v>
      </c>
      <c r="P120" s="31">
        <v>550523</v>
      </c>
      <c r="Q120" s="31">
        <v>2959000</v>
      </c>
      <c r="R120" s="31">
        <v>2794000</v>
      </c>
      <c r="S120" s="31">
        <v>1090038</v>
      </c>
      <c r="T120" s="36">
        <f t="shared" si="30"/>
        <v>0.36838053396417708</v>
      </c>
      <c r="U120" s="36">
        <f t="shared" si="31"/>
        <v>0.15430781275260075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120030837</v>
      </c>
      <c r="E121" s="32">
        <f>SUM(E113:E120)</f>
        <v>120030837</v>
      </c>
      <c r="F121" s="32">
        <f>SUM(F113:F120)</f>
        <v>11549397</v>
      </c>
      <c r="G121" s="37">
        <f t="shared" si="24"/>
        <v>9.6220248801564212E-2</v>
      </c>
      <c r="H121" s="32">
        <f>SUM(H113:H120)</f>
        <v>24902033</v>
      </c>
      <c r="I121" s="37">
        <f t="shared" si="25"/>
        <v>0.2074636287006813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36451430</v>
      </c>
      <c r="O121" s="37">
        <f t="shared" si="29"/>
        <v>0.30368387750224551</v>
      </c>
      <c r="P121" s="32">
        <f>SUM(P113:P120)</f>
        <v>23843085</v>
      </c>
      <c r="Q121" s="32">
        <f>SUM(Q113:Q120)</f>
        <v>112856046</v>
      </c>
      <c r="R121" s="32">
        <f>SUM(R113:R120)</f>
        <v>113962947</v>
      </c>
      <c r="S121" s="32">
        <f>SUM(S113:S120)</f>
        <v>21717014</v>
      </c>
      <c r="T121" s="37">
        <f t="shared" si="30"/>
        <v>0.19243110821018841</v>
      </c>
      <c r="U121" s="37">
        <f t="shared" si="31"/>
        <v>4.4413212468101371E-2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4373950</v>
      </c>
      <c r="E122" s="31">
        <v>4373950</v>
      </c>
      <c r="F122" s="31">
        <v>1593574</v>
      </c>
      <c r="G122" s="36">
        <f t="shared" si="24"/>
        <v>0.36433292561643366</v>
      </c>
      <c r="H122" s="31">
        <v>1446074</v>
      </c>
      <c r="I122" s="36">
        <f t="shared" si="25"/>
        <v>0.3306105465311675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3039648</v>
      </c>
      <c r="O122" s="36">
        <f t="shared" si="29"/>
        <v>0.6949434721476011</v>
      </c>
      <c r="P122" s="31">
        <v>1239216</v>
      </c>
      <c r="Q122" s="31">
        <v>3807793</v>
      </c>
      <c r="R122" s="31">
        <v>4183520</v>
      </c>
      <c r="S122" s="31">
        <v>2773596</v>
      </c>
      <c r="T122" s="36">
        <f t="shared" si="30"/>
        <v>0.72839988938474332</v>
      </c>
      <c r="U122" s="36">
        <f t="shared" si="31"/>
        <v>0.1669265083730358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7675273</v>
      </c>
      <c r="E123" s="31">
        <v>7675273</v>
      </c>
      <c r="F123" s="31">
        <v>1179359</v>
      </c>
      <c r="G123" s="36">
        <f t="shared" si="24"/>
        <v>0.15365694484091966</v>
      </c>
      <c r="H123" s="31">
        <v>1746751</v>
      </c>
      <c r="I123" s="36">
        <f t="shared" si="25"/>
        <v>0.22758161175504768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2926110</v>
      </c>
      <c r="O123" s="36">
        <f t="shared" si="29"/>
        <v>0.38123855659596734</v>
      </c>
      <c r="P123" s="31">
        <v>2230036</v>
      </c>
      <c r="Q123" s="31">
        <v>7339659</v>
      </c>
      <c r="R123" s="31">
        <v>6950844</v>
      </c>
      <c r="S123" s="31">
        <v>4108778</v>
      </c>
      <c r="T123" s="36">
        <f t="shared" si="30"/>
        <v>0.55980502636430385</v>
      </c>
      <c r="U123" s="36">
        <f t="shared" si="31"/>
        <v>-0.21671623238369242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8804524</v>
      </c>
      <c r="E124" s="31">
        <v>8804524</v>
      </c>
      <c r="F124" s="31">
        <v>2371722</v>
      </c>
      <c r="G124" s="36">
        <f t="shared" si="24"/>
        <v>0.26937538020226875</v>
      </c>
      <c r="H124" s="31">
        <v>2549809</v>
      </c>
      <c r="I124" s="36">
        <f t="shared" si="25"/>
        <v>0.28960214089938308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4921531</v>
      </c>
      <c r="O124" s="36">
        <f t="shared" si="29"/>
        <v>0.55897752110165189</v>
      </c>
      <c r="P124" s="31">
        <v>2095662</v>
      </c>
      <c r="Q124" s="31">
        <v>7773480</v>
      </c>
      <c r="R124" s="31">
        <v>7903620</v>
      </c>
      <c r="S124" s="31">
        <v>3512260</v>
      </c>
      <c r="T124" s="36">
        <f t="shared" si="30"/>
        <v>0.45182595182595181</v>
      </c>
      <c r="U124" s="36">
        <f t="shared" si="31"/>
        <v>0.21670813327721739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20853747</v>
      </c>
      <c r="E126" s="32">
        <f>SUM(E122:E125)</f>
        <v>20853747</v>
      </c>
      <c r="F126" s="32">
        <f>SUM(F122:F125)</f>
        <v>5144655</v>
      </c>
      <c r="G126" s="37">
        <f t="shared" si="24"/>
        <v>0.24670170785135159</v>
      </c>
      <c r="H126" s="32">
        <f>SUM(H122:H125)</f>
        <v>5742634</v>
      </c>
      <c r="I126" s="37">
        <f t="shared" si="25"/>
        <v>0.27537660258369873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10887289</v>
      </c>
      <c r="O126" s="37">
        <f t="shared" si="29"/>
        <v>0.52207831043505037</v>
      </c>
      <c r="P126" s="32">
        <f>SUM(P122:P125)</f>
        <v>5564914</v>
      </c>
      <c r="Q126" s="32">
        <f>SUM(Q122:Q125)</f>
        <v>18920932</v>
      </c>
      <c r="R126" s="32">
        <f>SUM(R122:R125)</f>
        <v>19037984</v>
      </c>
      <c r="S126" s="32">
        <f>SUM(S122:S125)</f>
        <v>10394634</v>
      </c>
      <c r="T126" s="37">
        <f t="shared" si="30"/>
        <v>0.54937219794458325</v>
      </c>
      <c r="U126" s="37">
        <f t="shared" si="31"/>
        <v>3.1935803500287685E-2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7906704</v>
      </c>
      <c r="E127" s="31">
        <v>7906704</v>
      </c>
      <c r="F127" s="31">
        <v>204100</v>
      </c>
      <c r="G127" s="36">
        <f t="shared" si="24"/>
        <v>2.5813537474022045E-2</v>
      </c>
      <c r="H127" s="31">
        <v>4788643</v>
      </c>
      <c r="I127" s="36">
        <f t="shared" si="25"/>
        <v>0.60564338819310803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4992743</v>
      </c>
      <c r="O127" s="36">
        <f t="shared" si="29"/>
        <v>0.63145692566713008</v>
      </c>
      <c r="P127" s="31">
        <v>892689</v>
      </c>
      <c r="Q127" s="31">
        <v>6097800</v>
      </c>
      <c r="R127" s="31">
        <v>6339970</v>
      </c>
      <c r="S127" s="31">
        <v>1209614</v>
      </c>
      <c r="T127" s="36">
        <f t="shared" si="30"/>
        <v>0.19836891993833841</v>
      </c>
      <c r="U127" s="36">
        <f t="shared" si="31"/>
        <v>4.3642903631611905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4454127</v>
      </c>
      <c r="E128" s="31">
        <v>4454127</v>
      </c>
      <c r="F128" s="31">
        <v>1350151</v>
      </c>
      <c r="G128" s="36">
        <f t="shared" si="24"/>
        <v>0.30312359750855777</v>
      </c>
      <c r="H128" s="31">
        <v>1735560</v>
      </c>
      <c r="I128" s="36">
        <f t="shared" si="25"/>
        <v>0.38965211364651253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3085711</v>
      </c>
      <c r="O128" s="36">
        <f t="shared" si="29"/>
        <v>0.69277571115507031</v>
      </c>
      <c r="P128" s="31">
        <v>1296297</v>
      </c>
      <c r="Q128" s="31">
        <v>4228728</v>
      </c>
      <c r="R128" s="31">
        <v>4498517</v>
      </c>
      <c r="S128" s="31">
        <v>2612752</v>
      </c>
      <c r="T128" s="36">
        <f t="shared" si="30"/>
        <v>0.61785766310814982</v>
      </c>
      <c r="U128" s="36">
        <f t="shared" si="31"/>
        <v>0.33885984461894147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2524000</v>
      </c>
      <c r="E129" s="31">
        <v>2524000</v>
      </c>
      <c r="F129" s="31">
        <v>489967</v>
      </c>
      <c r="G129" s="36">
        <f t="shared" si="24"/>
        <v>0.19412321711568939</v>
      </c>
      <c r="H129" s="31">
        <v>620657</v>
      </c>
      <c r="I129" s="36">
        <f t="shared" si="25"/>
        <v>0.24590213946117273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1110624</v>
      </c>
      <c r="O129" s="36">
        <f t="shared" si="29"/>
        <v>0.44002535657686215</v>
      </c>
      <c r="P129" s="31">
        <v>29754</v>
      </c>
      <c r="Q129" s="31">
        <v>1289004</v>
      </c>
      <c r="R129" s="31">
        <v>1289004</v>
      </c>
      <c r="S129" s="31">
        <v>34554</v>
      </c>
      <c r="T129" s="36">
        <f t="shared" si="30"/>
        <v>2.6806743811500972E-2</v>
      </c>
      <c r="U129" s="36">
        <f t="shared" si="31"/>
        <v>19.859615513880488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2673210</v>
      </c>
      <c r="E130" s="31">
        <v>2673210</v>
      </c>
      <c r="F130" s="31">
        <v>566553</v>
      </c>
      <c r="G130" s="36">
        <f t="shared" si="24"/>
        <v>0.21193733376726856</v>
      </c>
      <c r="H130" s="31">
        <v>1255403</v>
      </c>
      <c r="I130" s="36">
        <f t="shared" si="25"/>
        <v>0.46962378563599566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1821956</v>
      </c>
      <c r="O130" s="36">
        <f t="shared" si="29"/>
        <v>0.68156111940326425</v>
      </c>
      <c r="P130" s="31">
        <v>877584</v>
      </c>
      <c r="Q130" s="31">
        <v>2560621</v>
      </c>
      <c r="R130" s="31">
        <v>2560621</v>
      </c>
      <c r="S130" s="31">
        <v>1474091</v>
      </c>
      <c r="T130" s="36">
        <f t="shared" si="30"/>
        <v>0.57567715019130128</v>
      </c>
      <c r="U130" s="36">
        <f t="shared" si="31"/>
        <v>0.43052175062444165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17558041</v>
      </c>
      <c r="E132" s="32">
        <f>SUM(E127:E131)</f>
        <v>17558041</v>
      </c>
      <c r="F132" s="32">
        <f>SUM(F127:F131)</f>
        <v>2610771</v>
      </c>
      <c r="G132" s="37">
        <f t="shared" si="24"/>
        <v>0.14869375233831611</v>
      </c>
      <c r="H132" s="32">
        <f>SUM(H127:H131)</f>
        <v>8400263</v>
      </c>
      <c r="I132" s="37">
        <f t="shared" si="25"/>
        <v>0.47842825973580994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11011034</v>
      </c>
      <c r="O132" s="37">
        <f t="shared" si="29"/>
        <v>0.62712201207412599</v>
      </c>
      <c r="P132" s="32">
        <f>SUM(P127:P131)</f>
        <v>3096324</v>
      </c>
      <c r="Q132" s="32">
        <f>SUM(Q127:Q131)</f>
        <v>14176153</v>
      </c>
      <c r="R132" s="32">
        <f>SUM(R127:R131)</f>
        <v>14688112</v>
      </c>
      <c r="S132" s="32">
        <f>SUM(S127:S131)</f>
        <v>5331011</v>
      </c>
      <c r="T132" s="37">
        <f t="shared" si="30"/>
        <v>0.37605484365187086</v>
      </c>
      <c r="U132" s="37">
        <f t="shared" si="31"/>
        <v>1.7129793264529165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12402538</v>
      </c>
      <c r="E133" s="31">
        <v>12402538</v>
      </c>
      <c r="F133" s="31">
        <v>2925788</v>
      </c>
      <c r="G133" s="36">
        <f t="shared" si="24"/>
        <v>0.23590236127476488</v>
      </c>
      <c r="H133" s="31">
        <v>2987045</v>
      </c>
      <c r="I133" s="36">
        <f t="shared" si="25"/>
        <v>0.24084143100388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5912833</v>
      </c>
      <c r="O133" s="36">
        <f t="shared" si="29"/>
        <v>0.47674379227864488</v>
      </c>
      <c r="P133" s="31">
        <v>2952256</v>
      </c>
      <c r="Q133" s="31">
        <v>11336461</v>
      </c>
      <c r="R133" s="31">
        <v>11451178</v>
      </c>
      <c r="S133" s="31">
        <v>5814083</v>
      </c>
      <c r="T133" s="36">
        <f t="shared" si="30"/>
        <v>0.51286578765630653</v>
      </c>
      <c r="U133" s="36">
        <f t="shared" si="31"/>
        <v>1.1783869691517346E-2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2085915</v>
      </c>
      <c r="E134" s="31">
        <v>2085915</v>
      </c>
      <c r="F134" s="31">
        <v>25341</v>
      </c>
      <c r="G134" s="36">
        <f t="shared" si="24"/>
        <v>1.2148625423375354E-2</v>
      </c>
      <c r="H134" s="31">
        <v>790694</v>
      </c>
      <c r="I134" s="36">
        <f t="shared" si="25"/>
        <v>0.37906338465373707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816035</v>
      </c>
      <c r="O134" s="36">
        <f t="shared" si="29"/>
        <v>0.39121201007711243</v>
      </c>
      <c r="P134" s="31">
        <v>934601</v>
      </c>
      <c r="Q134" s="31">
        <v>2038833</v>
      </c>
      <c r="R134" s="31">
        <v>2000383</v>
      </c>
      <c r="S134" s="31">
        <v>942901</v>
      </c>
      <c r="T134" s="36">
        <f t="shared" si="30"/>
        <v>0.46247093312694076</v>
      </c>
      <c r="U134" s="36">
        <f t="shared" si="31"/>
        <v>-0.15397693775204602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34213636</v>
      </c>
      <c r="E136" s="31">
        <v>34213636</v>
      </c>
      <c r="F136" s="31">
        <v>9167702</v>
      </c>
      <c r="G136" s="36">
        <f t="shared" si="24"/>
        <v>0.26795462487529825</v>
      </c>
      <c r="H136" s="31">
        <v>7335499</v>
      </c>
      <c r="I136" s="36">
        <f t="shared" si="25"/>
        <v>0.21440278957781628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16503201</v>
      </c>
      <c r="O136" s="36">
        <f t="shared" si="29"/>
        <v>0.48235741445311453</v>
      </c>
      <c r="P136" s="31">
        <v>5856366</v>
      </c>
      <c r="Q136" s="31">
        <v>23297000</v>
      </c>
      <c r="R136" s="31">
        <v>23297000</v>
      </c>
      <c r="S136" s="31">
        <v>15569142</v>
      </c>
      <c r="T136" s="36">
        <f t="shared" si="30"/>
        <v>0.6682895651800661</v>
      </c>
      <c r="U136" s="36">
        <f t="shared" si="31"/>
        <v>0.2525684016333678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48702089</v>
      </c>
      <c r="E137" s="32">
        <f>SUM(E133:E136)</f>
        <v>48702089</v>
      </c>
      <c r="F137" s="32">
        <f>SUM(F133:F136)</f>
        <v>12118831</v>
      </c>
      <c r="G137" s="37">
        <f t="shared" ref="G137:G170" si="32">IF(($D137     =0),0,($F137     /$D137     ))</f>
        <v>0.2488359585561104</v>
      </c>
      <c r="H137" s="32">
        <f>SUM(H133:H136)</f>
        <v>11113238</v>
      </c>
      <c r="I137" s="37">
        <f t="shared" ref="I137:I170" si="33">IF(($D137     =0),0,($H137     /$D137     ))</f>
        <v>0.22818811735159861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23232069</v>
      </c>
      <c r="O137" s="37">
        <f t="shared" ref="O137:O170" si="37">IF(($D137     =0),0,($N137     /$D137     ))</f>
        <v>0.47702407590770901</v>
      </c>
      <c r="P137" s="32">
        <f>SUM(P133:P136)</f>
        <v>9743223</v>
      </c>
      <c r="Q137" s="32">
        <f>SUM(Q133:Q136)</f>
        <v>36672294</v>
      </c>
      <c r="R137" s="32">
        <f>SUM(R133:R136)</f>
        <v>36748561</v>
      </c>
      <c r="S137" s="32">
        <f>SUM(S133:S136)</f>
        <v>22326126</v>
      </c>
      <c r="T137" s="37">
        <f t="shared" ref="T137:T170" si="38">IF(($Q137     =0),0,($S137     /$Q137     ))</f>
        <v>0.60880091111835</v>
      </c>
      <c r="U137" s="37">
        <f t="shared" ref="U137:U170" si="39">IF(($P137     =0),0,(($H137     /$P137     )-1))</f>
        <v>0.14061209519683571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19594984</v>
      </c>
      <c r="E138" s="31">
        <v>19594984</v>
      </c>
      <c r="F138" s="31">
        <v>9637650</v>
      </c>
      <c r="G138" s="36">
        <f t="shared" si="32"/>
        <v>0.49184270831759802</v>
      </c>
      <c r="H138" s="31">
        <v>7963782</v>
      </c>
      <c r="I138" s="36">
        <f t="shared" si="33"/>
        <v>0.40641941835726941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17601432</v>
      </c>
      <c r="O138" s="36">
        <f t="shared" si="37"/>
        <v>0.89826212667486738</v>
      </c>
      <c r="P138" s="31">
        <v>7545795</v>
      </c>
      <c r="Q138" s="31">
        <v>18380356</v>
      </c>
      <c r="R138" s="31">
        <v>18380356</v>
      </c>
      <c r="S138" s="31">
        <v>16711221</v>
      </c>
      <c r="T138" s="36">
        <f t="shared" si="38"/>
        <v>0.90918919089488803</v>
      </c>
      <c r="U138" s="36">
        <f t="shared" si="39"/>
        <v>5.5393368094415418E-2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29538232</v>
      </c>
      <c r="E139" s="31">
        <v>29538232</v>
      </c>
      <c r="F139" s="31">
        <v>12244090</v>
      </c>
      <c r="G139" s="36">
        <f t="shared" si="32"/>
        <v>0.41451668468173719</v>
      </c>
      <c r="H139" s="31">
        <v>10050241</v>
      </c>
      <c r="I139" s="36">
        <f t="shared" si="33"/>
        <v>0.34024517784273617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22294331</v>
      </c>
      <c r="O139" s="36">
        <f t="shared" si="37"/>
        <v>0.75476186252447341</v>
      </c>
      <c r="P139" s="31">
        <v>8803934</v>
      </c>
      <c r="Q139" s="31">
        <v>25937106</v>
      </c>
      <c r="R139" s="31">
        <v>28192070</v>
      </c>
      <c r="S139" s="31">
        <v>19485857</v>
      </c>
      <c r="T139" s="36">
        <f t="shared" si="38"/>
        <v>0.75127336874052175</v>
      </c>
      <c r="U139" s="36">
        <f t="shared" si="39"/>
        <v>0.14156251057765767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5431298</v>
      </c>
      <c r="E140" s="31">
        <v>5431298</v>
      </c>
      <c r="F140" s="31">
        <v>1922389</v>
      </c>
      <c r="G140" s="36">
        <f t="shared" si="32"/>
        <v>0.35394651517924447</v>
      </c>
      <c r="H140" s="31">
        <v>2420037</v>
      </c>
      <c r="I140" s="36">
        <f t="shared" si="33"/>
        <v>0.44557249482536221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4342426</v>
      </c>
      <c r="O140" s="36">
        <f t="shared" si="37"/>
        <v>0.79951901000460668</v>
      </c>
      <c r="P140" s="31">
        <v>2479403</v>
      </c>
      <c r="Q140" s="31">
        <v>5577567</v>
      </c>
      <c r="R140" s="31">
        <v>5577567</v>
      </c>
      <c r="S140" s="31">
        <v>3809370</v>
      </c>
      <c r="T140" s="36">
        <f t="shared" si="38"/>
        <v>0.68298058992388622</v>
      </c>
      <c r="U140" s="36">
        <f t="shared" si="39"/>
        <v>-2.3943667084374787E-2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4027711</v>
      </c>
      <c r="E141" s="31">
        <v>4027711</v>
      </c>
      <c r="F141" s="31">
        <v>1442166</v>
      </c>
      <c r="G141" s="36">
        <f t="shared" si="32"/>
        <v>0.35806094330005306</v>
      </c>
      <c r="H141" s="31">
        <v>1385411</v>
      </c>
      <c r="I141" s="36">
        <f t="shared" si="33"/>
        <v>0.34396981312710867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2827577</v>
      </c>
      <c r="O141" s="36">
        <f t="shared" si="37"/>
        <v>0.70203075642716173</v>
      </c>
      <c r="P141" s="31">
        <v>3348357</v>
      </c>
      <c r="Q141" s="31">
        <v>2900514</v>
      </c>
      <c r="R141" s="31">
        <v>3043975</v>
      </c>
      <c r="S141" s="31">
        <v>4604275</v>
      </c>
      <c r="T141" s="36">
        <f t="shared" si="38"/>
        <v>1.5873996815736797</v>
      </c>
      <c r="U141" s="36">
        <f t="shared" si="39"/>
        <v>-0.58624155070680928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2218659</v>
      </c>
      <c r="E142" s="31">
        <v>2218659</v>
      </c>
      <c r="F142" s="31">
        <v>18188</v>
      </c>
      <c r="G142" s="36">
        <f t="shared" si="32"/>
        <v>8.197744673697039E-3</v>
      </c>
      <c r="H142" s="31">
        <v>18034</v>
      </c>
      <c r="I142" s="36">
        <f t="shared" si="33"/>
        <v>8.1283333761519912E-3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36222</v>
      </c>
      <c r="O142" s="36">
        <f t="shared" si="37"/>
        <v>1.6326078049849032E-2</v>
      </c>
      <c r="P142" s="31">
        <v>1019416</v>
      </c>
      <c r="Q142" s="31">
        <v>2076186</v>
      </c>
      <c r="R142" s="31">
        <v>3072157</v>
      </c>
      <c r="S142" s="31">
        <v>1064734</v>
      </c>
      <c r="T142" s="36">
        <f t="shared" si="38"/>
        <v>0.51283170197660521</v>
      </c>
      <c r="U142" s="36">
        <f t="shared" si="39"/>
        <v>-0.98230947915276978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1911000</v>
      </c>
      <c r="E143" s="31">
        <v>1911000</v>
      </c>
      <c r="F143" s="31">
        <v>1892</v>
      </c>
      <c r="G143" s="36">
        <f t="shared" si="32"/>
        <v>9.900575614861329E-4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1892</v>
      </c>
      <c r="O143" s="36">
        <f t="shared" si="37"/>
        <v>9.900575614861329E-4</v>
      </c>
      <c r="P143" s="31">
        <v>206226</v>
      </c>
      <c r="Q143" s="31">
        <v>1922000</v>
      </c>
      <c r="R143" s="31">
        <v>2170132</v>
      </c>
      <c r="S143" s="31">
        <v>213826</v>
      </c>
      <c r="T143" s="36">
        <f t="shared" si="38"/>
        <v>0.11125182101977107</v>
      </c>
      <c r="U143" s="36">
        <f t="shared" si="39"/>
        <v>-1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62721884</v>
      </c>
      <c r="E144" s="32">
        <f>SUM(E138:E143)</f>
        <v>62721884</v>
      </c>
      <c r="F144" s="32">
        <f>SUM(F138:F143)</f>
        <v>25266375</v>
      </c>
      <c r="G144" s="37">
        <f t="shared" si="32"/>
        <v>0.40283188878701409</v>
      </c>
      <c r="H144" s="32">
        <f>SUM(H138:H143)</f>
        <v>21837505</v>
      </c>
      <c r="I144" s="37">
        <f t="shared" si="33"/>
        <v>0.34816404749576718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47103880</v>
      </c>
      <c r="O144" s="37">
        <f t="shared" si="37"/>
        <v>0.75099593628278127</v>
      </c>
      <c r="P144" s="32">
        <f>SUM(P138:P143)</f>
        <v>23403131</v>
      </c>
      <c r="Q144" s="32">
        <f>SUM(Q138:Q143)</f>
        <v>56793729</v>
      </c>
      <c r="R144" s="32">
        <f>SUM(R138:R143)</f>
        <v>60436257</v>
      </c>
      <c r="S144" s="32">
        <f>SUM(S138:S143)</f>
        <v>45889283</v>
      </c>
      <c r="T144" s="37">
        <f t="shared" si="38"/>
        <v>0.80799911905766919</v>
      </c>
      <c r="U144" s="37">
        <f t="shared" si="39"/>
        <v>-6.6898142816873563E-2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3088587</v>
      </c>
      <c r="E145" s="31">
        <v>3088587</v>
      </c>
      <c r="F145" s="31">
        <v>877805</v>
      </c>
      <c r="G145" s="36">
        <f t="shared" si="32"/>
        <v>0.28420925167398553</v>
      </c>
      <c r="H145" s="31">
        <v>1226791</v>
      </c>
      <c r="I145" s="36">
        <f t="shared" si="33"/>
        <v>0.39720137396162064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2104596</v>
      </c>
      <c r="O145" s="36">
        <f t="shared" si="37"/>
        <v>0.68141062563560617</v>
      </c>
      <c r="P145" s="31">
        <v>1368922</v>
      </c>
      <c r="Q145" s="31">
        <v>3203511</v>
      </c>
      <c r="R145" s="31">
        <v>2958215</v>
      </c>
      <c r="S145" s="31">
        <v>1940327</v>
      </c>
      <c r="T145" s="36">
        <f t="shared" si="38"/>
        <v>0.60568763459841402</v>
      </c>
      <c r="U145" s="36">
        <f t="shared" si="39"/>
        <v>-0.10382695288701616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82071246</v>
      </c>
      <c r="E146" s="31">
        <v>82071246</v>
      </c>
      <c r="F146" s="31">
        <v>34206976</v>
      </c>
      <c r="G146" s="36">
        <f t="shared" si="32"/>
        <v>0.41679610907820264</v>
      </c>
      <c r="H146" s="31">
        <v>19086982</v>
      </c>
      <c r="I146" s="36">
        <f t="shared" si="33"/>
        <v>0.23256600734439928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53293958</v>
      </c>
      <c r="O146" s="36">
        <f t="shared" si="37"/>
        <v>0.64936211642260189</v>
      </c>
      <c r="P146" s="31">
        <v>25696968</v>
      </c>
      <c r="Q146" s="31">
        <v>77071246</v>
      </c>
      <c r="R146" s="31">
        <v>77071246</v>
      </c>
      <c r="S146" s="31">
        <v>57811213</v>
      </c>
      <c r="T146" s="36">
        <f t="shared" si="38"/>
        <v>0.75010092609635504</v>
      </c>
      <c r="U146" s="36">
        <f t="shared" si="39"/>
        <v>-0.25722824576035586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39424759</v>
      </c>
      <c r="E147" s="31">
        <v>39424759</v>
      </c>
      <c r="F147" s="31">
        <v>165234</v>
      </c>
      <c r="G147" s="36">
        <f t="shared" si="32"/>
        <v>4.1911226394560838E-3</v>
      </c>
      <c r="H147" s="31">
        <v>36426583</v>
      </c>
      <c r="I147" s="36">
        <f t="shared" si="33"/>
        <v>0.92395195110767825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36591817</v>
      </c>
      <c r="O147" s="36">
        <f t="shared" si="37"/>
        <v>0.92814307374713434</v>
      </c>
      <c r="P147" s="31">
        <v>35794290</v>
      </c>
      <c r="Q147" s="31">
        <v>42590394</v>
      </c>
      <c r="R147" s="31">
        <v>42660056</v>
      </c>
      <c r="S147" s="31">
        <v>39494401</v>
      </c>
      <c r="T147" s="36">
        <f t="shared" si="38"/>
        <v>0.92730771638318255</v>
      </c>
      <c r="U147" s="36">
        <f t="shared" si="39"/>
        <v>1.7664633102095317E-2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6821</v>
      </c>
      <c r="E148" s="31">
        <v>6821</v>
      </c>
      <c r="F148" s="31">
        <v>1937</v>
      </c>
      <c r="G148" s="36">
        <f t="shared" si="32"/>
        <v>0.28397595660460345</v>
      </c>
      <c r="H148" s="31">
        <v>2172</v>
      </c>
      <c r="I148" s="36">
        <f t="shared" si="33"/>
        <v>0.31842838293505349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4109</v>
      </c>
      <c r="O148" s="36">
        <f t="shared" si="37"/>
        <v>0.602404339539657</v>
      </c>
      <c r="P148" s="31">
        <v>1614</v>
      </c>
      <c r="Q148" s="31">
        <v>0</v>
      </c>
      <c r="R148" s="31">
        <v>0</v>
      </c>
      <c r="S148" s="31">
        <v>3411</v>
      </c>
      <c r="T148" s="36">
        <f t="shared" si="38"/>
        <v>0</v>
      </c>
      <c r="U148" s="36">
        <f t="shared" si="39"/>
        <v>0.34572490706319692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2330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124591413</v>
      </c>
      <c r="E150" s="32">
        <f>SUM(E145:E149)</f>
        <v>124591413</v>
      </c>
      <c r="F150" s="32">
        <f>SUM(F145:F149)</f>
        <v>35251952</v>
      </c>
      <c r="G150" s="37">
        <f t="shared" si="32"/>
        <v>0.28294046235754627</v>
      </c>
      <c r="H150" s="32">
        <f>SUM(H145:H149)</f>
        <v>56742528</v>
      </c>
      <c r="I150" s="37">
        <f t="shared" si="33"/>
        <v>0.45542888256673036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91994480</v>
      </c>
      <c r="O150" s="37">
        <f t="shared" si="37"/>
        <v>0.73836934492427664</v>
      </c>
      <c r="P150" s="32">
        <f>SUM(P145:P149)</f>
        <v>62861794</v>
      </c>
      <c r="Q150" s="32">
        <f>SUM(Q145:Q149)</f>
        <v>122865151</v>
      </c>
      <c r="R150" s="32">
        <f>SUM(R145:R149)</f>
        <v>122689517</v>
      </c>
      <c r="S150" s="32">
        <f>SUM(S145:S149)</f>
        <v>99251682</v>
      </c>
      <c r="T150" s="37">
        <f t="shared" si="38"/>
        <v>0.80780987279297778</v>
      </c>
      <c r="U150" s="37">
        <f t="shared" si="39"/>
        <v>-9.734475602143966E-2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3328000</v>
      </c>
      <c r="E151" s="31">
        <v>3328000</v>
      </c>
      <c r="F151" s="31">
        <v>1096102</v>
      </c>
      <c r="G151" s="36">
        <f t="shared" si="32"/>
        <v>0.32935757211538463</v>
      </c>
      <c r="H151" s="31">
        <v>1396240</v>
      </c>
      <c r="I151" s="36">
        <f t="shared" si="33"/>
        <v>0.41954326923076923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2492342</v>
      </c>
      <c r="O151" s="36">
        <f t="shared" si="37"/>
        <v>0.74890084134615387</v>
      </c>
      <c r="P151" s="31">
        <v>1266929</v>
      </c>
      <c r="Q151" s="31">
        <v>3187000</v>
      </c>
      <c r="R151" s="31">
        <v>3187000</v>
      </c>
      <c r="S151" s="31">
        <v>2278482</v>
      </c>
      <c r="T151" s="36">
        <f t="shared" si="38"/>
        <v>0.71493002823972385</v>
      </c>
      <c r="U151" s="36">
        <f t="shared" si="39"/>
        <v>0.10206649307104021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18143100</v>
      </c>
      <c r="E152" s="31">
        <v>18094400</v>
      </c>
      <c r="F152" s="31">
        <v>3129603</v>
      </c>
      <c r="G152" s="36">
        <f t="shared" si="32"/>
        <v>0.17249549415480264</v>
      </c>
      <c r="H152" s="31">
        <v>11726370</v>
      </c>
      <c r="I152" s="36">
        <f t="shared" si="33"/>
        <v>0.64632670271342829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14855973</v>
      </c>
      <c r="O152" s="36">
        <f t="shared" si="37"/>
        <v>0.81882219686823088</v>
      </c>
      <c r="P152" s="31">
        <v>11347762</v>
      </c>
      <c r="Q152" s="31">
        <v>19041000</v>
      </c>
      <c r="R152" s="31">
        <v>17807100</v>
      </c>
      <c r="S152" s="31">
        <v>12817880</v>
      </c>
      <c r="T152" s="36">
        <f t="shared" si="38"/>
        <v>0.67317262748805207</v>
      </c>
      <c r="U152" s="36">
        <f t="shared" si="39"/>
        <v>3.3364111795788354E-2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12080960</v>
      </c>
      <c r="E153" s="31">
        <v>12080960</v>
      </c>
      <c r="F153" s="31">
        <v>86102</v>
      </c>
      <c r="G153" s="36">
        <f t="shared" si="32"/>
        <v>7.1270826159510504E-3</v>
      </c>
      <c r="H153" s="31">
        <v>6896673</v>
      </c>
      <c r="I153" s="36">
        <f t="shared" si="33"/>
        <v>0.57087127181945807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6982775</v>
      </c>
      <c r="O153" s="36">
        <f t="shared" si="37"/>
        <v>0.57799835443540915</v>
      </c>
      <c r="P153" s="31">
        <v>6573224</v>
      </c>
      <c r="Q153" s="31">
        <v>9435280</v>
      </c>
      <c r="R153" s="31">
        <v>10556490</v>
      </c>
      <c r="S153" s="31">
        <v>6663668</v>
      </c>
      <c r="T153" s="36">
        <f t="shared" si="38"/>
        <v>0.70625015897779397</v>
      </c>
      <c r="U153" s="36">
        <f t="shared" si="39"/>
        <v>4.9207055776586905E-2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1309524</v>
      </c>
      <c r="E154" s="31">
        <v>1309524</v>
      </c>
      <c r="F154" s="31">
        <v>419243</v>
      </c>
      <c r="G154" s="36">
        <f t="shared" si="32"/>
        <v>0.32014915343285039</v>
      </c>
      <c r="H154" s="31">
        <v>354783</v>
      </c>
      <c r="I154" s="36">
        <f t="shared" si="33"/>
        <v>0.27092516059270394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774026</v>
      </c>
      <c r="O154" s="36">
        <f t="shared" si="37"/>
        <v>0.59107431402555433</v>
      </c>
      <c r="P154" s="31">
        <v>481576</v>
      </c>
      <c r="Q154" s="31">
        <v>1256543</v>
      </c>
      <c r="R154" s="31">
        <v>1256543</v>
      </c>
      <c r="S154" s="31">
        <v>866727</v>
      </c>
      <c r="T154" s="36">
        <f t="shared" si="38"/>
        <v>0.68977106235122876</v>
      </c>
      <c r="U154" s="36">
        <f t="shared" si="39"/>
        <v>-0.26328762230675951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4580891</v>
      </c>
      <c r="E155" s="31">
        <v>4580891</v>
      </c>
      <c r="F155" s="31">
        <v>923967</v>
      </c>
      <c r="G155" s="36">
        <f t="shared" si="32"/>
        <v>0.20170028057860359</v>
      </c>
      <c r="H155" s="31">
        <v>2200855</v>
      </c>
      <c r="I155" s="36">
        <f t="shared" si="33"/>
        <v>0.4804425601918928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3124822</v>
      </c>
      <c r="O155" s="36">
        <f t="shared" si="37"/>
        <v>0.68214284077049636</v>
      </c>
      <c r="P155" s="31">
        <v>1742316</v>
      </c>
      <c r="Q155" s="31">
        <v>9581720</v>
      </c>
      <c r="R155" s="31">
        <v>9581720</v>
      </c>
      <c r="S155" s="31">
        <v>2662873</v>
      </c>
      <c r="T155" s="36">
        <f t="shared" si="38"/>
        <v>0.27791179454210724</v>
      </c>
      <c r="U155" s="36">
        <f t="shared" si="39"/>
        <v>0.26317786210997318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421496</v>
      </c>
      <c r="E156" s="31">
        <v>421496</v>
      </c>
      <c r="F156" s="31">
        <v>219993</v>
      </c>
      <c r="G156" s="36">
        <f t="shared" si="32"/>
        <v>0.52193377873099622</v>
      </c>
      <c r="H156" s="31">
        <v>102222</v>
      </c>
      <c r="I156" s="36">
        <f t="shared" si="33"/>
        <v>0.24252187446618712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322215</v>
      </c>
      <c r="O156" s="36">
        <f t="shared" si="37"/>
        <v>0.76445565319718334</v>
      </c>
      <c r="P156" s="31">
        <v>129986</v>
      </c>
      <c r="Q156" s="31">
        <v>405285</v>
      </c>
      <c r="R156" s="31">
        <v>405285</v>
      </c>
      <c r="S156" s="31">
        <v>247678</v>
      </c>
      <c r="T156" s="36">
        <f t="shared" si="38"/>
        <v>0.61112056947580096</v>
      </c>
      <c r="U156" s="36">
        <f t="shared" si="39"/>
        <v>-0.21359223300970875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39863971</v>
      </c>
      <c r="E157" s="32">
        <f>SUM(E151:E156)</f>
        <v>39815271</v>
      </c>
      <c r="F157" s="32">
        <f>SUM(F151:F156)</f>
        <v>5875010</v>
      </c>
      <c r="G157" s="37">
        <f t="shared" si="32"/>
        <v>0.14737643673280817</v>
      </c>
      <c r="H157" s="32">
        <f>SUM(H151:H156)</f>
        <v>22677143</v>
      </c>
      <c r="I157" s="37">
        <f t="shared" si="33"/>
        <v>0.56886312204070189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28552153</v>
      </c>
      <c r="O157" s="37">
        <f t="shared" si="37"/>
        <v>0.71623955877351009</v>
      </c>
      <c r="P157" s="32">
        <f>SUM(P151:P156)</f>
        <v>21541793</v>
      </c>
      <c r="Q157" s="32">
        <f>SUM(Q151:Q156)</f>
        <v>42906828</v>
      </c>
      <c r="R157" s="32">
        <f>SUM(R151:R156)</f>
        <v>42794138</v>
      </c>
      <c r="S157" s="32">
        <f>SUM(S151:S156)</f>
        <v>25537308</v>
      </c>
      <c r="T157" s="37">
        <f t="shared" si="38"/>
        <v>0.5951805153249734</v>
      </c>
      <c r="U157" s="37">
        <f t="shared" si="39"/>
        <v>5.2704526498792426E-2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4222968</v>
      </c>
      <c r="E158" s="31">
        <v>4222968</v>
      </c>
      <c r="F158" s="31">
        <v>1038602</v>
      </c>
      <c r="G158" s="36">
        <f t="shared" si="32"/>
        <v>0.24594124322040803</v>
      </c>
      <c r="H158" s="31">
        <v>1074527</v>
      </c>
      <c r="I158" s="36">
        <f t="shared" si="33"/>
        <v>0.25444829323831014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2113129</v>
      </c>
      <c r="O158" s="36">
        <f t="shared" si="37"/>
        <v>0.50038953645871809</v>
      </c>
      <c r="P158" s="31">
        <v>947288</v>
      </c>
      <c r="Q158" s="31">
        <v>4142469</v>
      </c>
      <c r="R158" s="31">
        <v>4062608</v>
      </c>
      <c r="S158" s="31">
        <v>1955481</v>
      </c>
      <c r="T158" s="36">
        <f t="shared" si="38"/>
        <v>0.47205688201891188</v>
      </c>
      <c r="U158" s="36">
        <f t="shared" si="39"/>
        <v>0.13431923554399505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25954784</v>
      </c>
      <c r="E159" s="31">
        <v>25954784</v>
      </c>
      <c r="F159" s="31">
        <v>7900847</v>
      </c>
      <c r="G159" s="36">
        <f t="shared" si="32"/>
        <v>0.30440811990575611</v>
      </c>
      <c r="H159" s="31">
        <v>6758383</v>
      </c>
      <c r="I159" s="36">
        <f t="shared" si="33"/>
        <v>0.26039064705759063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14659230</v>
      </c>
      <c r="O159" s="36">
        <f t="shared" si="37"/>
        <v>0.56479876696334674</v>
      </c>
      <c r="P159" s="31">
        <v>5703741</v>
      </c>
      <c r="Q159" s="31">
        <v>22896708</v>
      </c>
      <c r="R159" s="31">
        <v>23404708</v>
      </c>
      <c r="S159" s="31">
        <v>12595978</v>
      </c>
      <c r="T159" s="36">
        <f t="shared" si="38"/>
        <v>0.55012179043380383</v>
      </c>
      <c r="U159" s="36">
        <f t="shared" si="39"/>
        <v>0.18490355715661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21425198</v>
      </c>
      <c r="E160" s="31">
        <v>21425198</v>
      </c>
      <c r="F160" s="31">
        <v>8679501</v>
      </c>
      <c r="G160" s="36">
        <f t="shared" si="32"/>
        <v>0.40510715466900238</v>
      </c>
      <c r="H160" s="31">
        <v>7329890</v>
      </c>
      <c r="I160" s="36">
        <f t="shared" si="33"/>
        <v>0.34211539141901981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16009391</v>
      </c>
      <c r="O160" s="36">
        <f t="shared" si="37"/>
        <v>0.74722254608802219</v>
      </c>
      <c r="P160" s="31">
        <v>837927</v>
      </c>
      <c r="Q160" s="31">
        <v>2009000</v>
      </c>
      <c r="R160" s="31">
        <v>2009000</v>
      </c>
      <c r="S160" s="31">
        <v>1523009</v>
      </c>
      <c r="T160" s="36">
        <f t="shared" si="38"/>
        <v>0.75809308113489293</v>
      </c>
      <c r="U160" s="36">
        <f t="shared" si="39"/>
        <v>7.7476474680968632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1920000</v>
      </c>
      <c r="E161" s="31">
        <v>1920000</v>
      </c>
      <c r="F161" s="31">
        <v>1251817</v>
      </c>
      <c r="G161" s="36">
        <f t="shared" si="32"/>
        <v>0.65198802083333329</v>
      </c>
      <c r="H161" s="31">
        <v>7937</v>
      </c>
      <c r="I161" s="36">
        <f t="shared" si="33"/>
        <v>4.1338541666666668E-3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1259754</v>
      </c>
      <c r="O161" s="36">
        <f t="shared" si="37"/>
        <v>0.65612187499999997</v>
      </c>
      <c r="P161" s="31">
        <v>139526</v>
      </c>
      <c r="Q161" s="31">
        <v>1871798</v>
      </c>
      <c r="R161" s="31">
        <v>1966798</v>
      </c>
      <c r="S161" s="31">
        <v>1272962</v>
      </c>
      <c r="T161" s="36">
        <f t="shared" si="38"/>
        <v>0.68007445247831233</v>
      </c>
      <c r="U161" s="36">
        <f t="shared" si="39"/>
        <v>-0.94311454495936242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41331386</v>
      </c>
      <c r="E162" s="31">
        <v>41331386</v>
      </c>
      <c r="F162" s="31">
        <v>17221428</v>
      </c>
      <c r="G162" s="36">
        <f t="shared" si="32"/>
        <v>0.4166670820088153</v>
      </c>
      <c r="H162" s="31">
        <v>13777111</v>
      </c>
      <c r="I162" s="36">
        <f t="shared" si="33"/>
        <v>0.33333290589384057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30998539</v>
      </c>
      <c r="O162" s="36">
        <f t="shared" si="37"/>
        <v>0.74999998790265587</v>
      </c>
      <c r="P162" s="31">
        <v>0</v>
      </c>
      <c r="Q162" s="31">
        <v>24567763</v>
      </c>
      <c r="R162" s="31">
        <v>24567763</v>
      </c>
      <c r="S162" s="31">
        <v>10236568</v>
      </c>
      <c r="T162" s="36">
        <f t="shared" si="38"/>
        <v>0.41666667005864555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94854336</v>
      </c>
      <c r="E163" s="32">
        <f>SUM(E158:E162)</f>
        <v>94854336</v>
      </c>
      <c r="F163" s="32">
        <f>SUM(F158:F162)</f>
        <v>36092195</v>
      </c>
      <c r="G163" s="37">
        <f t="shared" si="32"/>
        <v>0.38050126670013273</v>
      </c>
      <c r="H163" s="32">
        <f>SUM(H158:H162)</f>
        <v>28947848</v>
      </c>
      <c r="I163" s="37">
        <f t="shared" si="33"/>
        <v>0.30518212683498203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65040043</v>
      </c>
      <c r="O163" s="37">
        <f t="shared" si="37"/>
        <v>0.68568339353511476</v>
      </c>
      <c r="P163" s="32">
        <f>SUM(P158:P162)</f>
        <v>7628482</v>
      </c>
      <c r="Q163" s="32">
        <f>SUM(Q158:Q162)</f>
        <v>55487738</v>
      </c>
      <c r="R163" s="32">
        <f>SUM(R158:R162)</f>
        <v>56010877</v>
      </c>
      <c r="S163" s="32">
        <f>SUM(S158:S162)</f>
        <v>27583998</v>
      </c>
      <c r="T163" s="37">
        <f t="shared" si="38"/>
        <v>0.49711880487901672</v>
      </c>
      <c r="U163" s="37">
        <f t="shared" si="39"/>
        <v>2.7947062076046061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8086416</v>
      </c>
      <c r="E164" s="31">
        <v>8086416</v>
      </c>
      <c r="F164" s="31">
        <v>2060250</v>
      </c>
      <c r="G164" s="36">
        <f t="shared" si="32"/>
        <v>0.25477912588222024</v>
      </c>
      <c r="H164" s="31">
        <v>2129170</v>
      </c>
      <c r="I164" s="36">
        <f t="shared" si="33"/>
        <v>0.26330206113561311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4189420</v>
      </c>
      <c r="O164" s="36">
        <f t="shared" si="37"/>
        <v>0.51808118701783334</v>
      </c>
      <c r="P164" s="31">
        <v>1464174</v>
      </c>
      <c r="Q164" s="31">
        <v>5709696</v>
      </c>
      <c r="R164" s="31">
        <v>6609696</v>
      </c>
      <c r="S164" s="31">
        <v>3234682</v>
      </c>
      <c r="T164" s="36">
        <f t="shared" si="38"/>
        <v>0.56652438238393077</v>
      </c>
      <c r="U164" s="36">
        <f t="shared" si="39"/>
        <v>0.4541782602340978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17205000</v>
      </c>
      <c r="E165" s="31">
        <v>17205000</v>
      </c>
      <c r="F165" s="31">
        <v>1193183</v>
      </c>
      <c r="G165" s="36">
        <f t="shared" si="32"/>
        <v>6.9350944492879971E-2</v>
      </c>
      <c r="H165" s="31">
        <v>1606795</v>
      </c>
      <c r="I165" s="36">
        <f t="shared" si="33"/>
        <v>9.3391165358907291E-2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2799978</v>
      </c>
      <c r="O165" s="36">
        <f t="shared" si="37"/>
        <v>0.16274210985178728</v>
      </c>
      <c r="P165" s="31">
        <v>3365787</v>
      </c>
      <c r="Q165" s="31">
        <v>9516250</v>
      </c>
      <c r="R165" s="31">
        <v>8887743</v>
      </c>
      <c r="S165" s="31">
        <v>4795519</v>
      </c>
      <c r="T165" s="36">
        <f t="shared" si="38"/>
        <v>0.50392948903191903</v>
      </c>
      <c r="U165" s="36">
        <f t="shared" si="39"/>
        <v>-0.5226094224025466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61050014</v>
      </c>
      <c r="E166" s="31">
        <v>61050014</v>
      </c>
      <c r="F166" s="31">
        <v>24973103</v>
      </c>
      <c r="G166" s="36">
        <f t="shared" si="32"/>
        <v>0.40905974239416226</v>
      </c>
      <c r="H166" s="31">
        <v>21449472</v>
      </c>
      <c r="I166" s="36">
        <f t="shared" si="33"/>
        <v>0.35134262213273204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46422575</v>
      </c>
      <c r="O166" s="36">
        <f t="shared" si="37"/>
        <v>0.76040236452689425</v>
      </c>
      <c r="P166" s="31">
        <v>14869869</v>
      </c>
      <c r="Q166" s="31">
        <v>41950036</v>
      </c>
      <c r="R166" s="31">
        <v>42248760</v>
      </c>
      <c r="S166" s="31">
        <v>31348700</v>
      </c>
      <c r="T166" s="36">
        <f t="shared" si="38"/>
        <v>0.74728660542746617</v>
      </c>
      <c r="U166" s="36">
        <f t="shared" si="39"/>
        <v>0.44247888128671486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4882449</v>
      </c>
      <c r="E167" s="31">
        <v>4882449</v>
      </c>
      <c r="F167" s="31">
        <v>0</v>
      </c>
      <c r="G167" s="36">
        <f t="shared" si="32"/>
        <v>0</v>
      </c>
      <c r="H167" s="31">
        <v>3007867</v>
      </c>
      <c r="I167" s="36">
        <f t="shared" si="33"/>
        <v>0.61605702384192851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3007867</v>
      </c>
      <c r="O167" s="36">
        <f t="shared" si="37"/>
        <v>0.61605702384192851</v>
      </c>
      <c r="P167" s="31">
        <v>0</v>
      </c>
      <c r="Q167" s="31">
        <v>4178008</v>
      </c>
      <c r="R167" s="31">
        <v>4178008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16690</v>
      </c>
      <c r="E168" s="31">
        <v>16690</v>
      </c>
      <c r="F168" s="31">
        <v>7538</v>
      </c>
      <c r="G168" s="36">
        <f t="shared" si="32"/>
        <v>0.45164769322947873</v>
      </c>
      <c r="H168" s="31">
        <v>7192</v>
      </c>
      <c r="I168" s="36">
        <f t="shared" si="33"/>
        <v>0.4309167165967645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14730</v>
      </c>
      <c r="O168" s="36">
        <f t="shared" si="37"/>
        <v>0.88256440982624329</v>
      </c>
      <c r="P168" s="31">
        <v>11741</v>
      </c>
      <c r="Q168" s="31">
        <v>16049</v>
      </c>
      <c r="R168" s="31">
        <v>16049</v>
      </c>
      <c r="S168" s="31">
        <v>23081</v>
      </c>
      <c r="T168" s="36">
        <f t="shared" si="38"/>
        <v>1.4381581406941242</v>
      </c>
      <c r="U168" s="36">
        <f t="shared" si="39"/>
        <v>-0.38744570309172988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91240569</v>
      </c>
      <c r="E169" s="32">
        <f>SUM(E164:E168)</f>
        <v>91240569</v>
      </c>
      <c r="F169" s="32">
        <f>SUM(F164:F168)</f>
        <v>28234074</v>
      </c>
      <c r="G169" s="37">
        <f t="shared" si="32"/>
        <v>0.30944649194373175</v>
      </c>
      <c r="H169" s="32">
        <f>SUM(H164:H168)</f>
        <v>28200496</v>
      </c>
      <c r="I169" s="37">
        <f t="shared" si="33"/>
        <v>0.30907847582581383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56434570</v>
      </c>
      <c r="O169" s="37">
        <f t="shared" si="37"/>
        <v>0.61852496776954558</v>
      </c>
      <c r="P169" s="32">
        <f>SUM(P164:P168)</f>
        <v>19711571</v>
      </c>
      <c r="Q169" s="32">
        <f>SUM(Q164:Q168)</f>
        <v>61370039</v>
      </c>
      <c r="R169" s="32">
        <f>SUM(R164:R168)</f>
        <v>61940256</v>
      </c>
      <c r="S169" s="32">
        <f>SUM(S164:S168)</f>
        <v>39401982</v>
      </c>
      <c r="T169" s="37">
        <f t="shared" si="38"/>
        <v>0.64203938341965205</v>
      </c>
      <c r="U169" s="37">
        <f t="shared" si="39"/>
        <v>0.43065694763750684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993798564</v>
      </c>
      <c r="E170" s="32">
        <f>SUM(E105,E107:E111,E113:E120,E122:E125,E127:E131,E133:E136,E138:E143,E145:E149,E151:E156,E158:E162,E164:E168)</f>
        <v>993749864</v>
      </c>
      <c r="F170" s="32">
        <f>SUM(F105,F107:F111,F113:F120,F122:F125,F127:F131,F133:F136,F138:F143,F145:F149,F151:F156,F158:F162,F164:F168)</f>
        <v>207171210</v>
      </c>
      <c r="G170" s="37">
        <f t="shared" si="32"/>
        <v>0.208463986067905</v>
      </c>
      <c r="H170" s="32">
        <f>SUM(H105,H107:H111,H113:H120,H122:H125,H127:H131,H133:H136,H138:H143,H145:H149,H151:H156,H158:H162,H164:H168)</f>
        <v>266952432</v>
      </c>
      <c r="I170" s="37">
        <f t="shared" si="33"/>
        <v>0.26861825089133456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474123642</v>
      </c>
      <c r="O170" s="37">
        <f t="shared" si="37"/>
        <v>0.47708223695923957</v>
      </c>
      <c r="P170" s="32">
        <f>SUM(P105,P107:P111,P113:P120,P122:P125,P127:P131,P133:P136,P138:P143,P145:P149,P151:P156,P158:P162,P164:P168)</f>
        <v>340271497</v>
      </c>
      <c r="Q170" s="32">
        <f>SUM(Q105,Q107:Q111,Q113:Q120,Q122:Q125,Q127:Q131,Q133:Q136,Q138:Q143,Q145:Q149,Q151:Q156,Q158:Q162,Q164:Q168)</f>
        <v>905334504</v>
      </c>
      <c r="R170" s="32">
        <f>SUM(R105,R107:R111,R113:R120,R122:R125,R127:R131,R133:R136,R138:R143,R145:R149,R151:R156,R158:R162,R164:R168)</f>
        <v>887440814</v>
      </c>
      <c r="S170" s="32">
        <f>SUM(S105,S107:S111,S113:S120,S122:S125,S127:S131,S133:S136,S138:S143,S145:S149,S151:S156,S158:S162,S164:S168)</f>
        <v>526179227</v>
      </c>
      <c r="T170" s="37">
        <f t="shared" si="38"/>
        <v>0.58119868918637829</v>
      </c>
      <c r="U170" s="37">
        <f t="shared" si="39"/>
        <v>-0.21547224979587398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536945</v>
      </c>
      <c r="E173" s="31">
        <v>536945</v>
      </c>
      <c r="F173" s="31">
        <v>93040</v>
      </c>
      <c r="G173" s="36">
        <f t="shared" ref="G173:G205" si="40">IF(($D173     =0),0,($F173     /$D173     ))</f>
        <v>0.17327659257465849</v>
      </c>
      <c r="H173" s="31">
        <v>127565</v>
      </c>
      <c r="I173" s="36">
        <f t="shared" ref="I173:I205" si="41">IF(($D173     =0),0,($H173     /$D173     ))</f>
        <v>0.23757554311894141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220605</v>
      </c>
      <c r="O173" s="36">
        <f t="shared" ref="O173:O205" si="45">IF(($D173     =0),0,($N173     /$D173     ))</f>
        <v>0.41085213569359991</v>
      </c>
      <c r="P173" s="31">
        <v>3580855</v>
      </c>
      <c r="Q173" s="31">
        <v>565939</v>
      </c>
      <c r="R173" s="31">
        <v>8419063</v>
      </c>
      <c r="S173" s="31">
        <v>3654442</v>
      </c>
      <c r="T173" s="36">
        <f t="shared" ref="T173:T205" si="46">IF(($Q173     =0),0,($S173     /$Q173     ))</f>
        <v>6.4573072362922508</v>
      </c>
      <c r="U173" s="36">
        <f t="shared" ref="U173:U205" si="47">IF(($P173     =0),0,(($H173     /$P173     )-1))</f>
        <v>-0.96437582644368458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157837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48607</v>
      </c>
      <c r="E175" s="31">
        <v>48607</v>
      </c>
      <c r="F175" s="31">
        <v>7199</v>
      </c>
      <c r="G175" s="36">
        <f t="shared" si="40"/>
        <v>0.14810623984199806</v>
      </c>
      <c r="H175" s="31">
        <v>36639</v>
      </c>
      <c r="I175" s="36">
        <f t="shared" si="41"/>
        <v>0.75378031970703807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43838</v>
      </c>
      <c r="O175" s="36">
        <f t="shared" si="45"/>
        <v>0.90188655954903618</v>
      </c>
      <c r="P175" s="31">
        <v>5124</v>
      </c>
      <c r="Q175" s="31">
        <v>53344</v>
      </c>
      <c r="R175" s="31">
        <v>53344</v>
      </c>
      <c r="S175" s="31">
        <v>7681</v>
      </c>
      <c r="T175" s="36">
        <f t="shared" si="46"/>
        <v>0.14398995200959808</v>
      </c>
      <c r="U175" s="36">
        <f t="shared" si="47"/>
        <v>6.1504683840749417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226866</v>
      </c>
      <c r="E176" s="31">
        <v>226866</v>
      </c>
      <c r="F176" s="31">
        <v>89668</v>
      </c>
      <c r="G176" s="36">
        <f t="shared" si="40"/>
        <v>0.39524653319580721</v>
      </c>
      <c r="H176" s="31">
        <v>85859</v>
      </c>
      <c r="I176" s="36">
        <f t="shared" si="41"/>
        <v>0.37845688644398012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175527</v>
      </c>
      <c r="O176" s="36">
        <f t="shared" si="45"/>
        <v>0.77370341963978739</v>
      </c>
      <c r="P176" s="31">
        <v>57007</v>
      </c>
      <c r="Q176" s="31">
        <v>190039</v>
      </c>
      <c r="R176" s="31">
        <v>215039</v>
      </c>
      <c r="S176" s="31">
        <v>129188</v>
      </c>
      <c r="T176" s="36">
        <f t="shared" si="46"/>
        <v>0.67979730476375899</v>
      </c>
      <c r="U176" s="36">
        <f t="shared" si="47"/>
        <v>0.506113284333503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543930</v>
      </c>
      <c r="E177" s="31">
        <v>543930</v>
      </c>
      <c r="F177" s="31">
        <v>18243</v>
      </c>
      <c r="G177" s="36">
        <f t="shared" si="40"/>
        <v>3.3539242181898403E-2</v>
      </c>
      <c r="H177" s="31">
        <v>25624</v>
      </c>
      <c r="I177" s="36">
        <f t="shared" si="41"/>
        <v>4.7109002996709136E-2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43867</v>
      </c>
      <c r="O177" s="36">
        <f t="shared" si="45"/>
        <v>8.0648245178607539E-2</v>
      </c>
      <c r="P177" s="31">
        <v>23286</v>
      </c>
      <c r="Q177" s="31">
        <v>518523</v>
      </c>
      <c r="R177" s="31">
        <v>518517</v>
      </c>
      <c r="S177" s="31">
        <v>45084</v>
      </c>
      <c r="T177" s="36">
        <f t="shared" si="46"/>
        <v>8.6946962815535669E-2</v>
      </c>
      <c r="U177" s="36">
        <f t="shared" si="47"/>
        <v>0.10040367602851497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459</v>
      </c>
      <c r="Q178" s="31">
        <v>0</v>
      </c>
      <c r="R178" s="31">
        <v>0</v>
      </c>
      <c r="S178" s="31">
        <v>459</v>
      </c>
      <c r="T178" s="36">
        <f t="shared" si="46"/>
        <v>0</v>
      </c>
      <c r="U178" s="36">
        <f t="shared" si="47"/>
        <v>-1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1356348</v>
      </c>
      <c r="E179" s="32">
        <f>SUM(E173:E178)</f>
        <v>1356348</v>
      </c>
      <c r="F179" s="32">
        <f>SUM(F173:F178)</f>
        <v>208150</v>
      </c>
      <c r="G179" s="37">
        <f t="shared" si="40"/>
        <v>0.15346356539767081</v>
      </c>
      <c r="H179" s="32">
        <f>SUM(H173:H178)</f>
        <v>275687</v>
      </c>
      <c r="I179" s="37">
        <f t="shared" si="41"/>
        <v>0.2032568337919177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483837</v>
      </c>
      <c r="O179" s="37">
        <f t="shared" si="45"/>
        <v>0.35672039918958853</v>
      </c>
      <c r="P179" s="32">
        <f>SUM(P173:P178)</f>
        <v>3666731</v>
      </c>
      <c r="Q179" s="32">
        <f>SUM(Q173:Q178)</f>
        <v>1485682</v>
      </c>
      <c r="R179" s="32">
        <f>SUM(R173:R178)</f>
        <v>9205963</v>
      </c>
      <c r="S179" s="32">
        <f>SUM(S173:S178)</f>
        <v>3836854</v>
      </c>
      <c r="T179" s="37">
        <f t="shared" si="46"/>
        <v>2.5825540055005041</v>
      </c>
      <c r="U179" s="37">
        <f t="shared" si="47"/>
        <v>-0.92481395553696188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179671</v>
      </c>
      <c r="E180" s="31">
        <v>179671</v>
      </c>
      <c r="F180" s="31">
        <v>45471</v>
      </c>
      <c r="G180" s="36">
        <f t="shared" si="40"/>
        <v>0.25307923927623266</v>
      </c>
      <c r="H180" s="31">
        <v>69848</v>
      </c>
      <c r="I180" s="36">
        <f t="shared" si="41"/>
        <v>0.38875500219846276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115319</v>
      </c>
      <c r="O180" s="36">
        <f t="shared" si="45"/>
        <v>0.64183424147469537</v>
      </c>
      <c r="P180" s="31">
        <v>69379</v>
      </c>
      <c r="Q180" s="31">
        <v>171278</v>
      </c>
      <c r="R180" s="31">
        <v>171278</v>
      </c>
      <c r="S180" s="31">
        <v>136628</v>
      </c>
      <c r="T180" s="36">
        <f t="shared" si="46"/>
        <v>0.79769731080465678</v>
      </c>
      <c r="U180" s="36">
        <f t="shared" si="47"/>
        <v>6.7599705962899659E-3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419600</v>
      </c>
      <c r="E181" s="31">
        <v>419600</v>
      </c>
      <c r="F181" s="31">
        <v>80436</v>
      </c>
      <c r="G181" s="36">
        <f t="shared" si="40"/>
        <v>0.19169685414680648</v>
      </c>
      <c r="H181" s="31">
        <v>96469</v>
      </c>
      <c r="I181" s="36">
        <f t="shared" si="41"/>
        <v>0.22990705433746425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176905</v>
      </c>
      <c r="O181" s="36">
        <f t="shared" si="45"/>
        <v>0.42160390848427071</v>
      </c>
      <c r="P181" s="31">
        <v>85788</v>
      </c>
      <c r="Q181" s="31">
        <v>400000</v>
      </c>
      <c r="R181" s="31">
        <v>400000</v>
      </c>
      <c r="S181" s="31">
        <v>181420</v>
      </c>
      <c r="T181" s="36">
        <f t="shared" si="46"/>
        <v>0.45355000000000001</v>
      </c>
      <c r="U181" s="36">
        <f t="shared" si="47"/>
        <v>0.12450459271693015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164772</v>
      </c>
      <c r="E182" s="31">
        <v>164772</v>
      </c>
      <c r="F182" s="31">
        <v>32203</v>
      </c>
      <c r="G182" s="36">
        <f t="shared" si="40"/>
        <v>0.19543975918238535</v>
      </c>
      <c r="H182" s="31">
        <v>44843</v>
      </c>
      <c r="I182" s="36">
        <f t="shared" si="41"/>
        <v>0.27215182191148979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77046</v>
      </c>
      <c r="O182" s="36">
        <f t="shared" si="45"/>
        <v>0.46759158109387516</v>
      </c>
      <c r="P182" s="31">
        <v>37126</v>
      </c>
      <c r="Q182" s="31">
        <v>157074</v>
      </c>
      <c r="R182" s="31">
        <v>157074</v>
      </c>
      <c r="S182" s="31">
        <v>74450</v>
      </c>
      <c r="T182" s="36">
        <f t="shared" si="46"/>
        <v>0.47398041687357551</v>
      </c>
      <c r="U182" s="36">
        <f t="shared" si="47"/>
        <v>0.20785972095027749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585168</v>
      </c>
      <c r="E183" s="31">
        <v>585168</v>
      </c>
      <c r="F183" s="31">
        <v>174946</v>
      </c>
      <c r="G183" s="36">
        <f t="shared" si="40"/>
        <v>0.29896713422470128</v>
      </c>
      <c r="H183" s="31">
        <v>217093</v>
      </c>
      <c r="I183" s="36">
        <f t="shared" si="41"/>
        <v>0.37099260383342902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392039</v>
      </c>
      <c r="O183" s="36">
        <f t="shared" si="45"/>
        <v>0.66995973805813036</v>
      </c>
      <c r="P183" s="31">
        <v>132286</v>
      </c>
      <c r="Q183" s="31">
        <v>477835</v>
      </c>
      <c r="R183" s="31">
        <v>557835</v>
      </c>
      <c r="S183" s="31">
        <v>239432</v>
      </c>
      <c r="T183" s="36">
        <f t="shared" si="46"/>
        <v>0.50107673150773802</v>
      </c>
      <c r="U183" s="36">
        <f t="shared" si="47"/>
        <v>0.64108824818952881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156896147</v>
      </c>
      <c r="E184" s="31">
        <v>156896147</v>
      </c>
      <c r="F184" s="31">
        <v>65373368</v>
      </c>
      <c r="G184" s="36">
        <f t="shared" si="40"/>
        <v>0.41666649723399518</v>
      </c>
      <c r="H184" s="31">
        <v>51671822</v>
      </c>
      <c r="I184" s="36">
        <f t="shared" si="41"/>
        <v>0.32933773701912517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117045190</v>
      </c>
      <c r="O184" s="36">
        <f t="shared" si="45"/>
        <v>0.74600423425312035</v>
      </c>
      <c r="P184" s="31">
        <v>21145814</v>
      </c>
      <c r="Q184" s="31">
        <v>61926710</v>
      </c>
      <c r="R184" s="31">
        <v>61947710</v>
      </c>
      <c r="S184" s="31">
        <v>47596611</v>
      </c>
      <c r="T184" s="36">
        <f t="shared" si="46"/>
        <v>0.76859582884348288</v>
      </c>
      <c r="U184" s="36">
        <f t="shared" si="47"/>
        <v>1.443595786854079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158245358</v>
      </c>
      <c r="E185" s="32">
        <f>SUM(E180:E184)</f>
        <v>158245358</v>
      </c>
      <c r="F185" s="32">
        <f>SUM(F180:F184)</f>
        <v>65706424</v>
      </c>
      <c r="G185" s="37">
        <f t="shared" si="40"/>
        <v>0.41521865052117357</v>
      </c>
      <c r="H185" s="32">
        <f>SUM(H180:H184)</f>
        <v>52100075</v>
      </c>
      <c r="I185" s="37">
        <f t="shared" si="41"/>
        <v>0.32923603989698075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117806499</v>
      </c>
      <c r="O185" s="37">
        <f t="shared" si="45"/>
        <v>0.74445469041815437</v>
      </c>
      <c r="P185" s="32">
        <f>SUM(P180:P184)</f>
        <v>21470393</v>
      </c>
      <c r="Q185" s="32">
        <f>SUM(Q180:Q184)</f>
        <v>63132897</v>
      </c>
      <c r="R185" s="32">
        <f>SUM(R180:R184)</f>
        <v>63233897</v>
      </c>
      <c r="S185" s="32">
        <f>SUM(S180:S184)</f>
        <v>48228541</v>
      </c>
      <c r="T185" s="37">
        <f t="shared" si="46"/>
        <v>0.76392092382518106</v>
      </c>
      <c r="U185" s="37">
        <f t="shared" si="47"/>
        <v>1.4266009010640839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1533916</v>
      </c>
      <c r="E187" s="31">
        <v>1533916</v>
      </c>
      <c r="F187" s="31">
        <v>1980</v>
      </c>
      <c r="G187" s="36">
        <f t="shared" si="40"/>
        <v>1.2908138385674312E-3</v>
      </c>
      <c r="H187" s="31">
        <v>843792</v>
      </c>
      <c r="I187" s="36">
        <f t="shared" si="41"/>
        <v>0.55009009619822724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845772</v>
      </c>
      <c r="O187" s="36">
        <f t="shared" si="45"/>
        <v>0.55138091003679468</v>
      </c>
      <c r="P187" s="31">
        <v>192368</v>
      </c>
      <c r="Q187" s="31">
        <v>1245612</v>
      </c>
      <c r="R187" s="31">
        <v>1245612</v>
      </c>
      <c r="S187" s="31">
        <v>647530</v>
      </c>
      <c r="T187" s="36">
        <f t="shared" si="46"/>
        <v>0.51984887749957454</v>
      </c>
      <c r="U187" s="36">
        <f t="shared" si="47"/>
        <v>3.3863428428844715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3169785</v>
      </c>
      <c r="E188" s="31">
        <v>3169785</v>
      </c>
      <c r="F188" s="31">
        <v>830064</v>
      </c>
      <c r="G188" s="36">
        <f t="shared" si="40"/>
        <v>0.26186760300777495</v>
      </c>
      <c r="H188" s="31">
        <v>668288</v>
      </c>
      <c r="I188" s="36">
        <f t="shared" si="41"/>
        <v>0.21083070302875431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1498352</v>
      </c>
      <c r="O188" s="36">
        <f t="shared" si="45"/>
        <v>0.47269830603652929</v>
      </c>
      <c r="P188" s="31">
        <v>462164</v>
      </c>
      <c r="Q188" s="31">
        <v>2273974</v>
      </c>
      <c r="R188" s="31">
        <v>2256938</v>
      </c>
      <c r="S188" s="31">
        <v>1036806</v>
      </c>
      <c r="T188" s="36">
        <f t="shared" si="46"/>
        <v>0.45594452707023037</v>
      </c>
      <c r="U188" s="36">
        <f t="shared" si="47"/>
        <v>0.44599752468820597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411638</v>
      </c>
      <c r="E189" s="31">
        <v>411638</v>
      </c>
      <c r="F189" s="31">
        <v>45652</v>
      </c>
      <c r="G189" s="36">
        <f t="shared" si="40"/>
        <v>0.11090326937746273</v>
      </c>
      <c r="H189" s="31">
        <v>17967</v>
      </c>
      <c r="I189" s="36">
        <f t="shared" si="41"/>
        <v>4.3647573839149932E-2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63619</v>
      </c>
      <c r="O189" s="36">
        <f t="shared" si="45"/>
        <v>0.15455084321661267</v>
      </c>
      <c r="P189" s="31">
        <v>25304</v>
      </c>
      <c r="Q189" s="31">
        <v>374168</v>
      </c>
      <c r="R189" s="31">
        <v>406710</v>
      </c>
      <c r="S189" s="31">
        <v>56437</v>
      </c>
      <c r="T189" s="36">
        <f t="shared" si="46"/>
        <v>0.15083331551602489</v>
      </c>
      <c r="U189" s="36">
        <f t="shared" si="47"/>
        <v>-0.28995415744546316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18249000</v>
      </c>
      <c r="E190" s="31">
        <v>18249000</v>
      </c>
      <c r="F190" s="31">
        <v>7603761</v>
      </c>
      <c r="G190" s="36">
        <f t="shared" si="40"/>
        <v>0.41666726943942134</v>
      </c>
      <c r="H190" s="31">
        <v>6083000</v>
      </c>
      <c r="I190" s="36">
        <f t="shared" si="41"/>
        <v>0.33333333333333331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13686761</v>
      </c>
      <c r="O190" s="36">
        <f t="shared" si="45"/>
        <v>0.75000060277275471</v>
      </c>
      <c r="P190" s="31">
        <v>5669667</v>
      </c>
      <c r="Q190" s="31">
        <v>17009000</v>
      </c>
      <c r="R190" s="31">
        <v>16414000</v>
      </c>
      <c r="S190" s="31">
        <v>12756750</v>
      </c>
      <c r="T190" s="36">
        <f t="shared" si="46"/>
        <v>0.75</v>
      </c>
      <c r="U190" s="36">
        <f t="shared" si="47"/>
        <v>7.2902517908018272E-2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23364339</v>
      </c>
      <c r="E191" s="32">
        <f>SUM(E186:E190)</f>
        <v>23364339</v>
      </c>
      <c r="F191" s="32">
        <f>SUM(F186:F190)</f>
        <v>8481457</v>
      </c>
      <c r="G191" s="37">
        <f t="shared" si="40"/>
        <v>0.36300864321477272</v>
      </c>
      <c r="H191" s="32">
        <f>SUM(H186:H190)</f>
        <v>7613047</v>
      </c>
      <c r="I191" s="37">
        <f t="shared" si="41"/>
        <v>0.32584046139717454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16094504</v>
      </c>
      <c r="O191" s="37">
        <f t="shared" si="45"/>
        <v>0.68884910461194726</v>
      </c>
      <c r="P191" s="32">
        <f>SUM(P186:P190)</f>
        <v>6349503</v>
      </c>
      <c r="Q191" s="32">
        <f>SUM(Q186:Q190)</f>
        <v>20902754</v>
      </c>
      <c r="R191" s="32">
        <f>SUM(R186:R190)</f>
        <v>20323260</v>
      </c>
      <c r="S191" s="32">
        <f>SUM(S186:S190)</f>
        <v>14497523</v>
      </c>
      <c r="T191" s="37">
        <f t="shared" si="46"/>
        <v>0.69356999560919097</v>
      </c>
      <c r="U191" s="37">
        <f t="shared" si="47"/>
        <v>0.19899888227472284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343356</v>
      </c>
      <c r="E192" s="31">
        <v>343356</v>
      </c>
      <c r="F192" s="31">
        <v>50287</v>
      </c>
      <c r="G192" s="36">
        <f t="shared" si="40"/>
        <v>0.14645732126422722</v>
      </c>
      <c r="H192" s="31">
        <v>134152</v>
      </c>
      <c r="I192" s="36">
        <f t="shared" si="41"/>
        <v>0.39070818625566467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184439</v>
      </c>
      <c r="O192" s="36">
        <f t="shared" si="45"/>
        <v>0.53716550751989189</v>
      </c>
      <c r="P192" s="31">
        <v>88233</v>
      </c>
      <c r="Q192" s="31">
        <v>377366</v>
      </c>
      <c r="R192" s="31">
        <v>323917</v>
      </c>
      <c r="S192" s="31">
        <v>168597</v>
      </c>
      <c r="T192" s="36">
        <f t="shared" si="46"/>
        <v>0.44677315921413163</v>
      </c>
      <c r="U192" s="36">
        <f t="shared" si="47"/>
        <v>0.52042886448380998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201682</v>
      </c>
      <c r="E193" s="31">
        <v>201682</v>
      </c>
      <c r="F193" s="31">
        <v>118605</v>
      </c>
      <c r="G193" s="36">
        <f t="shared" si="40"/>
        <v>0.58807925347824797</v>
      </c>
      <c r="H193" s="31">
        <v>68201</v>
      </c>
      <c r="I193" s="36">
        <f t="shared" si="41"/>
        <v>0.33816106543965252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186806</v>
      </c>
      <c r="O193" s="36">
        <f t="shared" si="45"/>
        <v>0.92624031891790048</v>
      </c>
      <c r="P193" s="31">
        <v>126397</v>
      </c>
      <c r="Q193" s="31">
        <v>241734</v>
      </c>
      <c r="R193" s="31">
        <v>241734</v>
      </c>
      <c r="S193" s="31">
        <v>236641</v>
      </c>
      <c r="T193" s="36">
        <f t="shared" si="46"/>
        <v>0.97893138739275398</v>
      </c>
      <c r="U193" s="36">
        <f t="shared" si="47"/>
        <v>-0.46042232015000351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564085</v>
      </c>
      <c r="E194" s="31">
        <v>564085</v>
      </c>
      <c r="F194" s="31">
        <v>134845</v>
      </c>
      <c r="G194" s="36">
        <f t="shared" si="40"/>
        <v>0.23905085226517281</v>
      </c>
      <c r="H194" s="31">
        <v>111594</v>
      </c>
      <c r="I194" s="36">
        <f t="shared" si="41"/>
        <v>0.19783188703830096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246439</v>
      </c>
      <c r="O194" s="36">
        <f t="shared" si="45"/>
        <v>0.43688273930347377</v>
      </c>
      <c r="P194" s="31">
        <v>129366</v>
      </c>
      <c r="Q194" s="31">
        <v>523094</v>
      </c>
      <c r="R194" s="31">
        <v>564762</v>
      </c>
      <c r="S194" s="31">
        <v>278517</v>
      </c>
      <c r="T194" s="36">
        <f t="shared" si="46"/>
        <v>0.53244158793639385</v>
      </c>
      <c r="U194" s="36">
        <f t="shared" si="47"/>
        <v>-0.13737767264969158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512179</v>
      </c>
      <c r="E195" s="31">
        <v>512179</v>
      </c>
      <c r="F195" s="31">
        <v>92311</v>
      </c>
      <c r="G195" s="36">
        <f t="shared" si="40"/>
        <v>0.18023191110920206</v>
      </c>
      <c r="H195" s="31">
        <v>147237</v>
      </c>
      <c r="I195" s="36">
        <f t="shared" si="41"/>
        <v>0.28747176280167674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239548</v>
      </c>
      <c r="O195" s="36">
        <f t="shared" si="45"/>
        <v>0.4677036739108788</v>
      </c>
      <c r="P195" s="31">
        <v>177170</v>
      </c>
      <c r="Q195" s="31">
        <v>450646</v>
      </c>
      <c r="R195" s="31">
        <v>488256</v>
      </c>
      <c r="S195" s="31">
        <v>260491</v>
      </c>
      <c r="T195" s="36">
        <f t="shared" si="46"/>
        <v>0.57803908167386375</v>
      </c>
      <c r="U195" s="36">
        <f t="shared" si="47"/>
        <v>-0.16895072529209232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825168</v>
      </c>
      <c r="E196" s="31">
        <v>825168</v>
      </c>
      <c r="F196" s="31">
        <v>154340</v>
      </c>
      <c r="G196" s="36">
        <f t="shared" si="40"/>
        <v>0.18704069959087119</v>
      </c>
      <c r="H196" s="31">
        <v>164153</v>
      </c>
      <c r="I196" s="36">
        <f t="shared" si="41"/>
        <v>0.198932823376573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318493</v>
      </c>
      <c r="O196" s="36">
        <f t="shared" si="45"/>
        <v>0.38597352296744419</v>
      </c>
      <c r="P196" s="31">
        <v>90195</v>
      </c>
      <c r="Q196" s="31">
        <v>1286623</v>
      </c>
      <c r="R196" s="31">
        <v>786623</v>
      </c>
      <c r="S196" s="31">
        <v>196187</v>
      </c>
      <c r="T196" s="36">
        <f t="shared" si="46"/>
        <v>0.15248211791643707</v>
      </c>
      <c r="U196" s="36">
        <f t="shared" si="47"/>
        <v>0.81997893453073889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2446470</v>
      </c>
      <c r="E198" s="32">
        <f>SUM(E192:E197)</f>
        <v>2446470</v>
      </c>
      <c r="F198" s="32">
        <f>SUM(F192:F197)</f>
        <v>550388</v>
      </c>
      <c r="G198" s="37">
        <f t="shared" si="40"/>
        <v>0.22497230703830418</v>
      </c>
      <c r="H198" s="32">
        <f>SUM(H192:H197)</f>
        <v>625337</v>
      </c>
      <c r="I198" s="37">
        <f t="shared" si="41"/>
        <v>0.25560787583743105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1175725</v>
      </c>
      <c r="O198" s="37">
        <f t="shared" si="45"/>
        <v>0.48058018287573523</v>
      </c>
      <c r="P198" s="32">
        <f>SUM(P192:P197)</f>
        <v>611361</v>
      </c>
      <c r="Q198" s="32">
        <f>SUM(Q192:Q197)</f>
        <v>2879463</v>
      </c>
      <c r="R198" s="32">
        <f>SUM(R192:R197)</f>
        <v>2405292</v>
      </c>
      <c r="S198" s="32">
        <f>SUM(S192:S197)</f>
        <v>1140433</v>
      </c>
      <c r="T198" s="37">
        <f t="shared" si="46"/>
        <v>0.3960575287822764</v>
      </c>
      <c r="U198" s="37">
        <f t="shared" si="47"/>
        <v>2.2860470327678684E-2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90037</v>
      </c>
      <c r="E199" s="31">
        <v>90037</v>
      </c>
      <c r="F199" s="31">
        <v>10457</v>
      </c>
      <c r="G199" s="36">
        <f t="shared" si="40"/>
        <v>0.11614114197496585</v>
      </c>
      <c r="H199" s="31">
        <v>10620</v>
      </c>
      <c r="I199" s="36">
        <f t="shared" si="41"/>
        <v>0.11795150882415008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21077</v>
      </c>
      <c r="O199" s="36">
        <f t="shared" si="45"/>
        <v>0.23409265079911593</v>
      </c>
      <c r="P199" s="31">
        <v>19049</v>
      </c>
      <c r="Q199" s="31">
        <v>111496</v>
      </c>
      <c r="R199" s="31">
        <v>85834</v>
      </c>
      <c r="S199" s="31">
        <v>34845</v>
      </c>
      <c r="T199" s="36">
        <f t="shared" si="46"/>
        <v>0.31252242232905214</v>
      </c>
      <c r="U199" s="36">
        <f t="shared" si="47"/>
        <v>-0.44249041944459022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11332387</v>
      </c>
      <c r="E200" s="31">
        <v>11332387</v>
      </c>
      <c r="F200" s="31">
        <v>4962440</v>
      </c>
      <c r="G200" s="36">
        <f t="shared" si="40"/>
        <v>0.4378989175007878</v>
      </c>
      <c r="H200" s="31">
        <v>3888838</v>
      </c>
      <c r="I200" s="36">
        <f t="shared" si="41"/>
        <v>0.34316141868434252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8851278</v>
      </c>
      <c r="O200" s="36">
        <f t="shared" si="45"/>
        <v>0.78106033618513027</v>
      </c>
      <c r="P200" s="31">
        <v>4493762</v>
      </c>
      <c r="Q200" s="31">
        <v>11327291</v>
      </c>
      <c r="R200" s="31">
        <v>11326291</v>
      </c>
      <c r="S200" s="31">
        <v>7705600</v>
      </c>
      <c r="T200" s="36">
        <f t="shared" si="46"/>
        <v>0.68026856553786774</v>
      </c>
      <c r="U200" s="36">
        <f t="shared" si="47"/>
        <v>-0.13461416069653886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274313</v>
      </c>
      <c r="E202" s="31">
        <v>274313</v>
      </c>
      <c r="F202" s="31">
        <v>20170</v>
      </c>
      <c r="G202" s="36">
        <f t="shared" si="40"/>
        <v>7.3529143715390807E-2</v>
      </c>
      <c r="H202" s="31">
        <v>19895</v>
      </c>
      <c r="I202" s="36">
        <f t="shared" si="41"/>
        <v>7.252663927703025E-2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40065</v>
      </c>
      <c r="O202" s="36">
        <f t="shared" si="45"/>
        <v>0.14605578299242106</v>
      </c>
      <c r="P202" s="31">
        <v>22524</v>
      </c>
      <c r="Q202" s="31">
        <v>261500</v>
      </c>
      <c r="R202" s="31">
        <v>261500</v>
      </c>
      <c r="S202" s="31">
        <v>42128</v>
      </c>
      <c r="T202" s="36">
        <f t="shared" si="46"/>
        <v>0.16110133843212238</v>
      </c>
      <c r="U202" s="36">
        <f t="shared" si="47"/>
        <v>-0.11671994317172796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11696737</v>
      </c>
      <c r="E204" s="32">
        <f>SUM(E199:E203)</f>
        <v>11696737</v>
      </c>
      <c r="F204" s="32">
        <f>SUM(F199:F203)</f>
        <v>4993067</v>
      </c>
      <c r="G204" s="37">
        <f t="shared" si="40"/>
        <v>0.42687691447623383</v>
      </c>
      <c r="H204" s="32">
        <f>SUM(H199:H203)</f>
        <v>3919353</v>
      </c>
      <c r="I204" s="37">
        <f t="shared" si="41"/>
        <v>0.33508088623348548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8912420</v>
      </c>
      <c r="O204" s="37">
        <f t="shared" si="45"/>
        <v>0.7619578007097193</v>
      </c>
      <c r="P204" s="32">
        <f>SUM(P199:P203)</f>
        <v>4535335</v>
      </c>
      <c r="Q204" s="32">
        <f>SUM(Q199:Q203)</f>
        <v>11700287</v>
      </c>
      <c r="R204" s="32">
        <f>SUM(R199:R203)</f>
        <v>11673625</v>
      </c>
      <c r="S204" s="32">
        <f>SUM(S199:S203)</f>
        <v>7782573</v>
      </c>
      <c r="T204" s="37">
        <f t="shared" si="46"/>
        <v>0.66516086314805778</v>
      </c>
      <c r="U204" s="37">
        <f t="shared" si="47"/>
        <v>-0.13581841253181959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197109252</v>
      </c>
      <c r="E205" s="32">
        <f>SUM(E173:E178,E180:E184,E186:E190,E192:E197,E199:E203)</f>
        <v>197109252</v>
      </c>
      <c r="F205" s="32">
        <f>SUM(F173:F178,F180:F184,F186:F190,F192:F197,F199:F203)</f>
        <v>79939486</v>
      </c>
      <c r="G205" s="37">
        <f t="shared" si="40"/>
        <v>0.40555927836406175</v>
      </c>
      <c r="H205" s="32">
        <f>SUM(H173:H178,H180:H184,H186:H190,H192:H197,H199:H203)</f>
        <v>64533499</v>
      </c>
      <c r="I205" s="37">
        <f t="shared" si="41"/>
        <v>0.3273996443353151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144472985</v>
      </c>
      <c r="O205" s="37">
        <f t="shared" si="45"/>
        <v>0.7329589226993769</v>
      </c>
      <c r="P205" s="32">
        <f>SUM(P173:P178,P180:P184,P186:P190,P192:P197,P199:P203)</f>
        <v>36633323</v>
      </c>
      <c r="Q205" s="32">
        <f>SUM(Q173:Q178,Q180:Q184,Q186:Q190,Q192:Q197,Q199:Q203)</f>
        <v>100101083</v>
      </c>
      <c r="R205" s="32">
        <f>SUM(R173:R178,R180:R184,R186:R190,R192:R197,R199:R203)</f>
        <v>106842037</v>
      </c>
      <c r="S205" s="32">
        <f>SUM(S173:S178,S180:S184,S186:S190,S192:S197,S199:S203)</f>
        <v>75485924</v>
      </c>
      <c r="T205" s="37">
        <f t="shared" si="46"/>
        <v>0.75409697615359461</v>
      </c>
      <c r="U205" s="37">
        <f t="shared" si="47"/>
        <v>0.76160647506643064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80004</v>
      </c>
      <c r="E208" s="31">
        <v>80004</v>
      </c>
      <c r="F208" s="31">
        <v>62973</v>
      </c>
      <c r="G208" s="36">
        <f t="shared" ref="G208:G231" si="48">IF(($D208     =0),0,($F208     /$D208     ))</f>
        <v>0.7871231438428079</v>
      </c>
      <c r="H208" s="31">
        <v>480085</v>
      </c>
      <c r="I208" s="36">
        <f t="shared" ref="I208:I231" si="49">IF(($D208     =0),0,($H208     /$D208     ))</f>
        <v>6.0007624618769064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543058</v>
      </c>
      <c r="O208" s="36">
        <f t="shared" ref="O208:O231" si="53">IF(($D208     =0),0,($N208     /$D208     ))</f>
        <v>6.7878856057197137</v>
      </c>
      <c r="P208" s="31">
        <v>64543</v>
      </c>
      <c r="Q208" s="31">
        <v>0</v>
      </c>
      <c r="R208" s="31">
        <v>0</v>
      </c>
      <c r="S208" s="31">
        <v>81365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6.4382194815859197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1167265</v>
      </c>
      <c r="E209" s="31">
        <v>1167265</v>
      </c>
      <c r="F209" s="31">
        <v>656674</v>
      </c>
      <c r="G209" s="36">
        <f t="shared" si="48"/>
        <v>0.5625749080114627</v>
      </c>
      <c r="H209" s="31">
        <v>-164254</v>
      </c>
      <c r="I209" s="36">
        <f t="shared" si="49"/>
        <v>-0.14071697515131526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492420</v>
      </c>
      <c r="O209" s="36">
        <f t="shared" si="53"/>
        <v>0.42185793286014744</v>
      </c>
      <c r="P209" s="31">
        <v>-3929</v>
      </c>
      <c r="Q209" s="31">
        <v>1017197</v>
      </c>
      <c r="R209" s="31">
        <v>1111856</v>
      </c>
      <c r="S209" s="31">
        <v>231266</v>
      </c>
      <c r="T209" s="36">
        <f t="shared" si="54"/>
        <v>0.22735615618213581</v>
      </c>
      <c r="U209" s="36">
        <f t="shared" si="55"/>
        <v>40.805548485619752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243169</v>
      </c>
      <c r="E210" s="31">
        <v>243169</v>
      </c>
      <c r="F210" s="31">
        <v>70636</v>
      </c>
      <c r="G210" s="36">
        <f t="shared" si="48"/>
        <v>0.29048110573304986</v>
      </c>
      <c r="H210" s="31">
        <v>75821</v>
      </c>
      <c r="I210" s="36">
        <f t="shared" si="49"/>
        <v>0.31180372498139153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146457</v>
      </c>
      <c r="O210" s="36">
        <f t="shared" si="53"/>
        <v>0.60228483071444139</v>
      </c>
      <c r="P210" s="31">
        <v>51874</v>
      </c>
      <c r="Q210" s="31">
        <v>231810</v>
      </c>
      <c r="R210" s="31">
        <v>231810</v>
      </c>
      <c r="S210" s="31">
        <v>92859</v>
      </c>
      <c r="T210" s="36">
        <f t="shared" si="54"/>
        <v>0.40058237349553516</v>
      </c>
      <c r="U210" s="36">
        <f t="shared" si="55"/>
        <v>0.46163781470486187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23006942</v>
      </c>
      <c r="E211" s="31">
        <v>23006942</v>
      </c>
      <c r="F211" s="31">
        <v>36434</v>
      </c>
      <c r="G211" s="36">
        <f t="shared" si="48"/>
        <v>1.583608982019427E-3</v>
      </c>
      <c r="H211" s="31">
        <v>47619</v>
      </c>
      <c r="I211" s="36">
        <f t="shared" si="49"/>
        <v>2.0697665947956058E-3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84053</v>
      </c>
      <c r="O211" s="36">
        <f t="shared" si="53"/>
        <v>3.6533755768150327E-3</v>
      </c>
      <c r="P211" s="31">
        <v>17969</v>
      </c>
      <c r="Q211" s="31">
        <v>21817704</v>
      </c>
      <c r="R211" s="31">
        <v>21697704</v>
      </c>
      <c r="S211" s="31">
        <v>54671</v>
      </c>
      <c r="T211" s="36">
        <f t="shared" si="54"/>
        <v>2.5058090438847278E-3</v>
      </c>
      <c r="U211" s="36">
        <f t="shared" si="55"/>
        <v>1.6500639991095776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193528</v>
      </c>
      <c r="E212" s="31">
        <v>193528</v>
      </c>
      <c r="F212" s="31">
        <v>77459</v>
      </c>
      <c r="G212" s="36">
        <f t="shared" si="48"/>
        <v>0.40024699268322927</v>
      </c>
      <c r="H212" s="31">
        <v>62965</v>
      </c>
      <c r="I212" s="36">
        <f t="shared" si="49"/>
        <v>0.3253534372287214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140424</v>
      </c>
      <c r="O212" s="36">
        <f t="shared" si="53"/>
        <v>0.72560042991195073</v>
      </c>
      <c r="P212" s="31">
        <v>32529</v>
      </c>
      <c r="Q212" s="31">
        <v>316028</v>
      </c>
      <c r="R212" s="31">
        <v>336128</v>
      </c>
      <c r="S212" s="31">
        <v>81586</v>
      </c>
      <c r="T212" s="36">
        <f t="shared" si="54"/>
        <v>0.25816066930778286</v>
      </c>
      <c r="U212" s="36">
        <f t="shared" si="55"/>
        <v>0.93565741338497954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526528</v>
      </c>
      <c r="E213" s="31">
        <v>526528</v>
      </c>
      <c r="F213" s="31">
        <v>96209</v>
      </c>
      <c r="G213" s="36">
        <f t="shared" si="48"/>
        <v>0.18272342591467119</v>
      </c>
      <c r="H213" s="31">
        <v>41007</v>
      </c>
      <c r="I213" s="36">
        <f t="shared" si="49"/>
        <v>7.7881898018718851E-2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137216</v>
      </c>
      <c r="O213" s="36">
        <f t="shared" si="53"/>
        <v>0.26060532393339003</v>
      </c>
      <c r="P213" s="31">
        <v>27302</v>
      </c>
      <c r="Q213" s="31">
        <v>206042</v>
      </c>
      <c r="R213" s="31">
        <v>206042</v>
      </c>
      <c r="S213" s="31">
        <v>53734</v>
      </c>
      <c r="T213" s="36">
        <f t="shared" si="54"/>
        <v>0.26079148911387001</v>
      </c>
      <c r="U213" s="36">
        <f t="shared" si="55"/>
        <v>0.50197787707860231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2485476</v>
      </c>
      <c r="E214" s="31">
        <v>2485476</v>
      </c>
      <c r="F214" s="31">
        <v>624577</v>
      </c>
      <c r="G214" s="36">
        <f t="shared" si="48"/>
        <v>0.25129069844166668</v>
      </c>
      <c r="H214" s="31">
        <v>364489</v>
      </c>
      <c r="I214" s="36">
        <f t="shared" si="49"/>
        <v>0.14664756368599013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989066</v>
      </c>
      <c r="O214" s="36">
        <f t="shared" si="53"/>
        <v>0.39793826212765682</v>
      </c>
      <c r="P214" s="31">
        <v>746836</v>
      </c>
      <c r="Q214" s="31">
        <v>2034839</v>
      </c>
      <c r="R214" s="31">
        <v>2034839</v>
      </c>
      <c r="S214" s="31">
        <v>1187452</v>
      </c>
      <c r="T214" s="36">
        <f t="shared" si="54"/>
        <v>0.58356066499610038</v>
      </c>
      <c r="U214" s="36">
        <f t="shared" si="55"/>
        <v>-0.51195577074484899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3260</v>
      </c>
      <c r="E215" s="31">
        <v>3260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3100</v>
      </c>
      <c r="R215" s="31">
        <v>3100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27706172</v>
      </c>
      <c r="E216" s="32">
        <f>SUM(E208:E215)</f>
        <v>27706172</v>
      </c>
      <c r="F216" s="32">
        <f>SUM(F208:F215)</f>
        <v>1624962</v>
      </c>
      <c r="G216" s="37">
        <f t="shared" si="48"/>
        <v>5.8649819975130454E-2</v>
      </c>
      <c r="H216" s="32">
        <f>SUM(H208:H215)</f>
        <v>907732</v>
      </c>
      <c r="I216" s="37">
        <f t="shared" si="49"/>
        <v>3.2762808229155581E-2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2532694</v>
      </c>
      <c r="O216" s="37">
        <f t="shared" si="53"/>
        <v>9.1412628204286028E-2</v>
      </c>
      <c r="P216" s="32">
        <f>SUM(P208:P215)</f>
        <v>937124</v>
      </c>
      <c r="Q216" s="32">
        <f>SUM(Q208:Q215)</f>
        <v>25626720</v>
      </c>
      <c r="R216" s="32">
        <f>SUM(R208:R215)</f>
        <v>25621479</v>
      </c>
      <c r="S216" s="32">
        <f>SUM(S208:S215)</f>
        <v>1782933</v>
      </c>
      <c r="T216" s="37">
        <f t="shared" si="54"/>
        <v>6.9573203281574861E-2</v>
      </c>
      <c r="U216" s="37">
        <f t="shared" si="55"/>
        <v>-3.1364045739944779E-2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1966712</v>
      </c>
      <c r="E217" s="31">
        <v>1966712</v>
      </c>
      <c r="F217" s="31">
        <v>135478</v>
      </c>
      <c r="G217" s="36">
        <f t="shared" si="48"/>
        <v>6.888553077420588E-2</v>
      </c>
      <c r="H217" s="31">
        <v>90438</v>
      </c>
      <c r="I217" s="36">
        <f t="shared" si="49"/>
        <v>4.5984363750259313E-2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225916</v>
      </c>
      <c r="O217" s="36">
        <f t="shared" si="53"/>
        <v>0.11486989452446519</v>
      </c>
      <c r="P217" s="31">
        <v>69053</v>
      </c>
      <c r="Q217" s="31">
        <v>2291712</v>
      </c>
      <c r="R217" s="31">
        <v>2291712</v>
      </c>
      <c r="S217" s="31">
        <v>141609</v>
      </c>
      <c r="T217" s="36">
        <f t="shared" si="54"/>
        <v>6.1791795827747992E-2</v>
      </c>
      <c r="U217" s="36">
        <f t="shared" si="55"/>
        <v>0.30968965866797959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1513191</v>
      </c>
      <c r="E218" s="31">
        <v>1513191</v>
      </c>
      <c r="F218" s="31">
        <v>703284</v>
      </c>
      <c r="G218" s="36">
        <f t="shared" si="48"/>
        <v>0.4647688229707948</v>
      </c>
      <c r="H218" s="31">
        <v>336118</v>
      </c>
      <c r="I218" s="36">
        <f t="shared" si="49"/>
        <v>0.22212529680654985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1039402</v>
      </c>
      <c r="O218" s="36">
        <f t="shared" si="53"/>
        <v>0.68689411977734471</v>
      </c>
      <c r="P218" s="31">
        <v>243998</v>
      </c>
      <c r="Q218" s="31">
        <v>1944441</v>
      </c>
      <c r="R218" s="31">
        <v>1512847</v>
      </c>
      <c r="S218" s="31">
        <v>621334</v>
      </c>
      <c r="T218" s="36">
        <f t="shared" si="54"/>
        <v>0.31954376604895701</v>
      </c>
      <c r="U218" s="36">
        <f t="shared" si="55"/>
        <v>0.37754407823014935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1846088</v>
      </c>
      <c r="E219" s="31">
        <v>1846088</v>
      </c>
      <c r="F219" s="31">
        <v>2104508</v>
      </c>
      <c r="G219" s="36">
        <f t="shared" si="48"/>
        <v>1.1399824927089066</v>
      </c>
      <c r="H219" s="31">
        <v>460283</v>
      </c>
      <c r="I219" s="36">
        <f t="shared" si="49"/>
        <v>0.24932885106235456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2564791</v>
      </c>
      <c r="O219" s="36">
        <f t="shared" si="53"/>
        <v>1.3893113437712612</v>
      </c>
      <c r="P219" s="31">
        <v>449643</v>
      </c>
      <c r="Q219" s="31">
        <v>1759860</v>
      </c>
      <c r="R219" s="31">
        <v>1759860</v>
      </c>
      <c r="S219" s="31">
        <v>2448192</v>
      </c>
      <c r="T219" s="36">
        <f t="shared" si="54"/>
        <v>1.3911288397940744</v>
      </c>
      <c r="U219" s="36">
        <f t="shared" si="55"/>
        <v>2.3663217263473424E-2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519348</v>
      </c>
      <c r="E220" s="31">
        <v>519348</v>
      </c>
      <c r="F220" s="31">
        <v>19217</v>
      </c>
      <c r="G220" s="36">
        <f t="shared" si="48"/>
        <v>3.7002164252100712E-2</v>
      </c>
      <c r="H220" s="31">
        <v>23290</v>
      </c>
      <c r="I220" s="36">
        <f t="shared" si="49"/>
        <v>4.4844689880388484E-2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42507</v>
      </c>
      <c r="O220" s="36">
        <f t="shared" si="53"/>
        <v>8.1846854132489197E-2</v>
      </c>
      <c r="P220" s="31">
        <v>14057</v>
      </c>
      <c r="Q220" s="31">
        <v>495087</v>
      </c>
      <c r="R220" s="31">
        <v>135087</v>
      </c>
      <c r="S220" s="31">
        <v>39383</v>
      </c>
      <c r="T220" s="36">
        <f t="shared" si="54"/>
        <v>7.9547635062120398E-2</v>
      </c>
      <c r="U220" s="36">
        <f t="shared" si="55"/>
        <v>0.65682578074980436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162366</v>
      </c>
      <c r="E221" s="31">
        <v>162366</v>
      </c>
      <c r="F221" s="31">
        <v>71917</v>
      </c>
      <c r="G221" s="36">
        <f t="shared" si="48"/>
        <v>0.44293140189448532</v>
      </c>
      <c r="H221" s="31">
        <v>51487</v>
      </c>
      <c r="I221" s="36">
        <f t="shared" si="49"/>
        <v>0.3171045662269194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123404</v>
      </c>
      <c r="O221" s="36">
        <f t="shared" si="53"/>
        <v>0.76003596812140473</v>
      </c>
      <c r="P221" s="31">
        <v>49473</v>
      </c>
      <c r="Q221" s="31">
        <v>119275</v>
      </c>
      <c r="R221" s="31">
        <v>154782</v>
      </c>
      <c r="S221" s="31">
        <v>77367</v>
      </c>
      <c r="T221" s="36">
        <f t="shared" si="54"/>
        <v>0.64864389016977575</v>
      </c>
      <c r="U221" s="36">
        <f t="shared" si="55"/>
        <v>4.070907363612486E-2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319578</v>
      </c>
      <c r="E222" s="31">
        <v>319578</v>
      </c>
      <c r="F222" s="31">
        <v>113730</v>
      </c>
      <c r="G222" s="36">
        <f t="shared" si="48"/>
        <v>0.35587556089593153</v>
      </c>
      <c r="H222" s="31">
        <v>127657</v>
      </c>
      <c r="I222" s="36">
        <f t="shared" si="49"/>
        <v>0.39945490615749518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241387</v>
      </c>
      <c r="O222" s="36">
        <f t="shared" si="53"/>
        <v>0.75533046705342666</v>
      </c>
      <c r="P222" s="31">
        <v>65898</v>
      </c>
      <c r="Q222" s="31">
        <v>272650</v>
      </c>
      <c r="R222" s="31">
        <v>304650</v>
      </c>
      <c r="S222" s="31">
        <v>133505</v>
      </c>
      <c r="T222" s="36">
        <f t="shared" si="54"/>
        <v>0.48965706950302584</v>
      </c>
      <c r="U222" s="36">
        <f t="shared" si="55"/>
        <v>0.93719081003975835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6327283</v>
      </c>
      <c r="E224" s="32">
        <f>SUM(E217:E223)</f>
        <v>6327283</v>
      </c>
      <c r="F224" s="32">
        <f>SUM(F217:F223)</f>
        <v>3148134</v>
      </c>
      <c r="G224" s="37">
        <f t="shared" si="48"/>
        <v>0.49754910599067564</v>
      </c>
      <c r="H224" s="32">
        <f>SUM(H217:H223)</f>
        <v>1089273</v>
      </c>
      <c r="I224" s="37">
        <f t="shared" si="49"/>
        <v>0.17215493601281939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4237407</v>
      </c>
      <c r="O224" s="37">
        <f t="shared" si="53"/>
        <v>0.66970404200349498</v>
      </c>
      <c r="P224" s="32">
        <f>SUM(P217:P223)</f>
        <v>892122</v>
      </c>
      <c r="Q224" s="32">
        <f>SUM(Q217:Q223)</f>
        <v>6883025</v>
      </c>
      <c r="R224" s="32">
        <f>SUM(R217:R223)</f>
        <v>6158938</v>
      </c>
      <c r="S224" s="32">
        <f>SUM(S217:S223)</f>
        <v>3461390</v>
      </c>
      <c r="T224" s="37">
        <f t="shared" si="54"/>
        <v>0.50288790175831122</v>
      </c>
      <c r="U224" s="37">
        <f t="shared" si="55"/>
        <v>0.22099107521168637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854987</v>
      </c>
      <c r="E225" s="31">
        <v>854987</v>
      </c>
      <c r="F225" s="31">
        <v>49824</v>
      </c>
      <c r="G225" s="36">
        <f t="shared" si="48"/>
        <v>5.8274570256623782E-2</v>
      </c>
      <c r="H225" s="31">
        <v>41084</v>
      </c>
      <c r="I225" s="36">
        <f t="shared" si="49"/>
        <v>4.805219260643729E-2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90908</v>
      </c>
      <c r="O225" s="36">
        <f t="shared" si="53"/>
        <v>0.10632676286306107</v>
      </c>
      <c r="P225" s="31">
        <v>34421</v>
      </c>
      <c r="Q225" s="31">
        <v>517000</v>
      </c>
      <c r="R225" s="31">
        <v>15197000</v>
      </c>
      <c r="S225" s="31">
        <v>57237</v>
      </c>
      <c r="T225" s="36">
        <f t="shared" si="54"/>
        <v>0.11070986460348163</v>
      </c>
      <c r="U225" s="36">
        <f t="shared" si="55"/>
        <v>0.19357369047964901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80654</v>
      </c>
      <c r="E226" s="31">
        <v>80654</v>
      </c>
      <c r="F226" s="31">
        <v>321279</v>
      </c>
      <c r="G226" s="36">
        <f t="shared" si="48"/>
        <v>3.9834230168373548</v>
      </c>
      <c r="H226" s="31">
        <v>200425</v>
      </c>
      <c r="I226" s="36">
        <f t="shared" si="49"/>
        <v>2.4849976442581894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521704</v>
      </c>
      <c r="O226" s="36">
        <f t="shared" si="53"/>
        <v>6.4684206610955437</v>
      </c>
      <c r="P226" s="31">
        <v>20664</v>
      </c>
      <c r="Q226" s="31">
        <v>3292879</v>
      </c>
      <c r="R226" s="31">
        <v>75449</v>
      </c>
      <c r="S226" s="31">
        <v>26261</v>
      </c>
      <c r="T226" s="36">
        <f t="shared" si="54"/>
        <v>7.9750880612375983E-3</v>
      </c>
      <c r="U226" s="36">
        <f t="shared" si="55"/>
        <v>8.6992353852109954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135188</v>
      </c>
      <c r="E227" s="31">
        <v>135188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135188</v>
      </c>
      <c r="R227" s="31">
        <v>135188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2169975</v>
      </c>
      <c r="E228" s="31">
        <v>2169975</v>
      </c>
      <c r="F228" s="31">
        <v>646479</v>
      </c>
      <c r="G228" s="36">
        <f t="shared" si="48"/>
        <v>0.29792002212007052</v>
      </c>
      <c r="H228" s="31">
        <v>551170</v>
      </c>
      <c r="I228" s="36">
        <f t="shared" si="49"/>
        <v>0.25399831795297179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1197649</v>
      </c>
      <c r="O228" s="36">
        <f t="shared" si="53"/>
        <v>0.5519183400730423</v>
      </c>
      <c r="P228" s="31">
        <v>494884</v>
      </c>
      <c r="Q228" s="31">
        <v>1491345</v>
      </c>
      <c r="R228" s="31">
        <v>2036511</v>
      </c>
      <c r="S228" s="31">
        <v>1059809</v>
      </c>
      <c r="T228" s="36">
        <f t="shared" si="54"/>
        <v>0.71063972454395197</v>
      </c>
      <c r="U228" s="36">
        <f t="shared" si="55"/>
        <v>0.1137357441339788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3240804</v>
      </c>
      <c r="E230" s="32">
        <f>SUM(E225:E229)</f>
        <v>3240804</v>
      </c>
      <c r="F230" s="32">
        <f>SUM(F225:F229)</f>
        <v>1017582</v>
      </c>
      <c r="G230" s="37">
        <f t="shared" si="48"/>
        <v>0.31399060233201392</v>
      </c>
      <c r="H230" s="32">
        <f>SUM(H225:H229)</f>
        <v>792679</v>
      </c>
      <c r="I230" s="37">
        <f t="shared" si="49"/>
        <v>0.24459331696702424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1810261</v>
      </c>
      <c r="O230" s="37">
        <f t="shared" si="53"/>
        <v>0.55858391929903817</v>
      </c>
      <c r="P230" s="32">
        <f>SUM(P225:P229)</f>
        <v>549969</v>
      </c>
      <c r="Q230" s="32">
        <f>SUM(Q225:Q229)</f>
        <v>5436412</v>
      </c>
      <c r="R230" s="32">
        <f>SUM(R225:R229)</f>
        <v>17444148</v>
      </c>
      <c r="S230" s="32">
        <f>SUM(S225:S229)</f>
        <v>1143307</v>
      </c>
      <c r="T230" s="37">
        <f t="shared" si="54"/>
        <v>0.21030543674761956</v>
      </c>
      <c r="U230" s="37">
        <f t="shared" si="55"/>
        <v>0.44131578325323795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37274259</v>
      </c>
      <c r="E231" s="32">
        <f>SUM(E208:E215,E217:E223,E225:E229)</f>
        <v>37274259</v>
      </c>
      <c r="F231" s="32">
        <f>SUM(F208:F215,F217:F223,F225:F229)</f>
        <v>5790678</v>
      </c>
      <c r="G231" s="37">
        <f t="shared" si="48"/>
        <v>0.15535326939698518</v>
      </c>
      <c r="H231" s="32">
        <f>SUM(H208:H215,H217:H223,H225:H229)</f>
        <v>2789684</v>
      </c>
      <c r="I231" s="37">
        <f t="shared" si="49"/>
        <v>7.4842104842379298E-2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8580362</v>
      </c>
      <c r="O231" s="37">
        <f t="shared" si="53"/>
        <v>0.23019537423936448</v>
      </c>
      <c r="P231" s="32">
        <f>SUM(P208:P215,P217:P223,P225:P229)</f>
        <v>2379215</v>
      </c>
      <c r="Q231" s="32">
        <f>SUM(Q208:Q215,Q217:Q223,Q225:Q229)</f>
        <v>37946157</v>
      </c>
      <c r="R231" s="32">
        <f>SUM(R208:R215,R217:R223,R225:R229)</f>
        <v>49224565</v>
      </c>
      <c r="S231" s="32">
        <f>SUM(S208:S215,S217:S223,S225:S229)</f>
        <v>6387630</v>
      </c>
      <c r="T231" s="37">
        <f t="shared" si="54"/>
        <v>0.16833404236429</v>
      </c>
      <c r="U231" s="37">
        <f t="shared" si="55"/>
        <v>0.17252286993819399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1038000</v>
      </c>
      <c r="E234" s="31">
        <v>1038000</v>
      </c>
      <c r="F234" s="31">
        <v>0</v>
      </c>
      <c r="G234" s="36">
        <f t="shared" ref="G234:G260" si="56">IF(($D234     =0),0,($F234     /$D234     ))</f>
        <v>0</v>
      </c>
      <c r="H234" s="31">
        <v>129154</v>
      </c>
      <c r="I234" s="36">
        <f t="shared" ref="I234:I260" si="57">IF(($D234     =0),0,($H234     /$D234     ))</f>
        <v>0.12442581888246629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129154</v>
      </c>
      <c r="O234" s="36">
        <f t="shared" ref="O234:O260" si="61">IF(($D234     =0),0,($N234     /$D234     ))</f>
        <v>0.12442581888246629</v>
      </c>
      <c r="P234" s="31">
        <v>160447</v>
      </c>
      <c r="Q234" s="31">
        <v>1036000</v>
      </c>
      <c r="R234" s="31">
        <v>1036000</v>
      </c>
      <c r="S234" s="31">
        <v>221939</v>
      </c>
      <c r="T234" s="36">
        <f t="shared" ref="T234:T260" si="62">IF(($Q234     =0),0,($S234     /$Q234     ))</f>
        <v>0.21422683397683398</v>
      </c>
      <c r="U234" s="36">
        <f t="shared" ref="U234:U260" si="63">IF(($P234     =0),0,(($H234     /$P234     )-1))</f>
        <v>-0.19503636714927675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2800064</v>
      </c>
      <c r="E235" s="31">
        <v>2800064</v>
      </c>
      <c r="F235" s="31">
        <v>557841</v>
      </c>
      <c r="G235" s="36">
        <f t="shared" si="56"/>
        <v>0.19922437487143152</v>
      </c>
      <c r="H235" s="31">
        <v>592731</v>
      </c>
      <c r="I235" s="36">
        <f t="shared" si="57"/>
        <v>0.2116848043473292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1150572</v>
      </c>
      <c r="O235" s="36">
        <f t="shared" si="61"/>
        <v>0.41090917921876069</v>
      </c>
      <c r="P235" s="31">
        <v>352701</v>
      </c>
      <c r="Q235" s="31">
        <v>1328567</v>
      </c>
      <c r="R235" s="31">
        <v>1328567</v>
      </c>
      <c r="S235" s="31">
        <v>678548</v>
      </c>
      <c r="T235" s="36">
        <f t="shared" si="62"/>
        <v>0.51073675621929493</v>
      </c>
      <c r="U235" s="36">
        <f t="shared" si="63"/>
        <v>0.68054811299089035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6119911</v>
      </c>
      <c r="E236" s="31">
        <v>6119911</v>
      </c>
      <c r="F236" s="31">
        <v>882261</v>
      </c>
      <c r="G236" s="36">
        <f t="shared" si="56"/>
        <v>0.14416239059685673</v>
      </c>
      <c r="H236" s="31">
        <v>1016930</v>
      </c>
      <c r="I236" s="36">
        <f t="shared" si="57"/>
        <v>0.16616744916715293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1899191</v>
      </c>
      <c r="O236" s="36">
        <f t="shared" si="61"/>
        <v>0.31032983976400963</v>
      </c>
      <c r="P236" s="31">
        <v>1333676</v>
      </c>
      <c r="Q236" s="31">
        <v>5493632</v>
      </c>
      <c r="R236" s="31">
        <v>5657786</v>
      </c>
      <c r="S236" s="31">
        <v>1973420</v>
      </c>
      <c r="T236" s="36">
        <f t="shared" si="62"/>
        <v>0.35921954728674949</v>
      </c>
      <c r="U236" s="36">
        <f t="shared" si="63"/>
        <v>-0.23749846289503596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2763257</v>
      </c>
      <c r="E237" s="31">
        <v>2763257</v>
      </c>
      <c r="F237" s="31">
        <v>327277</v>
      </c>
      <c r="G237" s="36">
        <f t="shared" si="56"/>
        <v>0.11843885675490916</v>
      </c>
      <c r="H237" s="31">
        <v>279396</v>
      </c>
      <c r="I237" s="36">
        <f t="shared" si="57"/>
        <v>0.10111111633843685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606673</v>
      </c>
      <c r="O237" s="36">
        <f t="shared" si="61"/>
        <v>0.21954997309334601</v>
      </c>
      <c r="P237" s="31">
        <v>421367</v>
      </c>
      <c r="Q237" s="31">
        <v>2160721</v>
      </c>
      <c r="R237" s="31">
        <v>2135511</v>
      </c>
      <c r="S237" s="31">
        <v>735686</v>
      </c>
      <c r="T237" s="36">
        <f t="shared" si="62"/>
        <v>0.34048171883366707</v>
      </c>
      <c r="U237" s="36">
        <f t="shared" si="63"/>
        <v>-0.33692956496355908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1254000</v>
      </c>
      <c r="E238" s="31">
        <v>1254000</v>
      </c>
      <c r="F238" s="31">
        <v>161961</v>
      </c>
      <c r="G238" s="36">
        <f t="shared" si="56"/>
        <v>0.1291555023923445</v>
      </c>
      <c r="H238" s="31">
        <v>614592</v>
      </c>
      <c r="I238" s="36">
        <f t="shared" si="57"/>
        <v>0.49010526315789471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776553</v>
      </c>
      <c r="O238" s="36">
        <f t="shared" si="61"/>
        <v>0.61926076555023923</v>
      </c>
      <c r="P238" s="31">
        <v>-247188</v>
      </c>
      <c r="Q238" s="31">
        <v>0</v>
      </c>
      <c r="R238" s="31">
        <v>2180542</v>
      </c>
      <c r="S238" s="31">
        <v>-228364</v>
      </c>
      <c r="T238" s="36">
        <f t="shared" si="62"/>
        <v>0</v>
      </c>
      <c r="U238" s="36">
        <f t="shared" si="63"/>
        <v>-3.4863342880722366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3000000</v>
      </c>
      <c r="E239" s="31">
        <v>3000000</v>
      </c>
      <c r="F239" s="31">
        <v>0</v>
      </c>
      <c r="G239" s="36">
        <f t="shared" si="56"/>
        <v>0</v>
      </c>
      <c r="H239" s="31">
        <v>790314</v>
      </c>
      <c r="I239" s="36">
        <f t="shared" si="57"/>
        <v>0.26343800000000001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790314</v>
      </c>
      <c r="O239" s="36">
        <f t="shared" si="61"/>
        <v>0.26343800000000001</v>
      </c>
      <c r="P239" s="31">
        <v>835407</v>
      </c>
      <c r="Q239" s="31">
        <v>300000</v>
      </c>
      <c r="R239" s="31">
        <v>300000</v>
      </c>
      <c r="S239" s="31">
        <v>1286359</v>
      </c>
      <c r="T239" s="36">
        <f t="shared" si="62"/>
        <v>4.2878633333333331</v>
      </c>
      <c r="U239" s="36">
        <f t="shared" si="63"/>
        <v>-5.3977282929159043E-2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16975232</v>
      </c>
      <c r="E240" s="32">
        <f>SUM(E234:E239)</f>
        <v>16975232</v>
      </c>
      <c r="F240" s="32">
        <f>SUM(F234:F239)</f>
        <v>1929340</v>
      </c>
      <c r="G240" s="37">
        <f t="shared" si="56"/>
        <v>0.11365617860185946</v>
      </c>
      <c r="H240" s="32">
        <f>SUM(H234:H239)</f>
        <v>3423117</v>
      </c>
      <c r="I240" s="37">
        <f t="shared" si="57"/>
        <v>0.20165362099322118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5352457</v>
      </c>
      <c r="O240" s="37">
        <f t="shared" si="61"/>
        <v>0.31530979959508065</v>
      </c>
      <c r="P240" s="32">
        <f>SUM(P234:P239)</f>
        <v>2856410</v>
      </c>
      <c r="Q240" s="32">
        <f>SUM(Q234:Q239)</f>
        <v>10318920</v>
      </c>
      <c r="R240" s="32">
        <f>SUM(R234:R239)</f>
        <v>12638406</v>
      </c>
      <c r="S240" s="32">
        <f>SUM(S234:S239)</f>
        <v>4667588</v>
      </c>
      <c r="T240" s="37">
        <f t="shared" si="62"/>
        <v>0.45233299608873795</v>
      </c>
      <c r="U240" s="37">
        <f t="shared" si="63"/>
        <v>0.19839833917399807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11558004</v>
      </c>
      <c r="E241" s="31">
        <v>11558004</v>
      </c>
      <c r="F241" s="31">
        <v>8839499</v>
      </c>
      <c r="G241" s="36">
        <f t="shared" si="56"/>
        <v>0.76479459602194289</v>
      </c>
      <c r="H241" s="31">
        <v>6757861</v>
      </c>
      <c r="I241" s="36">
        <f t="shared" si="57"/>
        <v>0.58469100720158951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15597360</v>
      </c>
      <c r="O241" s="36">
        <f t="shared" si="61"/>
        <v>1.3494856032235323</v>
      </c>
      <c r="P241" s="31">
        <v>0</v>
      </c>
      <c r="Q241" s="31">
        <v>12013560</v>
      </c>
      <c r="R241" s="31">
        <v>12405552</v>
      </c>
      <c r="S241" s="31">
        <v>4467304</v>
      </c>
      <c r="T241" s="36">
        <f t="shared" si="62"/>
        <v>0.37185513702849116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168847</v>
      </c>
      <c r="E242" s="31">
        <v>168847</v>
      </c>
      <c r="F242" s="31">
        <v>25632</v>
      </c>
      <c r="G242" s="36">
        <f t="shared" si="56"/>
        <v>0.15180607295362072</v>
      </c>
      <c r="H242" s="31">
        <v>34890</v>
      </c>
      <c r="I242" s="36">
        <f t="shared" si="57"/>
        <v>0.20663677767446267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60522</v>
      </c>
      <c r="O242" s="36">
        <f t="shared" si="61"/>
        <v>0.3584428506280834</v>
      </c>
      <c r="P242" s="31">
        <v>20590</v>
      </c>
      <c r="Q242" s="31">
        <v>858969</v>
      </c>
      <c r="R242" s="31">
        <v>96389</v>
      </c>
      <c r="S242" s="31">
        <v>53310</v>
      </c>
      <c r="T242" s="36">
        <f t="shared" si="62"/>
        <v>6.2062775257314289E-2</v>
      </c>
      <c r="U242" s="36">
        <f t="shared" si="63"/>
        <v>0.69451189898008736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5038248</v>
      </c>
      <c r="E243" s="31">
        <v>5038248</v>
      </c>
      <c r="F243" s="31">
        <v>314833</v>
      </c>
      <c r="G243" s="36">
        <f t="shared" si="56"/>
        <v>6.2488587302570259E-2</v>
      </c>
      <c r="H243" s="31">
        <v>166113</v>
      </c>
      <c r="I243" s="36">
        <f t="shared" si="57"/>
        <v>3.2970389706898112E-2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480946</v>
      </c>
      <c r="O243" s="36">
        <f t="shared" si="61"/>
        <v>9.5458977009468371E-2</v>
      </c>
      <c r="P243" s="31">
        <v>205582</v>
      </c>
      <c r="Q243" s="31">
        <v>3166038</v>
      </c>
      <c r="R243" s="31">
        <v>3166038</v>
      </c>
      <c r="S243" s="31">
        <v>383457</v>
      </c>
      <c r="T243" s="36">
        <f t="shared" si="62"/>
        <v>0.12111572886996302</v>
      </c>
      <c r="U243" s="36">
        <f t="shared" si="63"/>
        <v>-0.191986652527945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1140000</v>
      </c>
      <c r="E244" s="31">
        <v>1140000</v>
      </c>
      <c r="F244" s="31">
        <v>45346</v>
      </c>
      <c r="G244" s="36">
        <f t="shared" si="56"/>
        <v>3.977719298245614E-2</v>
      </c>
      <c r="H244" s="31">
        <v>50178</v>
      </c>
      <c r="I244" s="36">
        <f t="shared" si="57"/>
        <v>4.401578947368421E-2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95524</v>
      </c>
      <c r="O244" s="36">
        <f t="shared" si="61"/>
        <v>8.379298245614035E-2</v>
      </c>
      <c r="P244" s="31">
        <v>5820</v>
      </c>
      <c r="Q244" s="31">
        <v>1100000</v>
      </c>
      <c r="R244" s="31">
        <v>1100000</v>
      </c>
      <c r="S244" s="31">
        <v>5820</v>
      </c>
      <c r="T244" s="36">
        <f t="shared" si="62"/>
        <v>5.2909090909090909E-3</v>
      </c>
      <c r="U244" s="36">
        <f t="shared" si="63"/>
        <v>7.621649484536082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8532336</v>
      </c>
      <c r="E245" s="31">
        <v>8532336</v>
      </c>
      <c r="F245" s="31">
        <v>-4480</v>
      </c>
      <c r="G245" s="36">
        <f t="shared" si="56"/>
        <v>-5.2506136654721517E-4</v>
      </c>
      <c r="H245" s="31">
        <v>2539139</v>
      </c>
      <c r="I245" s="36">
        <f t="shared" si="57"/>
        <v>0.29759013240922533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2534659</v>
      </c>
      <c r="O245" s="36">
        <f t="shared" si="61"/>
        <v>0.2970650710426781</v>
      </c>
      <c r="P245" s="31">
        <v>5386847</v>
      </c>
      <c r="Q245" s="31">
        <v>17466576</v>
      </c>
      <c r="R245" s="31">
        <v>16233096</v>
      </c>
      <c r="S245" s="31">
        <v>12123935</v>
      </c>
      <c r="T245" s="36">
        <f t="shared" si="62"/>
        <v>0.69412201910666405</v>
      </c>
      <c r="U245" s="36">
        <f t="shared" si="63"/>
        <v>-0.52864096567064189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20749996</v>
      </c>
      <c r="E246" s="31">
        <v>20749996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47187431</v>
      </c>
      <c r="E247" s="32">
        <f>SUM(E241:E246)</f>
        <v>47187431</v>
      </c>
      <c r="F247" s="32">
        <f>SUM(F241:F246)</f>
        <v>9220830</v>
      </c>
      <c r="G247" s="37">
        <f t="shared" si="56"/>
        <v>0.19540860361734885</v>
      </c>
      <c r="H247" s="32">
        <f>SUM(H241:H246)</f>
        <v>9548181</v>
      </c>
      <c r="I247" s="37">
        <f t="shared" si="57"/>
        <v>0.20234585349645332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18769011</v>
      </c>
      <c r="O247" s="37">
        <f t="shared" si="61"/>
        <v>0.3977544571138022</v>
      </c>
      <c r="P247" s="32">
        <f>SUM(P241:P246)</f>
        <v>5618839</v>
      </c>
      <c r="Q247" s="32">
        <f>SUM(Q241:Q246)</f>
        <v>34605143</v>
      </c>
      <c r="R247" s="32">
        <f>SUM(R241:R246)</f>
        <v>33001075</v>
      </c>
      <c r="S247" s="32">
        <f>SUM(S241:S246)</f>
        <v>17033826</v>
      </c>
      <c r="T247" s="37">
        <f t="shared" si="62"/>
        <v>0.4922339433765669</v>
      </c>
      <c r="U247" s="37">
        <f t="shared" si="63"/>
        <v>0.69931564154089476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3819382</v>
      </c>
      <c r="E248" s="31">
        <v>3819382</v>
      </c>
      <c r="F248" s="31">
        <v>847591</v>
      </c>
      <c r="G248" s="36">
        <f t="shared" si="56"/>
        <v>0.22191836270894086</v>
      </c>
      <c r="H248" s="31">
        <v>809403</v>
      </c>
      <c r="I248" s="36">
        <f t="shared" si="57"/>
        <v>0.2119198865156719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1656994</v>
      </c>
      <c r="O248" s="36">
        <f t="shared" si="61"/>
        <v>0.43383824922461278</v>
      </c>
      <c r="P248" s="31">
        <v>1250500</v>
      </c>
      <c r="Q248" s="31">
        <v>3631373</v>
      </c>
      <c r="R248" s="31">
        <v>3631373</v>
      </c>
      <c r="S248" s="31">
        <v>1567345</v>
      </c>
      <c r="T248" s="36">
        <f t="shared" si="62"/>
        <v>0.43161223041532776</v>
      </c>
      <c r="U248" s="36">
        <f t="shared" si="63"/>
        <v>-0.35273650539784085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2169291</v>
      </c>
      <c r="E249" s="31">
        <v>2169291</v>
      </c>
      <c r="F249" s="31">
        <v>269446</v>
      </c>
      <c r="G249" s="36">
        <f t="shared" si="56"/>
        <v>0.1242092462468152</v>
      </c>
      <c r="H249" s="31">
        <v>349102</v>
      </c>
      <c r="I249" s="36">
        <f t="shared" si="57"/>
        <v>0.16092907774936605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618548</v>
      </c>
      <c r="O249" s="36">
        <f t="shared" si="61"/>
        <v>0.28513832399618122</v>
      </c>
      <c r="P249" s="31">
        <v>119130</v>
      </c>
      <c r="Q249" s="31">
        <v>2017000</v>
      </c>
      <c r="R249" s="31">
        <v>2051634</v>
      </c>
      <c r="S249" s="31">
        <v>594228</v>
      </c>
      <c r="T249" s="36">
        <f t="shared" si="62"/>
        <v>0.2946098165592464</v>
      </c>
      <c r="U249" s="36">
        <f t="shared" si="63"/>
        <v>1.9304289431713255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2427000</v>
      </c>
      <c r="E250" s="31">
        <v>2427000</v>
      </c>
      <c r="F250" s="31">
        <v>1431243</v>
      </c>
      <c r="G250" s="36">
        <f t="shared" si="56"/>
        <v>0.58971693448702101</v>
      </c>
      <c r="H250" s="31">
        <v>258736</v>
      </c>
      <c r="I250" s="36">
        <f t="shared" si="57"/>
        <v>0.10660733415739596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1689979</v>
      </c>
      <c r="O250" s="36">
        <f t="shared" si="61"/>
        <v>0.69632426864441699</v>
      </c>
      <c r="P250" s="31">
        <v>2480984</v>
      </c>
      <c r="Q250" s="31">
        <v>1311988</v>
      </c>
      <c r="R250" s="31">
        <v>1311988</v>
      </c>
      <c r="S250" s="31">
        <v>3577984</v>
      </c>
      <c r="T250" s="36">
        <f t="shared" si="62"/>
        <v>2.7271468946362316</v>
      </c>
      <c r="U250" s="36">
        <f t="shared" si="63"/>
        <v>-0.89571234639159303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710516</v>
      </c>
      <c r="E251" s="31">
        <v>710516</v>
      </c>
      <c r="F251" s="31">
        <v>23029</v>
      </c>
      <c r="G251" s="36">
        <f t="shared" si="56"/>
        <v>3.241165575440947E-2</v>
      </c>
      <c r="H251" s="31">
        <v>35022</v>
      </c>
      <c r="I251" s="36">
        <f t="shared" si="57"/>
        <v>4.9290937853616247E-2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58051</v>
      </c>
      <c r="O251" s="36">
        <f t="shared" si="61"/>
        <v>8.1702593608025717E-2</v>
      </c>
      <c r="P251" s="31">
        <v>20326</v>
      </c>
      <c r="Q251" s="31">
        <v>967137</v>
      </c>
      <c r="R251" s="31">
        <v>967137</v>
      </c>
      <c r="S251" s="31">
        <v>27007</v>
      </c>
      <c r="T251" s="36">
        <f t="shared" si="62"/>
        <v>2.7924689056462528E-2</v>
      </c>
      <c r="U251" s="36">
        <f t="shared" si="63"/>
        <v>0.72301485781757346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16920672</v>
      </c>
      <c r="E252" s="31">
        <v>16920672</v>
      </c>
      <c r="F252" s="31">
        <v>0</v>
      </c>
      <c r="G252" s="36">
        <f t="shared" si="56"/>
        <v>0</v>
      </c>
      <c r="H252" s="31">
        <v>7683429</v>
      </c>
      <c r="I252" s="36">
        <f t="shared" si="57"/>
        <v>0.45408533419949276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7683429</v>
      </c>
      <c r="O252" s="36">
        <f t="shared" si="61"/>
        <v>0.45408533419949276</v>
      </c>
      <c r="P252" s="31">
        <v>8895025</v>
      </c>
      <c r="Q252" s="31">
        <v>20900868</v>
      </c>
      <c r="R252" s="31">
        <v>11110428</v>
      </c>
      <c r="S252" s="31">
        <v>9225025</v>
      </c>
      <c r="T252" s="36">
        <f t="shared" si="62"/>
        <v>0.4413704253813765</v>
      </c>
      <c r="U252" s="36">
        <f t="shared" si="63"/>
        <v>-0.13621052217391183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26046861</v>
      </c>
      <c r="E254" s="32">
        <f>SUM(E248:E253)</f>
        <v>26046861</v>
      </c>
      <c r="F254" s="32">
        <f>SUM(F248:F253)</f>
        <v>2571309</v>
      </c>
      <c r="G254" s="37">
        <f t="shared" si="56"/>
        <v>9.8718574956114677E-2</v>
      </c>
      <c r="H254" s="32">
        <f>SUM(H248:H253)</f>
        <v>9135692</v>
      </c>
      <c r="I254" s="37">
        <f t="shared" si="57"/>
        <v>0.35074061323550659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11707001</v>
      </c>
      <c r="O254" s="37">
        <f t="shared" si="61"/>
        <v>0.44945918819162123</v>
      </c>
      <c r="P254" s="32">
        <f>SUM(P248:P253)</f>
        <v>12765965</v>
      </c>
      <c r="Q254" s="32">
        <f>SUM(Q248:Q253)</f>
        <v>28828366</v>
      </c>
      <c r="R254" s="32">
        <f>SUM(R248:R253)</f>
        <v>19072560</v>
      </c>
      <c r="S254" s="32">
        <f>SUM(S248:S253)</f>
        <v>14991589</v>
      </c>
      <c r="T254" s="37">
        <f t="shared" si="62"/>
        <v>0.52002909217955673</v>
      </c>
      <c r="U254" s="37">
        <f t="shared" si="63"/>
        <v>-0.28437121674703014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3871932</v>
      </c>
      <c r="E255" s="31">
        <v>3871932</v>
      </c>
      <c r="F255" s="31">
        <v>650260</v>
      </c>
      <c r="G255" s="36">
        <f t="shared" si="56"/>
        <v>0.16794199898138706</v>
      </c>
      <c r="H255" s="31">
        <v>726661</v>
      </c>
      <c r="I255" s="36">
        <f t="shared" si="57"/>
        <v>0.18767400873775675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1376921</v>
      </c>
      <c r="O255" s="36">
        <f t="shared" si="61"/>
        <v>0.35561600771914381</v>
      </c>
      <c r="P255" s="31">
        <v>805644</v>
      </c>
      <c r="Q255" s="31">
        <v>4679358</v>
      </c>
      <c r="R255" s="31">
        <v>4442358</v>
      </c>
      <c r="S255" s="31">
        <v>1325549</v>
      </c>
      <c r="T255" s="36">
        <f t="shared" si="62"/>
        <v>0.28327582544443064</v>
      </c>
      <c r="U255" s="36">
        <f t="shared" si="63"/>
        <v>-9.8037098271693157E-2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73335</v>
      </c>
      <c r="G256" s="36">
        <f t="shared" si="56"/>
        <v>0</v>
      </c>
      <c r="H256" s="31">
        <v>80094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153429</v>
      </c>
      <c r="O256" s="36">
        <f t="shared" si="61"/>
        <v>0</v>
      </c>
      <c r="P256" s="31">
        <v>58861</v>
      </c>
      <c r="Q256" s="31">
        <v>0</v>
      </c>
      <c r="R256" s="31">
        <v>0</v>
      </c>
      <c r="S256" s="31">
        <v>100506</v>
      </c>
      <c r="T256" s="36">
        <f t="shared" si="62"/>
        <v>0</v>
      </c>
      <c r="U256" s="36">
        <f t="shared" si="63"/>
        <v>0.36073121421654397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2998347</v>
      </c>
      <c r="E257" s="31">
        <v>2998347</v>
      </c>
      <c r="F257" s="31">
        <v>311411</v>
      </c>
      <c r="G257" s="36">
        <f t="shared" si="56"/>
        <v>0.10386089401927129</v>
      </c>
      <c r="H257" s="31">
        <v>381549</v>
      </c>
      <c r="I257" s="36">
        <f t="shared" si="57"/>
        <v>0.12725311646717341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692960</v>
      </c>
      <c r="O257" s="36">
        <f t="shared" si="61"/>
        <v>0.2311140104864447</v>
      </c>
      <c r="P257" s="31">
        <v>414035</v>
      </c>
      <c r="Q257" s="31">
        <v>3599732</v>
      </c>
      <c r="R257" s="31">
        <v>3858392</v>
      </c>
      <c r="S257" s="31">
        <v>814335</v>
      </c>
      <c r="T257" s="36">
        <f t="shared" si="62"/>
        <v>0.22622100756389643</v>
      </c>
      <c r="U257" s="36">
        <f t="shared" si="63"/>
        <v>-7.8461965775840192E-2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650000</v>
      </c>
      <c r="E258" s="31">
        <v>650000</v>
      </c>
      <c r="F258" s="31">
        <v>1387513</v>
      </c>
      <c r="G258" s="36">
        <f t="shared" si="56"/>
        <v>2.1346353846153847</v>
      </c>
      <c r="H258" s="31">
        <v>725965</v>
      </c>
      <c r="I258" s="36">
        <f t="shared" si="57"/>
        <v>1.1168692307692307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2113478</v>
      </c>
      <c r="O258" s="36">
        <f t="shared" si="61"/>
        <v>3.2515046153846154</v>
      </c>
      <c r="P258" s="31">
        <v>182633</v>
      </c>
      <c r="Q258" s="31">
        <v>597430</v>
      </c>
      <c r="R258" s="31">
        <v>960000</v>
      </c>
      <c r="S258" s="31">
        <v>327718</v>
      </c>
      <c r="T258" s="36">
        <f t="shared" si="62"/>
        <v>0.5485462732035552</v>
      </c>
      <c r="U258" s="36">
        <f t="shared" si="63"/>
        <v>2.9749935663324809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7520279</v>
      </c>
      <c r="E259" s="32">
        <f>SUM(E255:E258)</f>
        <v>7520279</v>
      </c>
      <c r="F259" s="32">
        <f>SUM(F255:F258)</f>
        <v>2422519</v>
      </c>
      <c r="G259" s="37">
        <f t="shared" si="56"/>
        <v>0.32213153261999988</v>
      </c>
      <c r="H259" s="32">
        <f>SUM(H255:H258)</f>
        <v>1914269</v>
      </c>
      <c r="I259" s="37">
        <f t="shared" si="57"/>
        <v>0.25454760388544095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4336788</v>
      </c>
      <c r="O259" s="37">
        <f t="shared" si="61"/>
        <v>0.57667913650544078</v>
      </c>
      <c r="P259" s="32">
        <f>SUM(P255:P258)</f>
        <v>1461173</v>
      </c>
      <c r="Q259" s="32">
        <f>SUM(Q255:Q258)</f>
        <v>8876520</v>
      </c>
      <c r="R259" s="32">
        <f>SUM(R255:R258)</f>
        <v>9260750</v>
      </c>
      <c r="S259" s="32">
        <f>SUM(S255:S258)</f>
        <v>2568108</v>
      </c>
      <c r="T259" s="37">
        <f t="shared" si="62"/>
        <v>0.28931473144881104</v>
      </c>
      <c r="U259" s="37">
        <f t="shared" si="63"/>
        <v>0.31009059160003649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97729803</v>
      </c>
      <c r="E260" s="32">
        <f>SUM(E234:E239,E241:E246,E248:E253,E255:E258)</f>
        <v>97729803</v>
      </c>
      <c r="F260" s="32">
        <f>SUM(F234:F239,F241:F246,F248:F253,F255:F258)</f>
        <v>16143998</v>
      </c>
      <c r="G260" s="37">
        <f t="shared" si="56"/>
        <v>0.16519012117521611</v>
      </c>
      <c r="H260" s="32">
        <f>SUM(H234:H239,H241:H246,H248:H253,H255:H258)</f>
        <v>24021259</v>
      </c>
      <c r="I260" s="37">
        <f t="shared" si="57"/>
        <v>0.24579256544700084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40165257</v>
      </c>
      <c r="O260" s="37">
        <f t="shared" si="61"/>
        <v>0.41098268662221699</v>
      </c>
      <c r="P260" s="32">
        <f>SUM(P234:P239,P241:P246,P248:P253,P255:P258)</f>
        <v>22702387</v>
      </c>
      <c r="Q260" s="32">
        <f>SUM(Q234:Q239,Q241:Q246,Q248:Q253,Q255:Q258)</f>
        <v>82628949</v>
      </c>
      <c r="R260" s="32">
        <f>SUM(R234:R239,R241:R246,R248:R253,R255:R258)</f>
        <v>73972791</v>
      </c>
      <c r="S260" s="32">
        <f>SUM(S234:S239,S241:S246,S248:S253,S255:S258)</f>
        <v>39261111</v>
      </c>
      <c r="T260" s="37">
        <f t="shared" si="62"/>
        <v>0.47514958710173116</v>
      </c>
      <c r="U260" s="37">
        <f t="shared" si="63"/>
        <v>5.8093979280680941E-2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2621000</v>
      </c>
      <c r="E263" s="31">
        <v>2621000</v>
      </c>
      <c r="F263" s="31">
        <v>124673</v>
      </c>
      <c r="G263" s="36">
        <f t="shared" ref="G263:G299" si="64">IF(($D263     =0),0,($F263     /$D263     ))</f>
        <v>4.7566959175887068E-2</v>
      </c>
      <c r="H263" s="31">
        <v>425524</v>
      </c>
      <c r="I263" s="36">
        <f t="shared" ref="I263:I299" si="65">IF(($D263     =0),0,($H263     /$D263     ))</f>
        <v>0.16235177413201068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550197</v>
      </c>
      <c r="O263" s="36">
        <f t="shared" ref="O263:O299" si="69">IF(($D263     =0),0,($N263     /$D263     ))</f>
        <v>0.20991873330789776</v>
      </c>
      <c r="P263" s="31">
        <v>15899</v>
      </c>
      <c r="Q263" s="31">
        <v>3491000</v>
      </c>
      <c r="R263" s="31">
        <v>3491000</v>
      </c>
      <c r="S263" s="31">
        <v>251593</v>
      </c>
      <c r="T263" s="36">
        <f t="shared" ref="T263:T299" si="70">IF(($Q263     =0),0,($S263     /$Q263     ))</f>
        <v>7.2069034660555711E-2</v>
      </c>
      <c r="U263" s="36">
        <f t="shared" ref="U263:U299" si="71">IF(($P263     =0),0,(($H263     /$P263     )-1))</f>
        <v>25.764199006226807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4607559</v>
      </c>
      <c r="E264" s="31">
        <v>4607559</v>
      </c>
      <c r="F264" s="31">
        <v>1681435</v>
      </c>
      <c r="G264" s="36">
        <f t="shared" si="64"/>
        <v>0.36492967317401687</v>
      </c>
      <c r="H264" s="31">
        <v>1409946</v>
      </c>
      <c r="I264" s="36">
        <f t="shared" si="65"/>
        <v>0.30600715042390125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3091381</v>
      </c>
      <c r="O264" s="36">
        <f t="shared" si="69"/>
        <v>0.67093682359791806</v>
      </c>
      <c r="P264" s="31">
        <v>1574925</v>
      </c>
      <c r="Q264" s="31">
        <v>4403708</v>
      </c>
      <c r="R264" s="31">
        <v>4417708</v>
      </c>
      <c r="S264" s="31">
        <v>3558901</v>
      </c>
      <c r="T264" s="36">
        <f t="shared" si="70"/>
        <v>0.80816007782532362</v>
      </c>
      <c r="U264" s="36">
        <f t="shared" si="71"/>
        <v>-0.10475355969331868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700667</v>
      </c>
      <c r="E265" s="31">
        <v>700667</v>
      </c>
      <c r="F265" s="31">
        <v>20658</v>
      </c>
      <c r="G265" s="36">
        <f t="shared" si="64"/>
        <v>2.9483335164921423E-2</v>
      </c>
      <c r="H265" s="31">
        <v>8324</v>
      </c>
      <c r="I265" s="36">
        <f t="shared" si="65"/>
        <v>1.1880108525162452E-2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28982</v>
      </c>
      <c r="O265" s="36">
        <f t="shared" si="69"/>
        <v>4.1363443690083879E-2</v>
      </c>
      <c r="P265" s="31">
        <v>17251</v>
      </c>
      <c r="Q265" s="31">
        <v>87508</v>
      </c>
      <c r="R265" s="31">
        <v>87508</v>
      </c>
      <c r="S265" s="31">
        <v>30779</v>
      </c>
      <c r="T265" s="36">
        <f t="shared" si="70"/>
        <v>0.35172784202587193</v>
      </c>
      <c r="U265" s="36">
        <f t="shared" si="71"/>
        <v>-0.51747724769578574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7894533</v>
      </c>
      <c r="E266" s="31">
        <v>7894533</v>
      </c>
      <c r="F266" s="31">
        <v>3289365</v>
      </c>
      <c r="G266" s="36">
        <f t="shared" si="64"/>
        <v>0.41666365825565616</v>
      </c>
      <c r="H266" s="31">
        <v>2548033</v>
      </c>
      <c r="I266" s="36">
        <f t="shared" si="65"/>
        <v>0.32275918030870226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5837398</v>
      </c>
      <c r="O266" s="36">
        <f t="shared" si="69"/>
        <v>0.73942283856435842</v>
      </c>
      <c r="P266" s="31">
        <v>2795629</v>
      </c>
      <c r="Q266" s="31">
        <v>8386886</v>
      </c>
      <c r="R266" s="31">
        <v>8386886</v>
      </c>
      <c r="S266" s="31">
        <v>6290165</v>
      </c>
      <c r="T266" s="36">
        <f t="shared" si="70"/>
        <v>0.75000005961688287</v>
      </c>
      <c r="U266" s="36">
        <f t="shared" si="71"/>
        <v>-8.856539977228739E-2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15823759</v>
      </c>
      <c r="E267" s="32">
        <f>SUM(E263:E266)</f>
        <v>15823759</v>
      </c>
      <c r="F267" s="32">
        <f>SUM(F263:F266)</f>
        <v>5116131</v>
      </c>
      <c r="G267" s="37">
        <f t="shared" si="64"/>
        <v>0.32331957280188606</v>
      </c>
      <c r="H267" s="32">
        <f>SUM(H263:H266)</f>
        <v>4391827</v>
      </c>
      <c r="I267" s="37">
        <f t="shared" si="65"/>
        <v>0.27754637820254974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9507958</v>
      </c>
      <c r="O267" s="37">
        <f t="shared" si="69"/>
        <v>0.60086595100443585</v>
      </c>
      <c r="P267" s="32">
        <f>SUM(P263:P266)</f>
        <v>4403704</v>
      </c>
      <c r="Q267" s="32">
        <f>SUM(Q263:Q266)</f>
        <v>16369102</v>
      </c>
      <c r="R267" s="32">
        <f>SUM(R263:R266)</f>
        <v>16383102</v>
      </c>
      <c r="S267" s="32">
        <f>SUM(S263:S266)</f>
        <v>10131438</v>
      </c>
      <c r="T267" s="37">
        <f t="shared" si="70"/>
        <v>0.61893670159792513</v>
      </c>
      <c r="U267" s="37">
        <f t="shared" si="71"/>
        <v>-2.6970477579782992E-3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2304231</v>
      </c>
      <c r="E268" s="31">
        <v>2304231</v>
      </c>
      <c r="F268" s="31">
        <v>14977</v>
      </c>
      <c r="G268" s="36">
        <f t="shared" si="64"/>
        <v>6.499782356890433E-3</v>
      </c>
      <c r="H268" s="31">
        <v>2088</v>
      </c>
      <c r="I268" s="36">
        <f t="shared" si="65"/>
        <v>9.0615914810624452E-4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17065</v>
      </c>
      <c r="O268" s="36">
        <f t="shared" si="69"/>
        <v>7.4059415049966782E-3</v>
      </c>
      <c r="P268" s="31">
        <v>-20030</v>
      </c>
      <c r="Q268" s="31">
        <v>1555420</v>
      </c>
      <c r="R268" s="31">
        <v>1248000</v>
      </c>
      <c r="S268" s="31">
        <v>-23771</v>
      </c>
      <c r="T268" s="36">
        <f t="shared" si="70"/>
        <v>-1.5282688920034461E-2</v>
      </c>
      <c r="U268" s="36">
        <f t="shared" si="71"/>
        <v>-1.1042436345481776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3420690</v>
      </c>
      <c r="E269" s="31">
        <v>3420690</v>
      </c>
      <c r="F269" s="31">
        <v>380560</v>
      </c>
      <c r="G269" s="36">
        <f t="shared" si="64"/>
        <v>0.11125240813987822</v>
      </c>
      <c r="H269" s="31">
        <v>1046638</v>
      </c>
      <c r="I269" s="36">
        <f t="shared" si="65"/>
        <v>0.30597277157532543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1427198</v>
      </c>
      <c r="O269" s="36">
        <f t="shared" si="69"/>
        <v>0.41722517971520368</v>
      </c>
      <c r="P269" s="31">
        <v>676223</v>
      </c>
      <c r="Q269" s="31">
        <v>3273205</v>
      </c>
      <c r="R269" s="31">
        <v>3267279</v>
      </c>
      <c r="S269" s="31">
        <v>1613979</v>
      </c>
      <c r="T269" s="36">
        <f t="shared" si="70"/>
        <v>0.49308827280906636</v>
      </c>
      <c r="U269" s="36">
        <f t="shared" si="71"/>
        <v>0.5477704839971429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1092583</v>
      </c>
      <c r="E270" s="31">
        <v>1092583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1045462</v>
      </c>
      <c r="R270" s="31">
        <v>1045462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1955749</v>
      </c>
      <c r="E271" s="31">
        <v>1955749</v>
      </c>
      <c r="F271" s="31">
        <v>8787</v>
      </c>
      <c r="G271" s="36">
        <f t="shared" si="64"/>
        <v>4.4929078322422768E-3</v>
      </c>
      <c r="H271" s="31">
        <v>5270</v>
      </c>
      <c r="I271" s="36">
        <f t="shared" si="65"/>
        <v>2.6946198106198699E-3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14057</v>
      </c>
      <c r="O271" s="36">
        <f t="shared" si="69"/>
        <v>7.1875276428621463E-3</v>
      </c>
      <c r="P271" s="31">
        <v>5908</v>
      </c>
      <c r="Q271" s="31">
        <v>1883989</v>
      </c>
      <c r="R271" s="31">
        <v>1883989</v>
      </c>
      <c r="S271" s="31">
        <v>13924</v>
      </c>
      <c r="T271" s="36">
        <f t="shared" si="70"/>
        <v>7.3907013257508408E-3</v>
      </c>
      <c r="U271" s="36">
        <f t="shared" si="71"/>
        <v>-0.10798916723087337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26327</v>
      </c>
      <c r="E272" s="31">
        <v>26327</v>
      </c>
      <c r="F272" s="31">
        <v>7987</v>
      </c>
      <c r="G272" s="36">
        <f t="shared" si="64"/>
        <v>0.30337676149960119</v>
      </c>
      <c r="H272" s="31">
        <v>9791</v>
      </c>
      <c r="I272" s="36">
        <f t="shared" si="65"/>
        <v>0.37189957078284652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17778</v>
      </c>
      <c r="O272" s="36">
        <f t="shared" si="69"/>
        <v>0.67527633228244766</v>
      </c>
      <c r="P272" s="31">
        <v>6671</v>
      </c>
      <c r="Q272" s="31">
        <v>26157</v>
      </c>
      <c r="R272" s="31">
        <v>24700</v>
      </c>
      <c r="S272" s="31">
        <v>11573</v>
      </c>
      <c r="T272" s="36">
        <f t="shared" si="70"/>
        <v>0.44244370531788813</v>
      </c>
      <c r="U272" s="36">
        <f t="shared" si="71"/>
        <v>0.46769599760155889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1405501</v>
      </c>
      <c r="E273" s="31">
        <v>1405501</v>
      </c>
      <c r="F273" s="31">
        <v>224838</v>
      </c>
      <c r="G273" s="36">
        <f t="shared" si="64"/>
        <v>0.15997000357879504</v>
      </c>
      <c r="H273" s="31">
        <v>224866</v>
      </c>
      <c r="I273" s="36">
        <f t="shared" si="65"/>
        <v>0.15998992530065792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449704</v>
      </c>
      <c r="O273" s="36">
        <f t="shared" si="69"/>
        <v>0.31995992887945296</v>
      </c>
      <c r="P273" s="31">
        <v>210159</v>
      </c>
      <c r="Q273" s="31">
        <v>1305072</v>
      </c>
      <c r="R273" s="31">
        <v>1305072</v>
      </c>
      <c r="S273" s="31">
        <v>345449</v>
      </c>
      <c r="T273" s="36">
        <f t="shared" si="70"/>
        <v>0.26469727340713767</v>
      </c>
      <c r="U273" s="36">
        <f t="shared" si="71"/>
        <v>6.9980348212543841E-2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10205081</v>
      </c>
      <c r="E275" s="32">
        <f>SUM(E268:E274)</f>
        <v>10205081</v>
      </c>
      <c r="F275" s="32">
        <f>SUM(F268:F274)</f>
        <v>637149</v>
      </c>
      <c r="G275" s="37">
        <f t="shared" si="64"/>
        <v>6.2434487291183678E-2</v>
      </c>
      <c r="H275" s="32">
        <f>SUM(H268:H274)</f>
        <v>1288653</v>
      </c>
      <c r="I275" s="37">
        <f t="shared" si="65"/>
        <v>0.12627562681766072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1925802</v>
      </c>
      <c r="O275" s="37">
        <f t="shared" si="69"/>
        <v>0.18871011410884442</v>
      </c>
      <c r="P275" s="32">
        <f>SUM(P268:P274)</f>
        <v>878931</v>
      </c>
      <c r="Q275" s="32">
        <f>SUM(Q268:Q274)</f>
        <v>9089305</v>
      </c>
      <c r="R275" s="32">
        <f>SUM(R268:R274)</f>
        <v>8774502</v>
      </c>
      <c r="S275" s="32">
        <f>SUM(S268:S274)</f>
        <v>1961154</v>
      </c>
      <c r="T275" s="37">
        <f t="shared" si="70"/>
        <v>0.21576501173632087</v>
      </c>
      <c r="U275" s="37">
        <f t="shared" si="71"/>
        <v>0.46615945961628391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1583292</v>
      </c>
      <c r="E276" s="31">
        <v>1583292</v>
      </c>
      <c r="F276" s="31">
        <v>5624</v>
      </c>
      <c r="G276" s="36">
        <f t="shared" si="64"/>
        <v>3.5520927283154338E-3</v>
      </c>
      <c r="H276" s="31">
        <v>4278</v>
      </c>
      <c r="I276" s="36">
        <f t="shared" si="65"/>
        <v>2.7019652723565836E-3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9902</v>
      </c>
      <c r="O276" s="36">
        <f t="shared" si="69"/>
        <v>6.2540580006720178E-3</v>
      </c>
      <c r="P276" s="31">
        <v>4694</v>
      </c>
      <c r="Q276" s="31">
        <v>1513103</v>
      </c>
      <c r="R276" s="31">
        <v>1513103</v>
      </c>
      <c r="S276" s="31">
        <v>8711</v>
      </c>
      <c r="T276" s="36">
        <f t="shared" si="70"/>
        <v>5.7570436381396374E-3</v>
      </c>
      <c r="U276" s="36">
        <f t="shared" si="71"/>
        <v>-8.8623775031955732E-2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1775600</v>
      </c>
      <c r="E277" s="31">
        <v>1775600</v>
      </c>
      <c r="F277" s="31">
        <v>9297</v>
      </c>
      <c r="G277" s="36">
        <f t="shared" si="64"/>
        <v>5.2359765712998423E-3</v>
      </c>
      <c r="H277" s="31">
        <v>876312</v>
      </c>
      <c r="I277" s="36">
        <f t="shared" si="65"/>
        <v>0.49353007434106783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885609</v>
      </c>
      <c r="O277" s="36">
        <f t="shared" si="69"/>
        <v>0.49876605091236764</v>
      </c>
      <c r="P277" s="31">
        <v>4782</v>
      </c>
      <c r="Q277" s="31">
        <v>1705900</v>
      </c>
      <c r="R277" s="31">
        <v>1701400</v>
      </c>
      <c r="S277" s="31">
        <v>845230</v>
      </c>
      <c r="T277" s="36">
        <f t="shared" si="70"/>
        <v>0.49547452957383198</v>
      </c>
      <c r="U277" s="36">
        <f t="shared" si="71"/>
        <v>182.2521957340025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2173785</v>
      </c>
      <c r="F278" s="31">
        <v>28574</v>
      </c>
      <c r="G278" s="36">
        <f t="shared" si="64"/>
        <v>0</v>
      </c>
      <c r="H278" s="31">
        <v>31080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59654</v>
      </c>
      <c r="O278" s="36">
        <f t="shared" si="69"/>
        <v>0</v>
      </c>
      <c r="P278" s="31">
        <v>126955</v>
      </c>
      <c r="Q278" s="31">
        <v>2076800</v>
      </c>
      <c r="R278" s="31">
        <v>2076800</v>
      </c>
      <c r="S278" s="31">
        <v>194755</v>
      </c>
      <c r="T278" s="36">
        <f t="shared" si="70"/>
        <v>9.3776483050847459E-2</v>
      </c>
      <c r="U278" s="36">
        <f t="shared" si="71"/>
        <v>-0.75518884644165252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1215960</v>
      </c>
      <c r="E279" s="31">
        <v>1215960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5170</v>
      </c>
      <c r="Q279" s="31">
        <v>1269100</v>
      </c>
      <c r="R279" s="31">
        <v>1269100</v>
      </c>
      <c r="S279" s="31">
        <v>7057</v>
      </c>
      <c r="T279" s="36">
        <f t="shared" si="70"/>
        <v>5.5606335198171934E-3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1526000</v>
      </c>
      <c r="E280" s="31">
        <v>1526000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730000</v>
      </c>
      <c r="Q280" s="31">
        <v>1460000</v>
      </c>
      <c r="R280" s="31">
        <v>1460000</v>
      </c>
      <c r="S280" s="31">
        <v>730000</v>
      </c>
      <c r="T280" s="36">
        <f t="shared" si="70"/>
        <v>0.5</v>
      </c>
      <c r="U280" s="36">
        <f t="shared" si="71"/>
        <v>-1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1089996</v>
      </c>
      <c r="E281" s="31">
        <v>1089996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1043600</v>
      </c>
      <c r="R281" s="31">
        <v>1043600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1400000</v>
      </c>
      <c r="E282" s="31">
        <v>1400000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1356000</v>
      </c>
      <c r="R282" s="31">
        <v>1356000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1593836</v>
      </c>
      <c r="E283" s="31">
        <v>1593836</v>
      </c>
      <c r="F283" s="31">
        <v>18436</v>
      </c>
      <c r="G283" s="36">
        <f t="shared" si="64"/>
        <v>1.1567062106766317E-2</v>
      </c>
      <c r="H283" s="31">
        <v>11517</v>
      </c>
      <c r="I283" s="36">
        <f t="shared" si="65"/>
        <v>7.225963022544352E-3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29953</v>
      </c>
      <c r="O283" s="36">
        <f t="shared" si="69"/>
        <v>1.8793025129310668E-2</v>
      </c>
      <c r="P283" s="31">
        <v>9351</v>
      </c>
      <c r="Q283" s="31">
        <v>1534200</v>
      </c>
      <c r="R283" s="31">
        <v>1534200</v>
      </c>
      <c r="S283" s="31">
        <v>28860</v>
      </c>
      <c r="T283" s="36">
        <f t="shared" si="70"/>
        <v>1.8811106765741104E-2</v>
      </c>
      <c r="U283" s="36">
        <f t="shared" si="71"/>
        <v>0.23163298042990044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10184684</v>
      </c>
      <c r="E285" s="32">
        <f>SUM(E276:E284)</f>
        <v>12358469</v>
      </c>
      <c r="F285" s="32">
        <f>SUM(F276:F284)</f>
        <v>61931</v>
      </c>
      <c r="G285" s="37">
        <f t="shared" si="64"/>
        <v>6.0807974012743052E-3</v>
      </c>
      <c r="H285" s="32">
        <f>SUM(H276:H284)</f>
        <v>923187</v>
      </c>
      <c r="I285" s="37">
        <f t="shared" si="65"/>
        <v>9.0644638557268939E-2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985118</v>
      </c>
      <c r="O285" s="37">
        <f t="shared" si="69"/>
        <v>9.6725435958543243E-2</v>
      </c>
      <c r="P285" s="32">
        <f>SUM(P276:P284)</f>
        <v>880952</v>
      </c>
      <c r="Q285" s="32">
        <f>SUM(Q276:Q284)</f>
        <v>11958703</v>
      </c>
      <c r="R285" s="32">
        <f>SUM(R276:R284)</f>
        <v>11954203</v>
      </c>
      <c r="S285" s="32">
        <f>SUM(S276:S284)</f>
        <v>1814613</v>
      </c>
      <c r="T285" s="37">
        <f t="shared" si="70"/>
        <v>0.15173995039428606</v>
      </c>
      <c r="U285" s="37">
        <f t="shared" si="71"/>
        <v>4.7942453164304011E-2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421272</v>
      </c>
      <c r="E286" s="31">
        <v>421272</v>
      </c>
      <c r="F286" s="31">
        <v>23743</v>
      </c>
      <c r="G286" s="36">
        <f t="shared" si="64"/>
        <v>5.6360261303860688E-2</v>
      </c>
      <c r="H286" s="31">
        <v>228711</v>
      </c>
      <c r="I286" s="36">
        <f t="shared" si="65"/>
        <v>0.54290577109326044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252454</v>
      </c>
      <c r="O286" s="36">
        <f t="shared" si="69"/>
        <v>0.59926603239712106</v>
      </c>
      <c r="P286" s="31">
        <v>10930</v>
      </c>
      <c r="Q286" s="31">
        <v>395627</v>
      </c>
      <c r="R286" s="31">
        <v>395627</v>
      </c>
      <c r="S286" s="31">
        <v>21259</v>
      </c>
      <c r="T286" s="36">
        <f t="shared" si="70"/>
        <v>5.3734957422016193E-2</v>
      </c>
      <c r="U286" s="36">
        <f t="shared" si="71"/>
        <v>19.925068618481244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1090774</v>
      </c>
      <c r="E287" s="31">
        <v>1090774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521500</v>
      </c>
      <c r="Q287" s="31">
        <v>1043738</v>
      </c>
      <c r="R287" s="31">
        <v>1043738</v>
      </c>
      <c r="S287" s="31">
        <v>521500</v>
      </c>
      <c r="T287" s="36">
        <f t="shared" si="70"/>
        <v>0.49964646300125126</v>
      </c>
      <c r="U287" s="36">
        <f t="shared" si="71"/>
        <v>-1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1844700</v>
      </c>
      <c r="E288" s="31">
        <v>1844700</v>
      </c>
      <c r="F288" s="31">
        <v>20706</v>
      </c>
      <c r="G288" s="36">
        <f t="shared" si="64"/>
        <v>1.1224589364124248E-2</v>
      </c>
      <c r="H288" s="31">
        <v>20278</v>
      </c>
      <c r="I288" s="36">
        <f t="shared" si="65"/>
        <v>1.0992573318154713E-2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40984</v>
      </c>
      <c r="O288" s="36">
        <f t="shared" si="69"/>
        <v>2.2217162682278961E-2</v>
      </c>
      <c r="P288" s="31">
        <v>16501</v>
      </c>
      <c r="Q288" s="31">
        <v>1763155</v>
      </c>
      <c r="R288" s="31">
        <v>1624444</v>
      </c>
      <c r="S288" s="31">
        <v>22986</v>
      </c>
      <c r="T288" s="36">
        <f t="shared" si="70"/>
        <v>1.3036857224690966E-2</v>
      </c>
      <c r="U288" s="36">
        <f t="shared" si="71"/>
        <v>0.22889521847160776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2399000</v>
      </c>
      <c r="E289" s="31">
        <v>2399000</v>
      </c>
      <c r="F289" s="31">
        <v>0</v>
      </c>
      <c r="G289" s="36">
        <f t="shared" si="64"/>
        <v>0</v>
      </c>
      <c r="H289" s="31">
        <v>915156</v>
      </c>
      <c r="I289" s="36">
        <f t="shared" si="65"/>
        <v>0.38147394747811586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915156</v>
      </c>
      <c r="O289" s="36">
        <f t="shared" si="69"/>
        <v>0.38147394747811586</v>
      </c>
      <c r="P289" s="31">
        <v>79588</v>
      </c>
      <c r="Q289" s="31">
        <v>2107000</v>
      </c>
      <c r="R289" s="31">
        <v>2107000</v>
      </c>
      <c r="S289" s="31">
        <v>79588</v>
      </c>
      <c r="T289" s="36">
        <f t="shared" si="70"/>
        <v>3.7773137161841483E-2</v>
      </c>
      <c r="U289" s="36">
        <f t="shared" si="71"/>
        <v>10.498668140925767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4062166</v>
      </c>
      <c r="E290" s="31">
        <v>4062166</v>
      </c>
      <c r="F290" s="31">
        <v>203798</v>
      </c>
      <c r="G290" s="36">
        <f t="shared" si="64"/>
        <v>5.016978626673553E-2</v>
      </c>
      <c r="H290" s="31">
        <v>185521</v>
      </c>
      <c r="I290" s="36">
        <f t="shared" si="65"/>
        <v>4.5670462506948263E-2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389319</v>
      </c>
      <c r="O290" s="36">
        <f t="shared" si="69"/>
        <v>9.5840248773683787E-2</v>
      </c>
      <c r="P290" s="31">
        <v>272565</v>
      </c>
      <c r="Q290" s="31">
        <v>4186198</v>
      </c>
      <c r="R290" s="31">
        <v>4039706</v>
      </c>
      <c r="S290" s="31">
        <v>476192</v>
      </c>
      <c r="T290" s="36">
        <f t="shared" si="70"/>
        <v>0.11375286118812344</v>
      </c>
      <c r="U290" s="36">
        <f t="shared" si="71"/>
        <v>-0.31935134738502746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9817912</v>
      </c>
      <c r="E292" s="32">
        <f>SUM(E286:E291)</f>
        <v>9817912</v>
      </c>
      <c r="F292" s="32">
        <f>SUM(F286:F291)</f>
        <v>248247</v>
      </c>
      <c r="G292" s="37">
        <f t="shared" si="64"/>
        <v>2.5285111538991184E-2</v>
      </c>
      <c r="H292" s="32">
        <f>SUM(H286:H291)</f>
        <v>1349666</v>
      </c>
      <c r="I292" s="37">
        <f t="shared" si="65"/>
        <v>0.13746975935412745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1597913</v>
      </c>
      <c r="O292" s="37">
        <f t="shared" si="69"/>
        <v>0.16275487089311863</v>
      </c>
      <c r="P292" s="32">
        <f>SUM(P286:P291)</f>
        <v>901084</v>
      </c>
      <c r="Q292" s="32">
        <f>SUM(Q286:Q291)</f>
        <v>9495718</v>
      </c>
      <c r="R292" s="32">
        <f>SUM(R286:R291)</f>
        <v>9210515</v>
      </c>
      <c r="S292" s="32">
        <f>SUM(S286:S291)</f>
        <v>1121525</v>
      </c>
      <c r="T292" s="37">
        <f t="shared" si="70"/>
        <v>0.1181084990097642</v>
      </c>
      <c r="U292" s="37">
        <f t="shared" si="71"/>
        <v>0.49782484207909583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12138000</v>
      </c>
      <c r="E293" s="31">
        <v>12138000</v>
      </c>
      <c r="F293" s="31">
        <v>794023</v>
      </c>
      <c r="G293" s="36">
        <f t="shared" si="64"/>
        <v>6.5416295930136759E-2</v>
      </c>
      <c r="H293" s="31">
        <v>1369829</v>
      </c>
      <c r="I293" s="36">
        <f t="shared" si="65"/>
        <v>0.11285458889438128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2163852</v>
      </c>
      <c r="O293" s="36">
        <f t="shared" si="69"/>
        <v>0.17827088482451806</v>
      </c>
      <c r="P293" s="31">
        <v>1060489</v>
      </c>
      <c r="Q293" s="31">
        <v>11782000</v>
      </c>
      <c r="R293" s="31">
        <v>12348000</v>
      </c>
      <c r="S293" s="31">
        <v>2148940</v>
      </c>
      <c r="T293" s="36">
        <f t="shared" si="70"/>
        <v>0.18239178407740622</v>
      </c>
      <c r="U293" s="36">
        <f t="shared" si="71"/>
        <v>0.29169562343409505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81778</v>
      </c>
      <c r="E294" s="31">
        <v>81778</v>
      </c>
      <c r="F294" s="31">
        <v>9546</v>
      </c>
      <c r="G294" s="36">
        <f t="shared" si="64"/>
        <v>0.11673066105798625</v>
      </c>
      <c r="H294" s="31">
        <v>5756</v>
      </c>
      <c r="I294" s="36">
        <f t="shared" si="65"/>
        <v>7.038567829978723E-2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15302</v>
      </c>
      <c r="O294" s="36">
        <f t="shared" si="69"/>
        <v>0.1871163393577735</v>
      </c>
      <c r="P294" s="31">
        <v>11747</v>
      </c>
      <c r="Q294" s="31">
        <v>1329883</v>
      </c>
      <c r="R294" s="31">
        <v>1319567</v>
      </c>
      <c r="S294" s="31">
        <v>24950</v>
      </c>
      <c r="T294" s="36">
        <f t="shared" si="70"/>
        <v>1.8761048904302108E-2</v>
      </c>
      <c r="U294" s="36">
        <f t="shared" si="71"/>
        <v>-0.51000255384353455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1321366</v>
      </c>
      <c r="E295" s="31">
        <v>1321366</v>
      </c>
      <c r="F295" s="31">
        <v>620690</v>
      </c>
      <c r="G295" s="36">
        <f t="shared" si="64"/>
        <v>0.46973359387179631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620690</v>
      </c>
      <c r="O295" s="36">
        <f t="shared" si="69"/>
        <v>0.46973359387179631</v>
      </c>
      <c r="P295" s="31">
        <v>35758</v>
      </c>
      <c r="Q295" s="31">
        <v>1263650</v>
      </c>
      <c r="R295" s="31">
        <v>1263650</v>
      </c>
      <c r="S295" s="31">
        <v>55418</v>
      </c>
      <c r="T295" s="36">
        <f t="shared" si="70"/>
        <v>4.3855497962252209E-2</v>
      </c>
      <c r="U295" s="36">
        <f t="shared" si="71"/>
        <v>-1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902577</v>
      </c>
      <c r="E296" s="31">
        <v>902577</v>
      </c>
      <c r="F296" s="31">
        <v>15047</v>
      </c>
      <c r="G296" s="36">
        <f t="shared" si="64"/>
        <v>1.6671153818455377E-2</v>
      </c>
      <c r="H296" s="31">
        <v>21145</v>
      </c>
      <c r="I296" s="36">
        <f t="shared" si="65"/>
        <v>2.3427364091927892E-2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36192</v>
      </c>
      <c r="O296" s="36">
        <f t="shared" si="69"/>
        <v>4.0098517910383269E-2</v>
      </c>
      <c r="P296" s="31">
        <v>1442</v>
      </c>
      <c r="Q296" s="31">
        <v>860417</v>
      </c>
      <c r="R296" s="31">
        <v>860417</v>
      </c>
      <c r="S296" s="31">
        <v>6556</v>
      </c>
      <c r="T296" s="36">
        <f t="shared" si="70"/>
        <v>7.6195612127607894E-3</v>
      </c>
      <c r="U296" s="36">
        <f t="shared" si="71"/>
        <v>13.66366158113731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14443721</v>
      </c>
      <c r="E298" s="32">
        <f>SUM(E293:E297)</f>
        <v>14443721</v>
      </c>
      <c r="F298" s="32">
        <f>SUM(F293:F297)</f>
        <v>1439306</v>
      </c>
      <c r="G298" s="37">
        <f t="shared" si="64"/>
        <v>9.9649252432943008E-2</v>
      </c>
      <c r="H298" s="32">
        <f>SUM(H293:H297)</f>
        <v>1396730</v>
      </c>
      <c r="I298" s="37">
        <f t="shared" si="65"/>
        <v>9.6701535566908275E-2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2836036</v>
      </c>
      <c r="O298" s="37">
        <f t="shared" si="69"/>
        <v>0.19635078799985128</v>
      </c>
      <c r="P298" s="32">
        <f>SUM(P293:P297)</f>
        <v>1109436</v>
      </c>
      <c r="Q298" s="32">
        <f>SUM(Q293:Q297)</f>
        <v>15235950</v>
      </c>
      <c r="R298" s="32">
        <f>SUM(R293:R297)</f>
        <v>15791634</v>
      </c>
      <c r="S298" s="32">
        <f>SUM(S293:S297)</f>
        <v>2235864</v>
      </c>
      <c r="T298" s="37">
        <f t="shared" si="70"/>
        <v>0.14674923454067518</v>
      </c>
      <c r="U298" s="37">
        <f t="shared" si="71"/>
        <v>0.25895500055884257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60475157</v>
      </c>
      <c r="E299" s="32">
        <f>SUM(E263:E266,E268:E274,E276:E284,E286:E291,E293:E297)</f>
        <v>62648942</v>
      </c>
      <c r="F299" s="32">
        <f>SUM(F263:F266,F268:F274,F276:F284,F286:F291,F293:F297)</f>
        <v>7502764</v>
      </c>
      <c r="G299" s="37">
        <f t="shared" si="64"/>
        <v>0.12406357208795671</v>
      </c>
      <c r="H299" s="32">
        <f>SUM(H263:H266,H268:H274,H276:H284,H286:H291,H293:H297)</f>
        <v>9350063</v>
      </c>
      <c r="I299" s="37">
        <f t="shared" si="65"/>
        <v>0.15460998307123039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16852827</v>
      </c>
      <c r="O299" s="37">
        <f t="shared" si="69"/>
        <v>0.27867355515918713</v>
      </c>
      <c r="P299" s="32">
        <f>SUM(P263:P266,P268:P274,P276:P284,P286:P291,P293:P297)</f>
        <v>8174107</v>
      </c>
      <c r="Q299" s="32">
        <f>SUM(Q263:Q266,Q268:Q274,Q276:Q284,Q286:Q291,Q293:Q297)</f>
        <v>62148778</v>
      </c>
      <c r="R299" s="32">
        <f>SUM(R263:R266,R268:R274,R276:R284,R286:R291,R293:R297)</f>
        <v>62113956</v>
      </c>
      <c r="S299" s="32">
        <f>SUM(S263:S266,S268:S274,S276:S284,S286:S291,S293:S297)</f>
        <v>17264594</v>
      </c>
      <c r="T299" s="37">
        <f t="shared" si="70"/>
        <v>0.27779458511637994</v>
      </c>
      <c r="U299" s="37">
        <f t="shared" si="71"/>
        <v>0.14386354374857091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102447183</v>
      </c>
      <c r="E302" s="31">
        <v>102447183</v>
      </c>
      <c r="F302" s="31">
        <v>38466440</v>
      </c>
      <c r="G302" s="36">
        <f t="shared" ref="G302:G339" si="72">IF(($D302     =0),0,($F302     /$D302     ))</f>
        <v>0.37547581957426784</v>
      </c>
      <c r="H302" s="31">
        <v>27272070</v>
      </c>
      <c r="I302" s="36">
        <f t="shared" ref="I302:I339" si="73">IF(($D302     =0),0,($H302     /$D302     ))</f>
        <v>0.26620614839160583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65738510</v>
      </c>
      <c r="O302" s="36">
        <f t="shared" ref="O302:O339" si="77">IF(($D302     =0),0,($N302     /$D302     ))</f>
        <v>0.64168196796587373</v>
      </c>
      <c r="P302" s="31">
        <v>22291683</v>
      </c>
      <c r="Q302" s="31">
        <v>99986652</v>
      </c>
      <c r="R302" s="31">
        <v>103502454</v>
      </c>
      <c r="S302" s="31">
        <v>57240754</v>
      </c>
      <c r="T302" s="36">
        <f t="shared" ref="T302:T339" si="78">IF(($Q302     =0),0,($S302     /$Q302     ))</f>
        <v>0.5724839551583345</v>
      </c>
      <c r="U302" s="36">
        <f t="shared" ref="U302:U339" si="79">IF(($P302     =0),0,(($H302     /$P302     )-1))</f>
        <v>0.22341906620509544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102447183</v>
      </c>
      <c r="E303" s="32">
        <f>E302</f>
        <v>102447183</v>
      </c>
      <c r="F303" s="32">
        <f>F302</f>
        <v>38466440</v>
      </c>
      <c r="G303" s="37">
        <f t="shared" si="72"/>
        <v>0.37547581957426784</v>
      </c>
      <c r="H303" s="32">
        <f>H302</f>
        <v>27272070</v>
      </c>
      <c r="I303" s="37">
        <f t="shared" si="73"/>
        <v>0.26620614839160583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65738510</v>
      </c>
      <c r="O303" s="37">
        <f t="shared" si="77"/>
        <v>0.64168196796587373</v>
      </c>
      <c r="P303" s="32">
        <f>P302</f>
        <v>22291683</v>
      </c>
      <c r="Q303" s="32">
        <f>Q302</f>
        <v>99986652</v>
      </c>
      <c r="R303" s="32">
        <f>R302</f>
        <v>103502454</v>
      </c>
      <c r="S303" s="32">
        <f>S302</f>
        <v>57240754</v>
      </c>
      <c r="T303" s="37">
        <f t="shared" si="78"/>
        <v>0.5724839551583345</v>
      </c>
      <c r="U303" s="37">
        <f t="shared" si="79"/>
        <v>0.22341906620509544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10142916</v>
      </c>
      <c r="E304" s="31">
        <v>10142916</v>
      </c>
      <c r="F304" s="31">
        <v>2212609</v>
      </c>
      <c r="G304" s="36">
        <f t="shared" si="72"/>
        <v>0.2181432834502425</v>
      </c>
      <c r="H304" s="31">
        <v>2731892</v>
      </c>
      <c r="I304" s="36">
        <f t="shared" si="73"/>
        <v>0.26933990185859769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4944501</v>
      </c>
      <c r="O304" s="36">
        <f t="shared" si="77"/>
        <v>0.48748318530884016</v>
      </c>
      <c r="P304" s="31">
        <v>2665831</v>
      </c>
      <c r="Q304" s="31">
        <v>9649501</v>
      </c>
      <c r="R304" s="31">
        <v>10636093</v>
      </c>
      <c r="S304" s="31">
        <v>4988962</v>
      </c>
      <c r="T304" s="36">
        <f t="shared" si="78"/>
        <v>0.51701761572955951</v>
      </c>
      <c r="U304" s="36">
        <f t="shared" si="79"/>
        <v>2.4780640633258466E-2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7598167</v>
      </c>
      <c r="E305" s="31">
        <v>7712403</v>
      </c>
      <c r="F305" s="31">
        <v>1387793</v>
      </c>
      <c r="G305" s="36">
        <f t="shared" si="72"/>
        <v>0.18264839401397731</v>
      </c>
      <c r="H305" s="31">
        <v>1764328</v>
      </c>
      <c r="I305" s="36">
        <f t="shared" si="73"/>
        <v>0.2322044250935785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3152121</v>
      </c>
      <c r="O305" s="36">
        <f t="shared" si="77"/>
        <v>0.41485281910755584</v>
      </c>
      <c r="P305" s="31">
        <v>4100476</v>
      </c>
      <c r="Q305" s="31">
        <v>6960375</v>
      </c>
      <c r="R305" s="31">
        <v>6754049</v>
      </c>
      <c r="S305" s="31">
        <v>5589803</v>
      </c>
      <c r="T305" s="36">
        <f t="shared" si="78"/>
        <v>0.80308934504247254</v>
      </c>
      <c r="U305" s="36">
        <f t="shared" si="79"/>
        <v>-0.56972605131696907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9385000</v>
      </c>
      <c r="E306" s="31">
        <v>9385507</v>
      </c>
      <c r="F306" s="31">
        <v>2304234</v>
      </c>
      <c r="G306" s="36">
        <f t="shared" si="72"/>
        <v>0.24552306872669152</v>
      </c>
      <c r="H306" s="31">
        <v>2855351</v>
      </c>
      <c r="I306" s="36">
        <f t="shared" si="73"/>
        <v>0.30424624400639316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5159585</v>
      </c>
      <c r="O306" s="36">
        <f t="shared" si="77"/>
        <v>0.54976931273308471</v>
      </c>
      <c r="P306" s="31">
        <v>2533246</v>
      </c>
      <c r="Q306" s="31">
        <v>9093000</v>
      </c>
      <c r="R306" s="31">
        <v>9241000</v>
      </c>
      <c r="S306" s="31">
        <v>4678299</v>
      </c>
      <c r="T306" s="36">
        <f t="shared" si="78"/>
        <v>0.51449455625206197</v>
      </c>
      <c r="U306" s="36">
        <f t="shared" si="79"/>
        <v>0.12715109389297363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10296426</v>
      </c>
      <c r="E307" s="31">
        <v>10296426</v>
      </c>
      <c r="F307" s="31">
        <v>2607381</v>
      </c>
      <c r="G307" s="36">
        <f t="shared" si="72"/>
        <v>0.25323165533360797</v>
      </c>
      <c r="H307" s="31">
        <v>2807251</v>
      </c>
      <c r="I307" s="36">
        <f t="shared" si="73"/>
        <v>0.27264324533580875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5414632</v>
      </c>
      <c r="O307" s="36">
        <f t="shared" si="77"/>
        <v>0.52587490066941678</v>
      </c>
      <c r="P307" s="31">
        <v>2489648</v>
      </c>
      <c r="Q307" s="31">
        <v>10315056</v>
      </c>
      <c r="R307" s="31">
        <v>10109344</v>
      </c>
      <c r="S307" s="31">
        <v>5291942</v>
      </c>
      <c r="T307" s="36">
        <f t="shared" si="78"/>
        <v>0.51303085509181923</v>
      </c>
      <c r="U307" s="36">
        <f t="shared" si="79"/>
        <v>0.12756943953522737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14047759</v>
      </c>
      <c r="E308" s="31">
        <v>12482281</v>
      </c>
      <c r="F308" s="31">
        <v>3148011</v>
      </c>
      <c r="G308" s="36">
        <f t="shared" si="72"/>
        <v>0.22409346572645503</v>
      </c>
      <c r="H308" s="31">
        <v>3733421</v>
      </c>
      <c r="I308" s="36">
        <f t="shared" si="73"/>
        <v>0.265766304789255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6881432</v>
      </c>
      <c r="O308" s="36">
        <f t="shared" si="77"/>
        <v>0.48985977051571</v>
      </c>
      <c r="P308" s="31">
        <v>3477107</v>
      </c>
      <c r="Q308" s="31">
        <v>13342875</v>
      </c>
      <c r="R308" s="31">
        <v>14130975</v>
      </c>
      <c r="S308" s="31">
        <v>6401316</v>
      </c>
      <c r="T308" s="36">
        <f t="shared" si="78"/>
        <v>0.47975537505972288</v>
      </c>
      <c r="U308" s="36">
        <f t="shared" si="79"/>
        <v>7.3714728939891616E-2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2327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2327</v>
      </c>
      <c r="O309" s="36">
        <f t="shared" si="77"/>
        <v>0</v>
      </c>
      <c r="P309" s="31">
        <v>0</v>
      </c>
      <c r="Q309" s="31">
        <v>0</v>
      </c>
      <c r="R309" s="31">
        <v>100000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51470268</v>
      </c>
      <c r="E310" s="32">
        <f>SUM(E304:E309)</f>
        <v>50019533</v>
      </c>
      <c r="F310" s="32">
        <f>SUM(F304:F309)</f>
        <v>11660028</v>
      </c>
      <c r="G310" s="37">
        <f t="shared" si="72"/>
        <v>0.22653909631867469</v>
      </c>
      <c r="H310" s="32">
        <f>SUM(H304:H309)</f>
        <v>13894570</v>
      </c>
      <c r="I310" s="37">
        <f t="shared" si="73"/>
        <v>0.26995332528674615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25554598</v>
      </c>
      <c r="O310" s="37">
        <f t="shared" si="77"/>
        <v>0.49649242160542084</v>
      </c>
      <c r="P310" s="32">
        <f>SUM(P304:P309)</f>
        <v>15266308</v>
      </c>
      <c r="Q310" s="32">
        <f>SUM(Q304:Q309)</f>
        <v>49360807</v>
      </c>
      <c r="R310" s="32">
        <f>SUM(R304:R309)</f>
        <v>50971461</v>
      </c>
      <c r="S310" s="32">
        <f>SUM(S304:S309)</f>
        <v>26950322</v>
      </c>
      <c r="T310" s="37">
        <f t="shared" si="78"/>
        <v>0.54598625180499982</v>
      </c>
      <c r="U310" s="37">
        <f t="shared" si="79"/>
        <v>-8.985394504028088E-2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158916698</v>
      </c>
      <c r="E311" s="31">
        <v>158916698</v>
      </c>
      <c r="F311" s="31">
        <v>64133394</v>
      </c>
      <c r="G311" s="36">
        <f t="shared" si="72"/>
        <v>0.40356611235403345</v>
      </c>
      <c r="H311" s="31">
        <v>51860840</v>
      </c>
      <c r="I311" s="36">
        <f t="shared" si="73"/>
        <v>0.3263397783409771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115994234</v>
      </c>
      <c r="O311" s="36">
        <f t="shared" si="77"/>
        <v>0.72990589069501055</v>
      </c>
      <c r="P311" s="31">
        <v>48860216</v>
      </c>
      <c r="Q311" s="31">
        <v>149752775</v>
      </c>
      <c r="R311" s="31">
        <v>150529776</v>
      </c>
      <c r="S311" s="31">
        <v>108582524</v>
      </c>
      <c r="T311" s="36">
        <f t="shared" si="78"/>
        <v>0.72507854361964241</v>
      </c>
      <c r="U311" s="36">
        <f t="shared" si="79"/>
        <v>6.141241782475948E-2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24754876</v>
      </c>
      <c r="E312" s="31">
        <v>24797246</v>
      </c>
      <c r="F312" s="31">
        <v>7131115</v>
      </c>
      <c r="G312" s="36">
        <f t="shared" si="72"/>
        <v>0.2880691060621754</v>
      </c>
      <c r="H312" s="31">
        <v>7861565</v>
      </c>
      <c r="I312" s="36">
        <f t="shared" si="73"/>
        <v>0.31757642413559251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14992680</v>
      </c>
      <c r="O312" s="36">
        <f t="shared" si="77"/>
        <v>0.6056455301977679</v>
      </c>
      <c r="P312" s="31">
        <v>6950644</v>
      </c>
      <c r="Q312" s="31">
        <v>5065368</v>
      </c>
      <c r="R312" s="31">
        <v>25275072</v>
      </c>
      <c r="S312" s="31">
        <v>14225580</v>
      </c>
      <c r="T312" s="36">
        <f t="shared" si="78"/>
        <v>2.8084001004467987</v>
      </c>
      <c r="U312" s="36">
        <f t="shared" si="79"/>
        <v>0.13105562592473441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17871999</v>
      </c>
      <c r="E313" s="31">
        <v>17871999</v>
      </c>
      <c r="F313" s="31">
        <v>2220506</v>
      </c>
      <c r="G313" s="36">
        <f t="shared" si="72"/>
        <v>0.12424497114172847</v>
      </c>
      <c r="H313" s="31">
        <v>2162803</v>
      </c>
      <c r="I313" s="36">
        <f t="shared" si="73"/>
        <v>0.1210162892242776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4383309</v>
      </c>
      <c r="O313" s="36">
        <f t="shared" si="77"/>
        <v>0.24526126036600607</v>
      </c>
      <c r="P313" s="31">
        <v>2170716</v>
      </c>
      <c r="Q313" s="31">
        <v>14918092</v>
      </c>
      <c r="R313" s="31">
        <v>18195438</v>
      </c>
      <c r="S313" s="31">
        <v>4710996</v>
      </c>
      <c r="T313" s="36">
        <f t="shared" si="78"/>
        <v>0.31579078611393469</v>
      </c>
      <c r="U313" s="36">
        <f t="shared" si="79"/>
        <v>-3.6453409842650553E-3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13803600</v>
      </c>
      <c r="E314" s="31">
        <v>13803600</v>
      </c>
      <c r="F314" s="31">
        <v>4348456</v>
      </c>
      <c r="G314" s="36">
        <f t="shared" si="72"/>
        <v>0.31502332724796428</v>
      </c>
      <c r="H314" s="31">
        <v>4337943</v>
      </c>
      <c r="I314" s="36">
        <f t="shared" si="73"/>
        <v>0.31426171433539074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8686399</v>
      </c>
      <c r="O314" s="36">
        <f t="shared" si="77"/>
        <v>0.62928504158335508</v>
      </c>
      <c r="P314" s="31">
        <v>4523053</v>
      </c>
      <c r="Q314" s="31">
        <v>13250550</v>
      </c>
      <c r="R314" s="31">
        <v>13951854</v>
      </c>
      <c r="S314" s="31">
        <v>9022495</v>
      </c>
      <c r="T314" s="36">
        <f t="shared" si="78"/>
        <v>0.68091475448188943</v>
      </c>
      <c r="U314" s="36">
        <f t="shared" si="79"/>
        <v>-4.0925896733909561E-2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11756394</v>
      </c>
      <c r="E315" s="31">
        <v>11756394</v>
      </c>
      <c r="F315" s="31">
        <v>2788668</v>
      </c>
      <c r="G315" s="36">
        <f t="shared" si="72"/>
        <v>0.2372043672575111</v>
      </c>
      <c r="H315" s="31">
        <v>3457475</v>
      </c>
      <c r="I315" s="36">
        <f t="shared" si="73"/>
        <v>0.29409315475476577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6246143</v>
      </c>
      <c r="O315" s="36">
        <f t="shared" si="77"/>
        <v>0.53129752201227687</v>
      </c>
      <c r="P315" s="31">
        <v>3468571</v>
      </c>
      <c r="Q315" s="31">
        <v>11375847</v>
      </c>
      <c r="R315" s="31">
        <v>11989701</v>
      </c>
      <c r="S315" s="31">
        <v>6169332</v>
      </c>
      <c r="T315" s="36">
        <f t="shared" si="78"/>
        <v>0.54231847527485211</v>
      </c>
      <c r="U315" s="36">
        <f t="shared" si="79"/>
        <v>-3.1990119273902495E-3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1076000</v>
      </c>
      <c r="E316" s="31">
        <v>1177598</v>
      </c>
      <c r="F316" s="31">
        <v>0</v>
      </c>
      <c r="G316" s="36">
        <f t="shared" si="72"/>
        <v>0</v>
      </c>
      <c r="H316" s="31">
        <v>424208</v>
      </c>
      <c r="I316" s="36">
        <f t="shared" si="73"/>
        <v>0.39424535315985132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424208</v>
      </c>
      <c r="O316" s="36">
        <f t="shared" si="77"/>
        <v>0.39424535315985132</v>
      </c>
      <c r="P316" s="31">
        <v>9690</v>
      </c>
      <c r="Q316" s="31">
        <v>1636000</v>
      </c>
      <c r="R316" s="31">
        <v>2504422</v>
      </c>
      <c r="S316" s="31">
        <v>9690</v>
      </c>
      <c r="T316" s="36">
        <f t="shared" si="78"/>
        <v>5.9229828850855745E-3</v>
      </c>
      <c r="U316" s="36">
        <f t="shared" si="79"/>
        <v>42.777915376676987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228179567</v>
      </c>
      <c r="E317" s="32">
        <f>SUM(E311:E316)</f>
        <v>228323535</v>
      </c>
      <c r="F317" s="32">
        <f>SUM(F311:F316)</f>
        <v>80622139</v>
      </c>
      <c r="G317" s="37">
        <f t="shared" si="72"/>
        <v>0.35332760097664662</v>
      </c>
      <c r="H317" s="32">
        <f>SUM(H311:H316)</f>
        <v>70104834</v>
      </c>
      <c r="I317" s="37">
        <f t="shared" si="73"/>
        <v>0.30723537134243051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150726973</v>
      </c>
      <c r="O317" s="37">
        <f t="shared" si="77"/>
        <v>0.66056297231907712</v>
      </c>
      <c r="P317" s="32">
        <f>SUM(P311:P316)</f>
        <v>65982890</v>
      </c>
      <c r="Q317" s="32">
        <f>SUM(Q311:Q316)</f>
        <v>195998632</v>
      </c>
      <c r="R317" s="32">
        <f>SUM(R311:R316)</f>
        <v>222446263</v>
      </c>
      <c r="S317" s="32">
        <f>SUM(S311:S316)</f>
        <v>142720617</v>
      </c>
      <c r="T317" s="37">
        <f t="shared" si="78"/>
        <v>0.72817149560513261</v>
      </c>
      <c r="U317" s="37">
        <f t="shared" si="79"/>
        <v>6.2469891815893464E-2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11217904</v>
      </c>
      <c r="E318" s="31">
        <v>12334024</v>
      </c>
      <c r="F318" s="31">
        <v>1674506</v>
      </c>
      <c r="G318" s="36">
        <f t="shared" si="72"/>
        <v>0.14927084417909087</v>
      </c>
      <c r="H318" s="31">
        <v>3532887</v>
      </c>
      <c r="I318" s="36">
        <f t="shared" si="73"/>
        <v>0.31493289655536366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5207393</v>
      </c>
      <c r="O318" s="36">
        <f t="shared" si="77"/>
        <v>0.46420374073445447</v>
      </c>
      <c r="P318" s="31">
        <v>3449933</v>
      </c>
      <c r="Q318" s="31">
        <v>10876518</v>
      </c>
      <c r="R318" s="31">
        <v>12550518</v>
      </c>
      <c r="S318" s="31">
        <v>5088875</v>
      </c>
      <c r="T318" s="36">
        <f t="shared" si="78"/>
        <v>0.46787721952926481</v>
      </c>
      <c r="U318" s="36">
        <f t="shared" si="79"/>
        <v>2.4045104644061288E-2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9154300</v>
      </c>
      <c r="E319" s="31">
        <v>9154300</v>
      </c>
      <c r="F319" s="31">
        <v>2584616</v>
      </c>
      <c r="G319" s="36">
        <f t="shared" si="72"/>
        <v>0.28233901008269335</v>
      </c>
      <c r="H319" s="31">
        <v>3155278</v>
      </c>
      <c r="I319" s="36">
        <f t="shared" si="73"/>
        <v>0.34467714625913504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5739894</v>
      </c>
      <c r="O319" s="36">
        <f t="shared" si="77"/>
        <v>0.62701615634182839</v>
      </c>
      <c r="P319" s="31">
        <v>2524403</v>
      </c>
      <c r="Q319" s="31">
        <v>8785170</v>
      </c>
      <c r="R319" s="31">
        <v>9216418</v>
      </c>
      <c r="S319" s="31">
        <v>4623207</v>
      </c>
      <c r="T319" s="36">
        <f t="shared" si="78"/>
        <v>0.52625128483569472</v>
      </c>
      <c r="U319" s="36">
        <f t="shared" si="79"/>
        <v>0.24991057291565566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8673063</v>
      </c>
      <c r="E320" s="31">
        <v>8673063</v>
      </c>
      <c r="F320" s="31">
        <v>1226589</v>
      </c>
      <c r="G320" s="36">
        <f t="shared" si="72"/>
        <v>0.14142512281993108</v>
      </c>
      <c r="H320" s="31">
        <v>3453806</v>
      </c>
      <c r="I320" s="36">
        <f t="shared" si="73"/>
        <v>0.39822217364269119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4680395</v>
      </c>
      <c r="O320" s="36">
        <f t="shared" si="77"/>
        <v>0.53964729646262222</v>
      </c>
      <c r="P320" s="31">
        <v>716563</v>
      </c>
      <c r="Q320" s="31">
        <v>8978750</v>
      </c>
      <c r="R320" s="31">
        <v>8896750</v>
      </c>
      <c r="S320" s="31">
        <v>2642575</v>
      </c>
      <c r="T320" s="36">
        <f t="shared" si="78"/>
        <v>0.29431435333426142</v>
      </c>
      <c r="U320" s="36">
        <f t="shared" si="79"/>
        <v>3.819961399067493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6214180</v>
      </c>
      <c r="E321" s="31">
        <v>6257271</v>
      </c>
      <c r="F321" s="31">
        <v>1473139</v>
      </c>
      <c r="G321" s="36">
        <f t="shared" si="72"/>
        <v>0.23706088333456707</v>
      </c>
      <c r="H321" s="31">
        <v>1868578</v>
      </c>
      <c r="I321" s="36">
        <f t="shared" si="73"/>
        <v>0.30069582792902683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3341717</v>
      </c>
      <c r="O321" s="36">
        <f t="shared" si="77"/>
        <v>0.53775671126359392</v>
      </c>
      <c r="P321" s="31">
        <v>2112089</v>
      </c>
      <c r="Q321" s="31">
        <v>7289534</v>
      </c>
      <c r="R321" s="31">
        <v>7187843</v>
      </c>
      <c r="S321" s="31">
        <v>3177159</v>
      </c>
      <c r="T321" s="36">
        <f t="shared" si="78"/>
        <v>0.43585214089131075</v>
      </c>
      <c r="U321" s="36">
        <f t="shared" si="79"/>
        <v>-0.11529391043653936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35259447</v>
      </c>
      <c r="E323" s="32">
        <f>SUM(E318:E322)</f>
        <v>36418658</v>
      </c>
      <c r="F323" s="32">
        <f>SUM(F318:F322)</f>
        <v>6958850</v>
      </c>
      <c r="G323" s="37">
        <f t="shared" si="72"/>
        <v>0.19736129157102208</v>
      </c>
      <c r="H323" s="32">
        <f>SUM(H318:H322)</f>
        <v>12010549</v>
      </c>
      <c r="I323" s="37">
        <f t="shared" si="73"/>
        <v>0.34063350454702251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18969399</v>
      </c>
      <c r="O323" s="37">
        <f t="shared" si="77"/>
        <v>0.53799479611804457</v>
      </c>
      <c r="P323" s="32">
        <f>SUM(P318:P322)</f>
        <v>8802988</v>
      </c>
      <c r="Q323" s="32">
        <f>SUM(Q318:Q322)</f>
        <v>35929972</v>
      </c>
      <c r="R323" s="32">
        <f>SUM(R318:R322)</f>
        <v>37851529</v>
      </c>
      <c r="S323" s="32">
        <f>SUM(S318:S322)</f>
        <v>15531816</v>
      </c>
      <c r="T323" s="37">
        <f t="shared" si="78"/>
        <v>0.43228021441263575</v>
      </c>
      <c r="U323" s="37">
        <f t="shared" si="79"/>
        <v>0.36437184737727679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5035000</v>
      </c>
      <c r="E324" s="31">
        <v>5035000</v>
      </c>
      <c r="F324" s="31">
        <v>1034685</v>
      </c>
      <c r="G324" s="36">
        <f t="shared" si="72"/>
        <v>0.20549851042701092</v>
      </c>
      <c r="H324" s="31">
        <v>1203986</v>
      </c>
      <c r="I324" s="36">
        <f t="shared" si="73"/>
        <v>0.23912333664349553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2238671</v>
      </c>
      <c r="O324" s="36">
        <f t="shared" si="77"/>
        <v>0.44462184707050645</v>
      </c>
      <c r="P324" s="31">
        <v>1306645</v>
      </c>
      <c r="Q324" s="31">
        <v>4946000</v>
      </c>
      <c r="R324" s="31">
        <v>4998000</v>
      </c>
      <c r="S324" s="31">
        <v>2389270</v>
      </c>
      <c r="T324" s="36">
        <f t="shared" si="78"/>
        <v>0.48307116862110799</v>
      </c>
      <c r="U324" s="36">
        <f t="shared" si="79"/>
        <v>-7.8566863991367253E-2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12562548</v>
      </c>
      <c r="E325" s="31">
        <v>12562548</v>
      </c>
      <c r="F325" s="31">
        <v>1614817</v>
      </c>
      <c r="G325" s="36">
        <f t="shared" si="72"/>
        <v>0.1285421556200223</v>
      </c>
      <c r="H325" s="31">
        <v>2066177</v>
      </c>
      <c r="I325" s="36">
        <f t="shared" si="73"/>
        <v>0.16447117256785804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3680994</v>
      </c>
      <c r="O325" s="36">
        <f t="shared" si="77"/>
        <v>0.29301332818788034</v>
      </c>
      <c r="P325" s="31">
        <v>2759711</v>
      </c>
      <c r="Q325" s="31">
        <v>12314161</v>
      </c>
      <c r="R325" s="31">
        <v>12603589</v>
      </c>
      <c r="S325" s="31">
        <v>4391609</v>
      </c>
      <c r="T325" s="36">
        <f t="shared" si="78"/>
        <v>0.35663079279213583</v>
      </c>
      <c r="U325" s="36">
        <f t="shared" si="79"/>
        <v>-0.2513067491487333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11200946</v>
      </c>
      <c r="E326" s="31">
        <v>11200946</v>
      </c>
      <c r="F326" s="31">
        <v>2061054</v>
      </c>
      <c r="G326" s="36">
        <f t="shared" si="72"/>
        <v>0.18400713654007439</v>
      </c>
      <c r="H326" s="31">
        <v>3803384</v>
      </c>
      <c r="I326" s="36">
        <f t="shared" si="73"/>
        <v>0.3395591765195547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5864438</v>
      </c>
      <c r="O326" s="36">
        <f t="shared" si="77"/>
        <v>0.52356631305962908</v>
      </c>
      <c r="P326" s="31">
        <v>3537713</v>
      </c>
      <c r="Q326" s="31">
        <v>11169879</v>
      </c>
      <c r="R326" s="31">
        <v>11365081</v>
      </c>
      <c r="S326" s="31">
        <v>6983583</v>
      </c>
      <c r="T326" s="36">
        <f t="shared" si="78"/>
        <v>0.62521563572890981</v>
      </c>
      <c r="U326" s="36">
        <f t="shared" si="79"/>
        <v>7.5096821025334659E-2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22775892</v>
      </c>
      <c r="E327" s="31">
        <v>22775892</v>
      </c>
      <c r="F327" s="31">
        <v>4444390</v>
      </c>
      <c r="G327" s="36">
        <f t="shared" si="72"/>
        <v>0.19513571630915708</v>
      </c>
      <c r="H327" s="31">
        <v>4202345</v>
      </c>
      <c r="I327" s="36">
        <f t="shared" si="73"/>
        <v>0.18450847062323619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8646735</v>
      </c>
      <c r="O327" s="36">
        <f t="shared" si="77"/>
        <v>0.37964418693239327</v>
      </c>
      <c r="P327" s="31">
        <v>4257976</v>
      </c>
      <c r="Q327" s="31">
        <v>22921580</v>
      </c>
      <c r="R327" s="31">
        <v>22252930</v>
      </c>
      <c r="S327" s="31">
        <v>8210386</v>
      </c>
      <c r="T327" s="36">
        <f t="shared" si="78"/>
        <v>0.35819459217034777</v>
      </c>
      <c r="U327" s="36">
        <f t="shared" si="79"/>
        <v>-1.3065127656896158E-2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8058300</v>
      </c>
      <c r="E328" s="31">
        <v>8058300</v>
      </c>
      <c r="F328" s="31">
        <v>607109</v>
      </c>
      <c r="G328" s="36">
        <f t="shared" si="72"/>
        <v>7.5339587754240975E-2</v>
      </c>
      <c r="H328" s="31">
        <v>2387520</v>
      </c>
      <c r="I328" s="36">
        <f t="shared" si="73"/>
        <v>0.29628085328170956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2994629</v>
      </c>
      <c r="O328" s="36">
        <f t="shared" si="77"/>
        <v>0.37162044103595049</v>
      </c>
      <c r="P328" s="31">
        <v>3124</v>
      </c>
      <c r="Q328" s="31">
        <v>7861100</v>
      </c>
      <c r="R328" s="31">
        <v>8395100</v>
      </c>
      <c r="S328" s="31">
        <v>7287</v>
      </c>
      <c r="T328" s="36">
        <f t="shared" si="78"/>
        <v>9.2696950808411041E-4</v>
      </c>
      <c r="U328" s="36">
        <f t="shared" si="79"/>
        <v>763.25096030729833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12503766</v>
      </c>
      <c r="E329" s="31">
        <v>12503766</v>
      </c>
      <c r="F329" s="31">
        <v>1717004</v>
      </c>
      <c r="G329" s="36">
        <f t="shared" si="72"/>
        <v>0.13731894854718171</v>
      </c>
      <c r="H329" s="31">
        <v>969948</v>
      </c>
      <c r="I329" s="36">
        <f t="shared" si="73"/>
        <v>7.7572468966549762E-2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2686952</v>
      </c>
      <c r="O329" s="36">
        <f t="shared" si="77"/>
        <v>0.21489141751373148</v>
      </c>
      <c r="P329" s="31">
        <v>395717</v>
      </c>
      <c r="Q329" s="31">
        <v>12472043</v>
      </c>
      <c r="R329" s="31">
        <v>12158646</v>
      </c>
      <c r="S329" s="31">
        <v>429575</v>
      </c>
      <c r="T329" s="36">
        <f t="shared" si="78"/>
        <v>3.444303391192606E-2</v>
      </c>
      <c r="U329" s="36">
        <f t="shared" si="79"/>
        <v>1.4511153172595566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12464673</v>
      </c>
      <c r="E330" s="31">
        <v>12464673</v>
      </c>
      <c r="F330" s="31">
        <v>3835209</v>
      </c>
      <c r="G330" s="36">
        <f t="shared" si="72"/>
        <v>0.30768629068728881</v>
      </c>
      <c r="H330" s="31">
        <v>4777397</v>
      </c>
      <c r="I330" s="36">
        <f t="shared" si="73"/>
        <v>0.38327495635063991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8612606</v>
      </c>
      <c r="O330" s="36">
        <f t="shared" si="77"/>
        <v>0.69096124703792872</v>
      </c>
      <c r="P330" s="31">
        <v>4259184</v>
      </c>
      <c r="Q330" s="31">
        <v>12505858</v>
      </c>
      <c r="R330" s="31">
        <v>12638808</v>
      </c>
      <c r="S330" s="31">
        <v>7577855</v>
      </c>
      <c r="T330" s="36">
        <f t="shared" si="78"/>
        <v>0.60594443020222999</v>
      </c>
      <c r="U330" s="36">
        <f t="shared" si="79"/>
        <v>0.12166954984804601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84601125</v>
      </c>
      <c r="E332" s="32">
        <f>SUM(E324:E331)</f>
        <v>84601125</v>
      </c>
      <c r="F332" s="32">
        <f>SUM(F324:F331)</f>
        <v>15314268</v>
      </c>
      <c r="G332" s="37">
        <f t="shared" si="72"/>
        <v>0.18101730916698802</v>
      </c>
      <c r="H332" s="32">
        <f>SUM(H324:H331)</f>
        <v>19410757</v>
      </c>
      <c r="I332" s="37">
        <f t="shared" si="73"/>
        <v>0.22943852105985588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34725025</v>
      </c>
      <c r="O332" s="37">
        <f t="shared" si="77"/>
        <v>0.4104558302268439</v>
      </c>
      <c r="P332" s="32">
        <f>SUM(P324:P331)</f>
        <v>16520070</v>
      </c>
      <c r="Q332" s="32">
        <f>SUM(Q324:Q331)</f>
        <v>84190621</v>
      </c>
      <c r="R332" s="32">
        <f>SUM(R324:R331)</f>
        <v>84412154</v>
      </c>
      <c r="S332" s="32">
        <f>SUM(S324:S331)</f>
        <v>29989565</v>
      </c>
      <c r="T332" s="37">
        <f t="shared" si="78"/>
        <v>0.35621028380346548</v>
      </c>
      <c r="U332" s="37">
        <f t="shared" si="79"/>
        <v>0.17498031182676588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2705040</v>
      </c>
      <c r="E333" s="31">
        <v>2705040</v>
      </c>
      <c r="F333" s="31">
        <v>256568</v>
      </c>
      <c r="G333" s="36">
        <f t="shared" si="72"/>
        <v>9.4848135332564393E-2</v>
      </c>
      <c r="H333" s="31">
        <v>317766</v>
      </c>
      <c r="I333" s="36">
        <f t="shared" si="73"/>
        <v>0.11747183036110372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574334</v>
      </c>
      <c r="O333" s="36">
        <f t="shared" si="77"/>
        <v>0.21231996569366812</v>
      </c>
      <c r="P333" s="31">
        <v>153037</v>
      </c>
      <c r="Q333" s="31">
        <v>1864508</v>
      </c>
      <c r="R333" s="31">
        <v>1852032</v>
      </c>
      <c r="S333" s="31">
        <v>615930</v>
      </c>
      <c r="T333" s="36">
        <f t="shared" si="78"/>
        <v>0.33034451984115915</v>
      </c>
      <c r="U333" s="36">
        <f t="shared" si="79"/>
        <v>1.0763998248789508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2251500</v>
      </c>
      <c r="E334" s="31">
        <v>2251500</v>
      </c>
      <c r="F334" s="31">
        <v>462021</v>
      </c>
      <c r="G334" s="36">
        <f t="shared" si="72"/>
        <v>0.20520586275816122</v>
      </c>
      <c r="H334" s="31">
        <v>528077</v>
      </c>
      <c r="I334" s="36">
        <f t="shared" si="73"/>
        <v>0.23454452587164112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990098</v>
      </c>
      <c r="O334" s="36">
        <f t="shared" si="77"/>
        <v>0.43975038862980237</v>
      </c>
      <c r="P334" s="31">
        <v>493032</v>
      </c>
      <c r="Q334" s="31">
        <v>2417000</v>
      </c>
      <c r="R334" s="31">
        <v>2322624</v>
      </c>
      <c r="S334" s="31">
        <v>980697</v>
      </c>
      <c r="T334" s="36">
        <f t="shared" si="78"/>
        <v>0.4057496896979727</v>
      </c>
      <c r="U334" s="36">
        <f t="shared" si="79"/>
        <v>7.1080578948222506E-2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8319656</v>
      </c>
      <c r="E335" s="31">
        <v>8319656</v>
      </c>
      <c r="F335" s="31">
        <v>1965468</v>
      </c>
      <c r="G335" s="36">
        <f t="shared" si="72"/>
        <v>0.23624390239211815</v>
      </c>
      <c r="H335" s="31">
        <v>1941961</v>
      </c>
      <c r="I335" s="36">
        <f t="shared" si="73"/>
        <v>0.23341842499257182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3907429</v>
      </c>
      <c r="O335" s="36">
        <f t="shared" si="77"/>
        <v>0.46966232738468994</v>
      </c>
      <c r="P335" s="31">
        <v>2380395</v>
      </c>
      <c r="Q335" s="31">
        <v>8222768</v>
      </c>
      <c r="R335" s="31">
        <v>8334376</v>
      </c>
      <c r="S335" s="31">
        <v>4408106</v>
      </c>
      <c r="T335" s="36">
        <f t="shared" si="78"/>
        <v>0.53608541551944555</v>
      </c>
      <c r="U335" s="36">
        <f t="shared" si="79"/>
        <v>-0.18418539780162535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66640</v>
      </c>
      <c r="R336" s="31">
        <v>75010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13276196</v>
      </c>
      <c r="E337" s="32">
        <f>SUM(E333:E336)</f>
        <v>13276196</v>
      </c>
      <c r="F337" s="32">
        <f>SUM(F333:F336)</f>
        <v>2684057</v>
      </c>
      <c r="G337" s="37">
        <f t="shared" si="72"/>
        <v>0.20217063683000763</v>
      </c>
      <c r="H337" s="32">
        <f>SUM(H333:H336)</f>
        <v>2787804</v>
      </c>
      <c r="I337" s="37">
        <f t="shared" si="73"/>
        <v>0.20998514936055479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5471861</v>
      </c>
      <c r="O337" s="37">
        <f t="shared" si="77"/>
        <v>0.41215578619056242</v>
      </c>
      <c r="P337" s="32">
        <f>SUM(P333:P336)</f>
        <v>3026464</v>
      </c>
      <c r="Q337" s="32">
        <f>SUM(Q333:Q336)</f>
        <v>12570916</v>
      </c>
      <c r="R337" s="32">
        <f>SUM(R333:R336)</f>
        <v>12584042</v>
      </c>
      <c r="S337" s="32">
        <f>SUM(S333:S336)</f>
        <v>6004733</v>
      </c>
      <c r="T337" s="37">
        <f t="shared" si="78"/>
        <v>0.47766869176438692</v>
      </c>
      <c r="U337" s="37">
        <f t="shared" si="79"/>
        <v>-7.8857703247089628E-2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515233786</v>
      </c>
      <c r="E338" s="32">
        <f>SUM(E302,E304:E309,E311:E316,E318:E322,E324:E331,E333:E336)</f>
        <v>515086230</v>
      </c>
      <c r="F338" s="32">
        <f>SUM(F302,F304:F309,F311:F316,F318:F322,F324:F331,F333:F336)</f>
        <v>155705782</v>
      </c>
      <c r="G338" s="37">
        <f t="shared" si="72"/>
        <v>0.30220413767663906</v>
      </c>
      <c r="H338" s="32">
        <f>SUM(H302,H304:H309,H311:H316,H318:H322,H324:H331,H333:H336)</f>
        <v>145480584</v>
      </c>
      <c r="I338" s="37">
        <f t="shared" si="73"/>
        <v>0.28235839332166779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301186366</v>
      </c>
      <c r="O338" s="37">
        <f t="shared" si="77"/>
        <v>0.58456253099830691</v>
      </c>
      <c r="P338" s="32">
        <f>SUM(P302,P304:P309,P311:P316,P318:P322,P324:P331,P333:P336)</f>
        <v>131890403</v>
      </c>
      <c r="Q338" s="32">
        <f>SUM(Q302,Q304:Q309,Q311:Q316,Q318:Q322,Q324:Q331,Q333:Q336)</f>
        <v>478037600</v>
      </c>
      <c r="R338" s="32">
        <f>SUM(R302,R304:R309,R311:R316,R318:R322,R324:R331,R333:R336)</f>
        <v>511767903</v>
      </c>
      <c r="S338" s="32">
        <f>SUM(S302,S304:S309,S311:S316,S318:S322,S324:S331,S333:S336)</f>
        <v>278437807</v>
      </c>
      <c r="T338" s="37">
        <f t="shared" si="78"/>
        <v>0.58246005544333757</v>
      </c>
      <c r="U338" s="37">
        <f t="shared" si="79"/>
        <v>0.10304146996957764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2947659731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2961311272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767081716</v>
      </c>
      <c r="G339" s="39">
        <f t="shared" si="72"/>
        <v>0.26023414708717613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750575580</v>
      </c>
      <c r="I339" s="39">
        <f t="shared" si="73"/>
        <v>0.25463440440778612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1517657296</v>
      </c>
      <c r="O339" s="39">
        <f t="shared" si="77"/>
        <v>0.51486855149496225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722989690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2477793867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2689316175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1349014137</v>
      </c>
      <c r="T339" s="39">
        <f t="shared" si="78"/>
        <v>0.54444163211741459</v>
      </c>
      <c r="U339" s="39">
        <f t="shared" si="79"/>
        <v>3.8155302048636486E-2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0" max="16383" man="1"/>
    <brk id="232" max="16383" man="1"/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tabSelected="1" view="pageBreakPreview" topLeftCell="A295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4.42578125" bestFit="1" customWidth="1"/>
    <col min="5" max="5" width="11.7109375" hidden="1" customWidth="1"/>
    <col min="6" max="6" width="12.5703125" bestFit="1" customWidth="1"/>
    <col min="7" max="7" width="16.5703125" bestFit="1" customWidth="1"/>
    <col min="8" max="8" width="12.5703125" bestFit="1" customWidth="1"/>
    <col min="9" max="9" width="16.5703125" bestFit="1" customWidth="1"/>
    <col min="10" max="13" width="11.7109375" hidden="1" customWidth="1"/>
    <col min="14" max="14" width="12.7109375" bestFit="1" customWidth="1"/>
    <col min="15" max="15" width="11.7109375" customWidth="1"/>
    <col min="16" max="16" width="12.7109375" bestFit="1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12472893</v>
      </c>
      <c r="E8" s="31">
        <v>12472893</v>
      </c>
      <c r="F8" s="31">
        <v>710522</v>
      </c>
      <c r="G8" s="36">
        <f>IF(($D8       =0),0,($F8       /$D8       ))</f>
        <v>5.6965292655040016E-2</v>
      </c>
      <c r="H8" s="31">
        <v>1746401</v>
      </c>
      <c r="I8" s="36">
        <f>IF(($D8       =0),0,($H8       /$D8       ))</f>
        <v>0.14001571247344141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2456923</v>
      </c>
      <c r="O8" s="36">
        <f>IF(($D8       =0),0,($N8       /$D8       ))</f>
        <v>0.19698100512848141</v>
      </c>
      <c r="P8" s="31">
        <v>1416419</v>
      </c>
      <c r="Q8" s="31">
        <v>12466270</v>
      </c>
      <c r="R8" s="31">
        <v>13390270</v>
      </c>
      <c r="S8" s="31">
        <v>2610712</v>
      </c>
      <c r="T8" s="36">
        <f>IF(($Q8       =0),0,($S8       /$Q8       ))</f>
        <v>0.20942206449884368</v>
      </c>
      <c r="U8" s="36">
        <f>IF(($P8       =0),0,(($H8       /$P8       )-1))</f>
        <v>0.23296919908586378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17365090</v>
      </c>
      <c r="E9" s="31">
        <v>17365090</v>
      </c>
      <c r="F9" s="31">
        <v>1218513</v>
      </c>
      <c r="G9" s="36">
        <f>IF(($D9       =0),0,($F9       /$D9       ))</f>
        <v>7.0170266897551348E-2</v>
      </c>
      <c r="H9" s="31">
        <v>793469</v>
      </c>
      <c r="I9" s="36">
        <f>IF(($D9       =0),0,($H9       /$D9       ))</f>
        <v>4.5693342217057328E-2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2011982</v>
      </c>
      <c r="O9" s="36">
        <f>IF(($D9       =0),0,($N9       /$D9       ))</f>
        <v>0.11586360911460868</v>
      </c>
      <c r="P9" s="31">
        <v>1014270</v>
      </c>
      <c r="Q9" s="31">
        <v>17334940</v>
      </c>
      <c r="R9" s="31">
        <v>16508050</v>
      </c>
      <c r="S9" s="31">
        <v>2119944</v>
      </c>
      <c r="T9" s="36">
        <f>IF(($Q9       =0),0,($S9       /$Q9       ))</f>
        <v>0.12229312590640637</v>
      </c>
      <c r="U9" s="36">
        <f>IF(($P9       =0),0,(($H9       /$P9       )-1))</f>
        <v>-0.21769449949224562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29837983</v>
      </c>
      <c r="E10" s="32">
        <f>SUM(E8:E9)</f>
        <v>29837983</v>
      </c>
      <c r="F10" s="32">
        <f>SUM(F8:F9)</f>
        <v>1929035</v>
      </c>
      <c r="G10" s="37">
        <f t="shared" ref="G10:G54" si="0">IF(($D10      =0),0,($F10      /$D10      ))</f>
        <v>6.4650315002860614E-2</v>
      </c>
      <c r="H10" s="32">
        <f>SUM(H8:H9)</f>
        <v>2539870</v>
      </c>
      <c r="I10" s="37">
        <f t="shared" ref="I10:I54" si="1">IF(($D10      =0),0,($H10      /$D10      ))</f>
        <v>8.5122040588333336E-2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4468905</v>
      </c>
      <c r="O10" s="37">
        <f t="shared" ref="O10:O54" si="5">IF(($D10      =0),0,($N10      /$D10      ))</f>
        <v>0.14977235559119395</v>
      </c>
      <c r="P10" s="32">
        <f>SUM(P8:P9)</f>
        <v>2430689</v>
      </c>
      <c r="Q10" s="32">
        <f>SUM(Q8:Q9)</f>
        <v>29801210</v>
      </c>
      <c r="R10" s="32">
        <f>SUM(R8:R9)</f>
        <v>29898320</v>
      </c>
      <c r="S10" s="32">
        <f>SUM(S8:S9)</f>
        <v>4730656</v>
      </c>
      <c r="T10" s="37">
        <f t="shared" ref="T10:T54" si="6">IF(($Q10      =0),0,($S10      /$Q10      ))</f>
        <v>0.15874040013811519</v>
      </c>
      <c r="U10" s="37">
        <f t="shared" ref="U10:U54" si="7">IF(($P10      =0),0,(($H10      /$P10      )-1))</f>
        <v>4.4917716746157188E-2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62592</v>
      </c>
      <c r="E11" s="31">
        <v>62592</v>
      </c>
      <c r="F11" s="31">
        <v>3957</v>
      </c>
      <c r="G11" s="36">
        <f t="shared" si="0"/>
        <v>6.321894171779141E-2</v>
      </c>
      <c r="H11" s="31">
        <v>784</v>
      </c>
      <c r="I11" s="36">
        <f t="shared" si="1"/>
        <v>1.2525562372188138E-2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4741</v>
      </c>
      <c r="O11" s="36">
        <f t="shared" si="5"/>
        <v>7.5744504089979556E-2</v>
      </c>
      <c r="P11" s="31">
        <v>15381</v>
      </c>
      <c r="Q11" s="31">
        <v>62592</v>
      </c>
      <c r="R11" s="31">
        <v>62592</v>
      </c>
      <c r="S11" s="31">
        <v>32399</v>
      </c>
      <c r="T11" s="36">
        <f t="shared" si="6"/>
        <v>0.51762206032719837</v>
      </c>
      <c r="U11" s="36">
        <f t="shared" si="7"/>
        <v>-0.94902802158507249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90100</v>
      </c>
      <c r="E12" s="31">
        <v>90100</v>
      </c>
      <c r="F12" s="31">
        <v>111</v>
      </c>
      <c r="G12" s="36">
        <f t="shared" si="0"/>
        <v>1.2319644839067702E-3</v>
      </c>
      <c r="H12" s="31">
        <v>16821</v>
      </c>
      <c r="I12" s="36">
        <f t="shared" si="1"/>
        <v>0.18669256381798002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16932</v>
      </c>
      <c r="O12" s="36">
        <f t="shared" si="5"/>
        <v>0.1879245283018868</v>
      </c>
      <c r="P12" s="31">
        <v>11432</v>
      </c>
      <c r="Q12" s="31">
        <v>85000</v>
      </c>
      <c r="R12" s="31">
        <v>85000</v>
      </c>
      <c r="S12" s="31">
        <v>12596</v>
      </c>
      <c r="T12" s="36">
        <f t="shared" si="6"/>
        <v>0.14818823529411765</v>
      </c>
      <c r="U12" s="36">
        <f t="shared" si="7"/>
        <v>0.47139608117564724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11663</v>
      </c>
      <c r="G13" s="36">
        <f t="shared" si="0"/>
        <v>0</v>
      </c>
      <c r="H13" s="31">
        <v>25121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36784</v>
      </c>
      <c r="O13" s="36">
        <f t="shared" si="5"/>
        <v>0</v>
      </c>
      <c r="P13" s="31">
        <v>20715</v>
      </c>
      <c r="Q13" s="31">
        <v>0</v>
      </c>
      <c r="R13" s="31">
        <v>33048</v>
      </c>
      <c r="S13" s="31">
        <v>25532</v>
      </c>
      <c r="T13" s="36">
        <f t="shared" si="6"/>
        <v>0</v>
      </c>
      <c r="U13" s="36">
        <f t="shared" si="7"/>
        <v>0.21269611392710597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248900</v>
      </c>
      <c r="E14" s="31">
        <v>248900</v>
      </c>
      <c r="F14" s="31">
        <v>83899</v>
      </c>
      <c r="G14" s="36">
        <f t="shared" si="0"/>
        <v>0.33707914825231017</v>
      </c>
      <c r="H14" s="31">
        <v>80334</v>
      </c>
      <c r="I14" s="36">
        <f t="shared" si="1"/>
        <v>0.32275612695861794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164233</v>
      </c>
      <c r="O14" s="36">
        <f t="shared" si="5"/>
        <v>0.65983527521092811</v>
      </c>
      <c r="P14" s="31">
        <v>44035</v>
      </c>
      <c r="Q14" s="31">
        <v>265366</v>
      </c>
      <c r="R14" s="31">
        <v>265366</v>
      </c>
      <c r="S14" s="31">
        <v>108328</v>
      </c>
      <c r="T14" s="36">
        <f t="shared" si="6"/>
        <v>0.4082210984074825</v>
      </c>
      <c r="U14" s="36">
        <f t="shared" si="7"/>
        <v>0.82432156239355048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11504016</v>
      </c>
      <c r="E16" s="31">
        <v>11504016</v>
      </c>
      <c r="F16" s="31">
        <v>3045608</v>
      </c>
      <c r="G16" s="36">
        <f t="shared" si="0"/>
        <v>0.26474302539217609</v>
      </c>
      <c r="H16" s="31">
        <v>3287006</v>
      </c>
      <c r="I16" s="36">
        <f t="shared" si="1"/>
        <v>0.28572682791818094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6332614</v>
      </c>
      <c r="O16" s="36">
        <f t="shared" si="5"/>
        <v>0.55046985331035703</v>
      </c>
      <c r="P16" s="31">
        <v>2749319</v>
      </c>
      <c r="Q16" s="31">
        <v>10337816</v>
      </c>
      <c r="R16" s="31">
        <v>10801892</v>
      </c>
      <c r="S16" s="31">
        <v>5564987</v>
      </c>
      <c r="T16" s="36">
        <f t="shared" si="6"/>
        <v>0.53831360511736714</v>
      </c>
      <c r="U16" s="36">
        <f t="shared" si="7"/>
        <v>0.19557097593986006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2080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2080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11905608</v>
      </c>
      <c r="E19" s="32">
        <f>SUM(E11:E18)</f>
        <v>11905608</v>
      </c>
      <c r="F19" s="32">
        <f>SUM(F11:F18)</f>
        <v>3145238</v>
      </c>
      <c r="G19" s="37">
        <f t="shared" si="0"/>
        <v>0.26418121611260842</v>
      </c>
      <c r="H19" s="32">
        <f>SUM(H11:H18)</f>
        <v>3412146</v>
      </c>
      <c r="I19" s="37">
        <f t="shared" si="1"/>
        <v>0.28659989477227876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6557384</v>
      </c>
      <c r="O19" s="37">
        <f t="shared" si="5"/>
        <v>0.55078111088488724</v>
      </c>
      <c r="P19" s="32">
        <f>SUM(P11:P18)</f>
        <v>2840882</v>
      </c>
      <c r="Q19" s="32">
        <f>SUM(Q11:Q18)</f>
        <v>10750774</v>
      </c>
      <c r="R19" s="32">
        <f>SUM(R11:R18)</f>
        <v>11247898</v>
      </c>
      <c r="S19" s="32">
        <f>SUM(S11:S18)</f>
        <v>5743842</v>
      </c>
      <c r="T19" s="37">
        <f t="shared" si="6"/>
        <v>0.53427241610697052</v>
      </c>
      <c r="U19" s="37">
        <f t="shared" si="7"/>
        <v>0.20108684556415923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5892803</v>
      </c>
      <c r="E25" s="31">
        <v>5892803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5892803</v>
      </c>
      <c r="R25" s="31">
        <v>5892803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5892803</v>
      </c>
      <c r="E27" s="32">
        <f>SUM(E20:E26)</f>
        <v>5892803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5892803</v>
      </c>
      <c r="R27" s="32">
        <f>SUM(R20:R26)</f>
        <v>5892803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710243</v>
      </c>
      <c r="E28" s="31">
        <v>710243</v>
      </c>
      <c r="F28" s="31">
        <v>-37182</v>
      </c>
      <c r="G28" s="36">
        <f t="shared" si="0"/>
        <v>-5.2351096737313849E-2</v>
      </c>
      <c r="H28" s="31">
        <v>-40274</v>
      </c>
      <c r="I28" s="36">
        <f t="shared" si="1"/>
        <v>-5.6704536334747403E-2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-77456</v>
      </c>
      <c r="O28" s="36">
        <f t="shared" si="5"/>
        <v>-0.10905563307206126</v>
      </c>
      <c r="P28" s="31">
        <v>-2021</v>
      </c>
      <c r="Q28" s="31">
        <v>734492</v>
      </c>
      <c r="R28" s="31">
        <v>715198</v>
      </c>
      <c r="S28" s="31">
        <v>-16619</v>
      </c>
      <c r="T28" s="36">
        <f t="shared" si="6"/>
        <v>-2.2626522821215207E-2</v>
      </c>
      <c r="U28" s="36">
        <f t="shared" si="7"/>
        <v>18.927758535378526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1</v>
      </c>
      <c r="R30" s="31">
        <v>1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47420</v>
      </c>
      <c r="E33" s="31">
        <v>47420</v>
      </c>
      <c r="F33" s="31">
        <v>48400</v>
      </c>
      <c r="G33" s="36">
        <f t="shared" si="0"/>
        <v>1.0206663854913538</v>
      </c>
      <c r="H33" s="31">
        <v>43798</v>
      </c>
      <c r="I33" s="36">
        <f t="shared" si="1"/>
        <v>0.92361872627583297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92198</v>
      </c>
      <c r="O33" s="36">
        <f t="shared" si="5"/>
        <v>1.9442851117671869</v>
      </c>
      <c r="P33" s="31">
        <v>42859</v>
      </c>
      <c r="Q33" s="31">
        <v>51420</v>
      </c>
      <c r="R33" s="31">
        <v>51420</v>
      </c>
      <c r="S33" s="31">
        <v>60114</v>
      </c>
      <c r="T33" s="36">
        <f t="shared" si="6"/>
        <v>1.1690781796966161</v>
      </c>
      <c r="U33" s="36">
        <f t="shared" si="7"/>
        <v>2.1909050607807012E-2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757663</v>
      </c>
      <c r="E35" s="32">
        <f>SUM(E28:E34)</f>
        <v>757663</v>
      </c>
      <c r="F35" s="32">
        <f>SUM(F28:F34)</f>
        <v>11218</v>
      </c>
      <c r="G35" s="37">
        <f t="shared" si="0"/>
        <v>1.4806054934713719E-2</v>
      </c>
      <c r="H35" s="32">
        <f>SUM(H28:H34)</f>
        <v>3524</v>
      </c>
      <c r="I35" s="37">
        <f t="shared" si="1"/>
        <v>4.6511443742138659E-3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14742</v>
      </c>
      <c r="O35" s="37">
        <f t="shared" si="5"/>
        <v>1.9457199308927583E-2</v>
      </c>
      <c r="P35" s="32">
        <f>SUM(P28:P34)</f>
        <v>40838</v>
      </c>
      <c r="Q35" s="32">
        <f>SUM(Q28:Q34)</f>
        <v>785913</v>
      </c>
      <c r="R35" s="32">
        <f>SUM(R28:R34)</f>
        <v>766619</v>
      </c>
      <c r="S35" s="32">
        <f>SUM(S28:S34)</f>
        <v>43495</v>
      </c>
      <c r="T35" s="37">
        <f t="shared" si="6"/>
        <v>5.5343275909674479E-2</v>
      </c>
      <c r="U35" s="37">
        <f t="shared" si="7"/>
        <v>-0.91370782114697091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26838</v>
      </c>
      <c r="E36" s="31">
        <v>26838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25584</v>
      </c>
      <c r="R36" s="31">
        <v>25584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1891</v>
      </c>
      <c r="E37" s="31">
        <v>1891</v>
      </c>
      <c r="F37" s="31">
        <v>0</v>
      </c>
      <c r="G37" s="36">
        <f t="shared" si="0"/>
        <v>0</v>
      </c>
      <c r="H37" s="31">
        <v>1491</v>
      </c>
      <c r="I37" s="36">
        <f t="shared" si="1"/>
        <v>0.78847170809095712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1491</v>
      </c>
      <c r="O37" s="36">
        <f t="shared" si="5"/>
        <v>0.78847170809095712</v>
      </c>
      <c r="P37" s="31">
        <v>160</v>
      </c>
      <c r="Q37" s="31">
        <v>1801</v>
      </c>
      <c r="R37" s="31">
        <v>1801</v>
      </c>
      <c r="S37" s="31">
        <v>160</v>
      </c>
      <c r="T37" s="36">
        <f t="shared" si="6"/>
        <v>8.8839533592448644E-2</v>
      </c>
      <c r="U37" s="36">
        <f t="shared" si="7"/>
        <v>8.3187499999999996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2669756</v>
      </c>
      <c r="E38" s="31">
        <v>2669756</v>
      </c>
      <c r="F38" s="31">
        <v>614750</v>
      </c>
      <c r="G38" s="36">
        <f t="shared" si="0"/>
        <v>0.23026448858996851</v>
      </c>
      <c r="H38" s="31">
        <v>856140</v>
      </c>
      <c r="I38" s="36">
        <f t="shared" si="1"/>
        <v>0.32068099107184328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1470890</v>
      </c>
      <c r="O38" s="36">
        <f t="shared" si="5"/>
        <v>0.55094547966181184</v>
      </c>
      <c r="P38" s="31">
        <v>5184881</v>
      </c>
      <c r="Q38" s="31">
        <v>3901072</v>
      </c>
      <c r="R38" s="31">
        <v>3901072</v>
      </c>
      <c r="S38" s="31">
        <v>5806307</v>
      </c>
      <c r="T38" s="36">
        <f t="shared" si="6"/>
        <v>1.4883875509090834</v>
      </c>
      <c r="U38" s="36">
        <f t="shared" si="7"/>
        <v>-0.83487759892657132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2698485</v>
      </c>
      <c r="E40" s="32">
        <f>SUM(E36:E39)</f>
        <v>2698485</v>
      </c>
      <c r="F40" s="32">
        <f>SUM(F36:F39)</f>
        <v>614750</v>
      </c>
      <c r="G40" s="37">
        <f t="shared" si="0"/>
        <v>0.22781301359837094</v>
      </c>
      <c r="H40" s="32">
        <f>SUM(H36:H39)</f>
        <v>857631</v>
      </c>
      <c r="I40" s="37">
        <f t="shared" si="1"/>
        <v>0.31781944313197963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1472381</v>
      </c>
      <c r="O40" s="37">
        <f t="shared" si="5"/>
        <v>0.54563245673035055</v>
      </c>
      <c r="P40" s="32">
        <f>SUM(P36:P39)</f>
        <v>5185041</v>
      </c>
      <c r="Q40" s="32">
        <f>SUM(Q36:Q39)</f>
        <v>3928457</v>
      </c>
      <c r="R40" s="32">
        <f>SUM(R36:R39)</f>
        <v>3928457</v>
      </c>
      <c r="S40" s="32">
        <f>SUM(S36:S39)</f>
        <v>5806467</v>
      </c>
      <c r="T40" s="37">
        <f t="shared" si="6"/>
        <v>1.4780528334661676</v>
      </c>
      <c r="U40" s="37">
        <f t="shared" si="7"/>
        <v>-0.83459513627761095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20980</v>
      </c>
      <c r="E43" s="31">
        <v>20980</v>
      </c>
      <c r="F43" s="31">
        <v>1642</v>
      </c>
      <c r="G43" s="36">
        <f t="shared" si="0"/>
        <v>7.8265014299332691E-2</v>
      </c>
      <c r="H43" s="31">
        <v>1104</v>
      </c>
      <c r="I43" s="36">
        <f t="shared" si="1"/>
        <v>5.2621544327931362E-2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2746</v>
      </c>
      <c r="O43" s="36">
        <f t="shared" si="5"/>
        <v>0.13088655862726406</v>
      </c>
      <c r="P43" s="31">
        <v>1391</v>
      </c>
      <c r="Q43" s="31">
        <v>20000</v>
      </c>
      <c r="R43" s="31">
        <v>20000</v>
      </c>
      <c r="S43" s="31">
        <v>1965</v>
      </c>
      <c r="T43" s="36">
        <f t="shared" si="6"/>
        <v>9.8250000000000004E-2</v>
      </c>
      <c r="U43" s="36">
        <f t="shared" si="7"/>
        <v>-0.20632638389647739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488323</v>
      </c>
      <c r="E45" s="31">
        <v>488323</v>
      </c>
      <c r="F45" s="31">
        <v>77033</v>
      </c>
      <c r="G45" s="36">
        <f t="shared" si="0"/>
        <v>0.15775009573581419</v>
      </c>
      <c r="H45" s="31">
        <v>83719</v>
      </c>
      <c r="I45" s="36">
        <f t="shared" si="1"/>
        <v>0.17144185303579804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160752</v>
      </c>
      <c r="O45" s="36">
        <f t="shared" si="5"/>
        <v>0.32919194877161223</v>
      </c>
      <c r="P45" s="31">
        <v>36194</v>
      </c>
      <c r="Q45" s="31">
        <v>346876</v>
      </c>
      <c r="R45" s="31">
        <v>396876</v>
      </c>
      <c r="S45" s="31">
        <v>77492</v>
      </c>
      <c r="T45" s="36">
        <f t="shared" si="6"/>
        <v>0.22339971632514213</v>
      </c>
      <c r="U45" s="36">
        <f t="shared" si="7"/>
        <v>1.313062938608609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6164013</v>
      </c>
      <c r="E46" s="31">
        <v>6164013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5936130</v>
      </c>
      <c r="R46" s="31">
        <v>5897643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6673316</v>
      </c>
      <c r="E47" s="32">
        <f>SUM(E41:E46)</f>
        <v>6673316</v>
      </c>
      <c r="F47" s="32">
        <f>SUM(F41:F46)</f>
        <v>78675</v>
      </c>
      <c r="G47" s="37">
        <f t="shared" si="0"/>
        <v>1.1789491161515505E-2</v>
      </c>
      <c r="H47" s="32">
        <f>SUM(H41:H46)</f>
        <v>84823</v>
      </c>
      <c r="I47" s="37">
        <f t="shared" si="1"/>
        <v>1.2710772275732184E-2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163498</v>
      </c>
      <c r="O47" s="37">
        <f t="shared" si="5"/>
        <v>2.4500263437247691E-2</v>
      </c>
      <c r="P47" s="32">
        <f>SUM(P41:P46)</f>
        <v>37585</v>
      </c>
      <c r="Q47" s="32">
        <f>SUM(Q41:Q46)</f>
        <v>6303006</v>
      </c>
      <c r="R47" s="32">
        <f>SUM(R41:R46)</f>
        <v>6314519</v>
      </c>
      <c r="S47" s="32">
        <f>SUM(S41:S46)</f>
        <v>79457</v>
      </c>
      <c r="T47" s="37">
        <f t="shared" si="6"/>
        <v>1.2606207260472225E-2</v>
      </c>
      <c r="U47" s="37">
        <f t="shared" si="7"/>
        <v>1.2568311826526539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1000</v>
      </c>
      <c r="E49" s="31">
        <v>1000</v>
      </c>
      <c r="F49" s="31">
        <v>426</v>
      </c>
      <c r="G49" s="36">
        <f t="shared" si="0"/>
        <v>0.42599999999999999</v>
      </c>
      <c r="H49" s="31">
        <v>3086</v>
      </c>
      <c r="I49" s="36">
        <f t="shared" si="1"/>
        <v>3.0859999999999999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3512</v>
      </c>
      <c r="O49" s="36">
        <f t="shared" si="5"/>
        <v>3.512</v>
      </c>
      <c r="P49" s="31">
        <v>371</v>
      </c>
      <c r="Q49" s="31">
        <v>0</v>
      </c>
      <c r="R49" s="31">
        <v>750</v>
      </c>
      <c r="S49" s="31">
        <v>655</v>
      </c>
      <c r="T49" s="36">
        <f t="shared" si="6"/>
        <v>0</v>
      </c>
      <c r="U49" s="36">
        <f t="shared" si="7"/>
        <v>7.3180592991913755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10008</v>
      </c>
      <c r="E50" s="31">
        <v>10008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11008</v>
      </c>
      <c r="E53" s="32">
        <f>SUM(E48:E52)</f>
        <v>11008</v>
      </c>
      <c r="F53" s="32">
        <f>SUM(F48:F52)</f>
        <v>426</v>
      </c>
      <c r="G53" s="37">
        <f t="shared" si="0"/>
        <v>3.8699127906976744E-2</v>
      </c>
      <c r="H53" s="32">
        <f>SUM(H48:H52)</f>
        <v>3086</v>
      </c>
      <c r="I53" s="37">
        <f t="shared" si="1"/>
        <v>0.28034156976744184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3512</v>
      </c>
      <c r="O53" s="37">
        <f t="shared" si="5"/>
        <v>0.31904069767441862</v>
      </c>
      <c r="P53" s="32">
        <f>SUM(P48:P52)</f>
        <v>371</v>
      </c>
      <c r="Q53" s="32">
        <f>SUM(Q48:Q52)</f>
        <v>0</v>
      </c>
      <c r="R53" s="32">
        <f>SUM(R48:R52)</f>
        <v>750</v>
      </c>
      <c r="S53" s="32">
        <f>SUM(S48:S52)</f>
        <v>655</v>
      </c>
      <c r="T53" s="37">
        <f t="shared" si="6"/>
        <v>0</v>
      </c>
      <c r="U53" s="37">
        <f t="shared" si="7"/>
        <v>7.3180592991913755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57776866</v>
      </c>
      <c r="E54" s="32">
        <f>SUM(E8:E9,E11:E18,E20:E26,E28:E34,E36:E39,E41:E46,E48:E52)</f>
        <v>57776866</v>
      </c>
      <c r="F54" s="32">
        <f>SUM(F8:F9,F11:F18,F20:F26,F28:F34,F36:F39,F41:F46,F48:F52)</f>
        <v>5779342</v>
      </c>
      <c r="G54" s="37">
        <f t="shared" si="0"/>
        <v>0.10002865160599053</v>
      </c>
      <c r="H54" s="32">
        <f>SUM(H8:H9,H11:H18,H20:H26,H28:H34,H36:H39,H41:H46,H48:H52)</f>
        <v>6901080</v>
      </c>
      <c r="I54" s="37">
        <f t="shared" si="1"/>
        <v>0.11944365414351135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12680422</v>
      </c>
      <c r="O54" s="37">
        <f t="shared" si="5"/>
        <v>0.21947230574950188</v>
      </c>
      <c r="P54" s="32">
        <f>SUM(P8:P9,P11:P18,P20:P26,P28:P34,P36:P39,P41:P46,P48:P52)</f>
        <v>10535406</v>
      </c>
      <c r="Q54" s="32">
        <f>SUM(Q8:Q9,Q11:Q18,Q20:Q26,Q28:Q34,Q36:Q39,Q41:Q46,Q48:Q52)</f>
        <v>57462163</v>
      </c>
      <c r="R54" s="32">
        <f>SUM(R8:R9,R11:R18,R20:R26,R28:R34,R36:R39,R41:R46,R48:R52)</f>
        <v>58049366</v>
      </c>
      <c r="S54" s="32">
        <f>SUM(S8:S9,S11:S18,S20:S26,S28:S34,S36:S39,S41:S46,S48:S52)</f>
        <v>16404572</v>
      </c>
      <c r="T54" s="37">
        <f t="shared" si="6"/>
        <v>0.28548476325195066</v>
      </c>
      <c r="U54" s="37">
        <f t="shared" si="7"/>
        <v>-0.34496307024143158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9200560</v>
      </c>
      <c r="E57" s="31">
        <v>9200560</v>
      </c>
      <c r="F57" s="31">
        <v>1139488</v>
      </c>
      <c r="G57" s="36">
        <f t="shared" ref="G57:G85" si="8">IF(($D57      =0),0,($F57      /$D57      ))</f>
        <v>0.12384985261766675</v>
      </c>
      <c r="H57" s="31">
        <v>718501</v>
      </c>
      <c r="I57" s="36">
        <f t="shared" ref="I57:I85" si="9">IF(($D57      =0),0,($H57      /$D57      ))</f>
        <v>7.8093181284617452E-2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1857989</v>
      </c>
      <c r="O57" s="36">
        <f t="shared" ref="O57:O85" si="13">IF(($D57      =0),0,($N57      /$D57      ))</f>
        <v>0.20194303390228421</v>
      </c>
      <c r="P57" s="31">
        <v>609861</v>
      </c>
      <c r="Q57" s="31">
        <v>8932582</v>
      </c>
      <c r="R57" s="31">
        <v>8932582</v>
      </c>
      <c r="S57" s="31">
        <v>1005316</v>
      </c>
      <c r="T57" s="36">
        <f t="shared" ref="T57:T85" si="14">IF(($Q57      =0),0,($S57      /$Q57      ))</f>
        <v>0.11254483865919171</v>
      </c>
      <c r="U57" s="36">
        <f t="shared" ref="U57:U85" si="15">IF(($P57      =0),0,(($H57      /$P57      )-1))</f>
        <v>0.17813895297453031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9200560</v>
      </c>
      <c r="E58" s="32">
        <f>E57</f>
        <v>9200560</v>
      </c>
      <c r="F58" s="32">
        <f>F57</f>
        <v>1139488</v>
      </c>
      <c r="G58" s="37">
        <f t="shared" si="8"/>
        <v>0.12384985261766675</v>
      </c>
      <c r="H58" s="32">
        <f>H57</f>
        <v>718501</v>
      </c>
      <c r="I58" s="37">
        <f t="shared" si="9"/>
        <v>7.8093181284617452E-2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1857989</v>
      </c>
      <c r="O58" s="37">
        <f t="shared" si="13"/>
        <v>0.20194303390228421</v>
      </c>
      <c r="P58" s="32">
        <f>P57</f>
        <v>609861</v>
      </c>
      <c r="Q58" s="32">
        <f>Q57</f>
        <v>8932582</v>
      </c>
      <c r="R58" s="32">
        <f>R57</f>
        <v>8932582</v>
      </c>
      <c r="S58" s="32">
        <f>S57</f>
        <v>1005316</v>
      </c>
      <c r="T58" s="37">
        <f t="shared" si="14"/>
        <v>0.11254483865919171</v>
      </c>
      <c r="U58" s="37">
        <f t="shared" si="15"/>
        <v>0.17813895297453031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2564133</v>
      </c>
      <c r="E59" s="31">
        <v>2564133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2564133</v>
      </c>
      <c r="E63" s="32">
        <f>SUM(E59:E62)</f>
        <v>2564133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220035</v>
      </c>
      <c r="E65" s="31">
        <v>220035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205641</v>
      </c>
      <c r="R65" s="31">
        <v>205641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1242263</v>
      </c>
      <c r="E66" s="31">
        <v>1242263</v>
      </c>
      <c r="F66" s="31">
        <v>568661</v>
      </c>
      <c r="G66" s="36">
        <f t="shared" si="8"/>
        <v>0.45776216469459363</v>
      </c>
      <c r="H66" s="31">
        <v>162544</v>
      </c>
      <c r="I66" s="36">
        <f t="shared" si="9"/>
        <v>0.13084507869911605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731205</v>
      </c>
      <c r="O66" s="36">
        <f t="shared" si="13"/>
        <v>0.58860724339370973</v>
      </c>
      <c r="P66" s="31">
        <v>178424</v>
      </c>
      <c r="Q66" s="31">
        <v>1150000</v>
      </c>
      <c r="R66" s="31">
        <v>1150000</v>
      </c>
      <c r="S66" s="31">
        <v>738970</v>
      </c>
      <c r="T66" s="36">
        <f t="shared" si="14"/>
        <v>0.6425826086956522</v>
      </c>
      <c r="U66" s="36">
        <f t="shared" si="15"/>
        <v>-8.9001479621575563E-2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1549962</v>
      </c>
      <c r="E67" s="31">
        <v>1549962</v>
      </c>
      <c r="F67" s="31">
        <v>112418</v>
      </c>
      <c r="G67" s="36">
        <f t="shared" si="8"/>
        <v>7.2529520078556758E-2</v>
      </c>
      <c r="H67" s="31">
        <v>136299</v>
      </c>
      <c r="I67" s="36">
        <f t="shared" si="9"/>
        <v>8.7936994584383366E-2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248717</v>
      </c>
      <c r="O67" s="36">
        <f t="shared" si="13"/>
        <v>0.16046651466294012</v>
      </c>
      <c r="P67" s="31">
        <v>90911</v>
      </c>
      <c r="Q67" s="31">
        <v>1462228</v>
      </c>
      <c r="R67" s="31">
        <v>1462228</v>
      </c>
      <c r="S67" s="31">
        <v>169012</v>
      </c>
      <c r="T67" s="36">
        <f t="shared" si="14"/>
        <v>0.11558525756585156</v>
      </c>
      <c r="U67" s="36">
        <f t="shared" si="15"/>
        <v>0.49925751559217257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155583</v>
      </c>
      <c r="G68" s="36">
        <f t="shared" si="8"/>
        <v>0</v>
      </c>
      <c r="H68" s="31">
        <v>-58348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97235</v>
      </c>
      <c r="O68" s="36">
        <f t="shared" si="13"/>
        <v>0</v>
      </c>
      <c r="P68" s="31">
        <v>-38090</v>
      </c>
      <c r="Q68" s="31">
        <v>30437</v>
      </c>
      <c r="R68" s="31">
        <v>-297996</v>
      </c>
      <c r="S68" s="31">
        <v>-92479</v>
      </c>
      <c r="T68" s="36">
        <f t="shared" si="14"/>
        <v>-3.0383743470118607</v>
      </c>
      <c r="U68" s="36">
        <f t="shared" si="15"/>
        <v>0.53184562877395636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3012260</v>
      </c>
      <c r="E70" s="32">
        <f>SUM(E64:E69)</f>
        <v>3012260</v>
      </c>
      <c r="F70" s="32">
        <f>SUM(F64:F69)</f>
        <v>836662</v>
      </c>
      <c r="G70" s="37">
        <f t="shared" si="8"/>
        <v>0.2777522524616069</v>
      </c>
      <c r="H70" s="32">
        <f>SUM(H64:H69)</f>
        <v>240495</v>
      </c>
      <c r="I70" s="37">
        <f t="shared" si="9"/>
        <v>7.9838725740805902E-2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1077157</v>
      </c>
      <c r="O70" s="37">
        <f t="shared" si="13"/>
        <v>0.35759097820241281</v>
      </c>
      <c r="P70" s="32">
        <f>SUM(P64:P69)</f>
        <v>231245</v>
      </c>
      <c r="Q70" s="32">
        <f>SUM(Q64:Q69)</f>
        <v>2848306</v>
      </c>
      <c r="R70" s="32">
        <f>SUM(R64:R69)</f>
        <v>2519873</v>
      </c>
      <c r="S70" s="32">
        <f>SUM(S64:S69)</f>
        <v>815503</v>
      </c>
      <c r="T70" s="37">
        <f t="shared" si="14"/>
        <v>0.28631158309535565</v>
      </c>
      <c r="U70" s="37">
        <f t="shared" si="15"/>
        <v>4.0000864883565024E-2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39828</v>
      </c>
      <c r="E71" s="31">
        <v>39828</v>
      </c>
      <c r="F71" s="31">
        <v>1285</v>
      </c>
      <c r="G71" s="36">
        <f t="shared" si="8"/>
        <v>3.2263734056442707E-2</v>
      </c>
      <c r="H71" s="31">
        <v>4264</v>
      </c>
      <c r="I71" s="36">
        <f t="shared" si="9"/>
        <v>0.10706035954604801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5549</v>
      </c>
      <c r="O71" s="36">
        <f t="shared" si="13"/>
        <v>0.13932409360249071</v>
      </c>
      <c r="P71" s="31">
        <v>5213</v>
      </c>
      <c r="Q71" s="31">
        <v>15012</v>
      </c>
      <c r="R71" s="31">
        <v>37912</v>
      </c>
      <c r="S71" s="31">
        <v>17604</v>
      </c>
      <c r="T71" s="36">
        <f t="shared" si="14"/>
        <v>1.1726618705035972</v>
      </c>
      <c r="U71" s="36">
        <f t="shared" si="15"/>
        <v>-0.18204488778054861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82836</v>
      </c>
      <c r="E72" s="31">
        <v>82836</v>
      </c>
      <c r="F72" s="31">
        <v>7702</v>
      </c>
      <c r="G72" s="36">
        <f t="shared" si="8"/>
        <v>9.2978898063643831E-2</v>
      </c>
      <c r="H72" s="31">
        <v>4602</v>
      </c>
      <c r="I72" s="36">
        <f t="shared" si="9"/>
        <v>5.5555555555555552E-2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12304</v>
      </c>
      <c r="O72" s="36">
        <f t="shared" si="13"/>
        <v>0.14853445361919937</v>
      </c>
      <c r="P72" s="31">
        <v>6276</v>
      </c>
      <c r="Q72" s="31">
        <v>75304</v>
      </c>
      <c r="R72" s="31">
        <v>75304</v>
      </c>
      <c r="S72" s="31">
        <v>13279</v>
      </c>
      <c r="T72" s="36">
        <f t="shared" si="14"/>
        <v>0.17633857431212152</v>
      </c>
      <c r="U72" s="36">
        <f t="shared" si="15"/>
        <v>-0.26673040152963667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6848486</v>
      </c>
      <c r="E73" s="31">
        <v>6848486</v>
      </c>
      <c r="F73" s="31">
        <v>2624311</v>
      </c>
      <c r="G73" s="36">
        <f t="shared" si="8"/>
        <v>0.38319578955115041</v>
      </c>
      <c r="H73" s="31">
        <v>151861</v>
      </c>
      <c r="I73" s="36">
        <f t="shared" si="9"/>
        <v>2.2174390076872465E-2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2776172</v>
      </c>
      <c r="O73" s="36">
        <f t="shared" si="13"/>
        <v>0.40537017962802291</v>
      </c>
      <c r="P73" s="31">
        <v>145685</v>
      </c>
      <c r="Q73" s="31">
        <v>6476491</v>
      </c>
      <c r="R73" s="31">
        <v>6476491</v>
      </c>
      <c r="S73" s="31">
        <v>324706</v>
      </c>
      <c r="T73" s="36">
        <f t="shared" si="14"/>
        <v>5.0136099934362605E-2</v>
      </c>
      <c r="U73" s="36">
        <f t="shared" si="15"/>
        <v>4.2392833853862832E-2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1166000</v>
      </c>
      <c r="E74" s="31">
        <v>2113673</v>
      </c>
      <c r="F74" s="31">
        <v>125220</v>
      </c>
      <c r="G74" s="36">
        <f t="shared" si="8"/>
        <v>0.10739279588336192</v>
      </c>
      <c r="H74" s="31">
        <v>931783</v>
      </c>
      <c r="I74" s="36">
        <f t="shared" si="9"/>
        <v>0.7991277873070326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1057003</v>
      </c>
      <c r="O74" s="36">
        <f t="shared" si="13"/>
        <v>0.90652058319039452</v>
      </c>
      <c r="P74" s="31">
        <v>499993</v>
      </c>
      <c r="Q74" s="31">
        <v>1800334</v>
      </c>
      <c r="R74" s="31">
        <v>1100000</v>
      </c>
      <c r="S74" s="31">
        <v>581608</v>
      </c>
      <c r="T74" s="36">
        <f t="shared" si="14"/>
        <v>0.32305561079221967</v>
      </c>
      <c r="U74" s="36">
        <f t="shared" si="15"/>
        <v>0.86359209028926398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6093156</v>
      </c>
      <c r="E76" s="31">
        <v>6093156</v>
      </c>
      <c r="F76" s="31">
        <v>83309</v>
      </c>
      <c r="G76" s="36">
        <f t="shared" si="8"/>
        <v>1.3672553271243998E-2</v>
      </c>
      <c r="H76" s="31">
        <v>70087</v>
      </c>
      <c r="I76" s="36">
        <f t="shared" si="9"/>
        <v>1.1502577646132809E-2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153396</v>
      </c>
      <c r="O76" s="36">
        <f t="shared" si="13"/>
        <v>2.5175130917376807E-2</v>
      </c>
      <c r="P76" s="31">
        <v>67325</v>
      </c>
      <c r="Q76" s="31">
        <v>5898152</v>
      </c>
      <c r="R76" s="31">
        <v>5898152</v>
      </c>
      <c r="S76" s="31">
        <v>83239</v>
      </c>
      <c r="T76" s="36">
        <f t="shared" si="14"/>
        <v>1.4112725477403771E-2</v>
      </c>
      <c r="U76" s="36">
        <f t="shared" si="15"/>
        <v>4.1024879316747143E-2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14230306</v>
      </c>
      <c r="E78" s="32">
        <f>SUM(E71:E77)</f>
        <v>15177979</v>
      </c>
      <c r="F78" s="32">
        <f>SUM(F71:F77)</f>
        <v>2841827</v>
      </c>
      <c r="G78" s="37">
        <f t="shared" si="8"/>
        <v>0.19970245193603003</v>
      </c>
      <c r="H78" s="32">
        <f>SUM(H71:H77)</f>
        <v>1162597</v>
      </c>
      <c r="I78" s="37">
        <f t="shared" si="9"/>
        <v>8.1698664807348484E-2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4004424</v>
      </c>
      <c r="O78" s="37">
        <f t="shared" si="13"/>
        <v>0.28140111674337853</v>
      </c>
      <c r="P78" s="32">
        <f>SUM(P71:P77)</f>
        <v>724492</v>
      </c>
      <c r="Q78" s="32">
        <f>SUM(Q71:Q77)</f>
        <v>14265293</v>
      </c>
      <c r="R78" s="32">
        <f>SUM(R71:R77)</f>
        <v>13587859</v>
      </c>
      <c r="S78" s="32">
        <f>SUM(S71:S77)</f>
        <v>1020436</v>
      </c>
      <c r="T78" s="37">
        <f t="shared" si="14"/>
        <v>7.1532775387088091E-2</v>
      </c>
      <c r="U78" s="37">
        <f t="shared" si="15"/>
        <v>0.60470647018876678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5232012</v>
      </c>
      <c r="E79" s="31">
        <v>5232012</v>
      </c>
      <c r="F79" s="31">
        <v>217902</v>
      </c>
      <c r="G79" s="36">
        <f t="shared" si="8"/>
        <v>4.1647840257247118E-2</v>
      </c>
      <c r="H79" s="31">
        <v>846254</v>
      </c>
      <c r="I79" s="36">
        <f t="shared" si="9"/>
        <v>0.16174542413129023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1064156</v>
      </c>
      <c r="O79" s="36">
        <f t="shared" si="13"/>
        <v>0.20339326438853733</v>
      </c>
      <c r="P79" s="31">
        <v>0</v>
      </c>
      <c r="Q79" s="31">
        <v>4956452</v>
      </c>
      <c r="R79" s="31">
        <v>4987618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747833</v>
      </c>
      <c r="E80" s="31">
        <v>747833</v>
      </c>
      <c r="F80" s="31">
        <v>39495</v>
      </c>
      <c r="G80" s="36">
        <f t="shared" si="8"/>
        <v>5.2812593185911826E-2</v>
      </c>
      <c r="H80" s="31">
        <v>39386</v>
      </c>
      <c r="I80" s="36">
        <f t="shared" si="9"/>
        <v>5.2666838719339748E-2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78881</v>
      </c>
      <c r="O80" s="36">
        <f t="shared" si="13"/>
        <v>0.10547943190525157</v>
      </c>
      <c r="P80" s="31">
        <v>40549</v>
      </c>
      <c r="Q80" s="31">
        <v>212314</v>
      </c>
      <c r="R80" s="31">
        <v>227314</v>
      </c>
      <c r="S80" s="31">
        <v>69664</v>
      </c>
      <c r="T80" s="36">
        <f t="shared" si="14"/>
        <v>0.32811778780485507</v>
      </c>
      <c r="U80" s="36">
        <f t="shared" si="15"/>
        <v>-2.8681348491948033E-2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461010</v>
      </c>
      <c r="E81" s="31">
        <v>461010</v>
      </c>
      <c r="F81" s="31">
        <v>51841</v>
      </c>
      <c r="G81" s="36">
        <f t="shared" si="8"/>
        <v>0.11245092297347128</v>
      </c>
      <c r="H81" s="31">
        <v>111802</v>
      </c>
      <c r="I81" s="36">
        <f t="shared" si="9"/>
        <v>0.24251534673868247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163643</v>
      </c>
      <c r="O81" s="36">
        <f t="shared" si="13"/>
        <v>0.35496626971215373</v>
      </c>
      <c r="P81" s="31">
        <v>139356</v>
      </c>
      <c r="Q81" s="31">
        <v>256010</v>
      </c>
      <c r="R81" s="31">
        <v>506010</v>
      </c>
      <c r="S81" s="31">
        <v>174267</v>
      </c>
      <c r="T81" s="36">
        <f t="shared" si="14"/>
        <v>0.68070387875473615</v>
      </c>
      <c r="U81" s="36">
        <f t="shared" si="15"/>
        <v>-0.19772381526450244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6440855</v>
      </c>
      <c r="E84" s="32">
        <f>SUM(E79:E83)</f>
        <v>6440855</v>
      </c>
      <c r="F84" s="32">
        <f>SUM(F79:F83)</f>
        <v>309238</v>
      </c>
      <c r="G84" s="37">
        <f t="shared" si="8"/>
        <v>4.801194872419888E-2</v>
      </c>
      <c r="H84" s="32">
        <f>SUM(H79:H83)</f>
        <v>997442</v>
      </c>
      <c r="I84" s="37">
        <f t="shared" si="9"/>
        <v>0.15486173807669945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1306680</v>
      </c>
      <c r="O84" s="37">
        <f t="shared" si="13"/>
        <v>0.20287368680089832</v>
      </c>
      <c r="P84" s="32">
        <f>SUM(P79:P83)</f>
        <v>179905</v>
      </c>
      <c r="Q84" s="32">
        <f>SUM(Q79:Q83)</f>
        <v>5424776</v>
      </c>
      <c r="R84" s="32">
        <f>SUM(R79:R83)</f>
        <v>5720942</v>
      </c>
      <c r="S84" s="32">
        <f>SUM(S79:S83)</f>
        <v>243931</v>
      </c>
      <c r="T84" s="37">
        <f t="shared" si="14"/>
        <v>4.4966096295957658E-2</v>
      </c>
      <c r="U84" s="37">
        <f t="shared" si="15"/>
        <v>4.5442705872543838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35448114</v>
      </c>
      <c r="E85" s="32">
        <f>SUM(E57,E59:E62,E64:E69,E71:E77,E79:E83)</f>
        <v>36395787</v>
      </c>
      <c r="F85" s="32">
        <f>SUM(F57,F59:F62,F64:F69,F71:F77,F79:F83)</f>
        <v>5127215</v>
      </c>
      <c r="G85" s="37">
        <f t="shared" si="8"/>
        <v>0.1446399941051871</v>
      </c>
      <c r="H85" s="32">
        <f>SUM(H57,H59:H62,H64:H69,H71:H77,H79:H83)</f>
        <v>3119035</v>
      </c>
      <c r="I85" s="37">
        <f t="shared" si="9"/>
        <v>8.7988743209300224E-2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8246250</v>
      </c>
      <c r="O85" s="37">
        <f t="shared" si="13"/>
        <v>0.2326287373144873</v>
      </c>
      <c r="P85" s="32">
        <f>SUM(P57,P59:P62,P64:P69,P71:P77,P79:P83)</f>
        <v>1745503</v>
      </c>
      <c r="Q85" s="32">
        <f>SUM(Q57,Q59:Q62,Q64:Q69,Q71:Q77,Q79:Q83)</f>
        <v>31470957</v>
      </c>
      <c r="R85" s="32">
        <f>SUM(R57,R59:R62,R64:R69,R71:R77,R79:R83)</f>
        <v>30761256</v>
      </c>
      <c r="S85" s="32">
        <f>SUM(S57,S59:S62,S64:S69,S71:S77,S79:S83)</f>
        <v>3085186</v>
      </c>
      <c r="T85" s="37">
        <f t="shared" si="14"/>
        <v>9.8032798939034493E-2</v>
      </c>
      <c r="U85" s="37">
        <f t="shared" si="15"/>
        <v>0.78689753039668231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4655568</v>
      </c>
      <c r="E88" s="31">
        <v>4655568</v>
      </c>
      <c r="F88" s="31">
        <v>930109</v>
      </c>
      <c r="G88" s="36">
        <f t="shared" ref="G88:G99" si="16">IF(($D88      =0),0,($F88      /$D88      ))</f>
        <v>0.19978421537393504</v>
      </c>
      <c r="H88" s="31">
        <v>1749577</v>
      </c>
      <c r="I88" s="36">
        <f t="shared" ref="I88:I99" si="17">IF(($D88      =0),0,($H88      /$D88      ))</f>
        <v>0.37580312434487051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2679686</v>
      </c>
      <c r="O88" s="36">
        <f t="shared" ref="O88:O99" si="21">IF(($D88      =0),0,($N88      /$D88      ))</f>
        <v>0.57558733971880549</v>
      </c>
      <c r="P88" s="31">
        <v>1296405</v>
      </c>
      <c r="Q88" s="31">
        <v>1864119</v>
      </c>
      <c r="R88" s="31">
        <v>4077119</v>
      </c>
      <c r="S88" s="31">
        <v>2390704</v>
      </c>
      <c r="T88" s="36">
        <f t="shared" ref="T88:T99" si="22">IF(($Q88      =0),0,($S88      /$Q88      ))</f>
        <v>1.2824846482440231</v>
      </c>
      <c r="U88" s="36">
        <f t="shared" ref="U88:U99" si="23">IF(($P88      =0),0,(($H88      /$P88      )-1))</f>
        <v>0.34956051542534938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21281000</v>
      </c>
      <c r="E89" s="31">
        <v>21281000</v>
      </c>
      <c r="F89" s="31">
        <v>2501809</v>
      </c>
      <c r="G89" s="36">
        <f t="shared" si="16"/>
        <v>0.11756068793759691</v>
      </c>
      <c r="H89" s="31">
        <v>1350987</v>
      </c>
      <c r="I89" s="36">
        <f t="shared" si="17"/>
        <v>6.3483247967670686E-2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3852796</v>
      </c>
      <c r="O89" s="36">
        <f t="shared" si="21"/>
        <v>0.1810439359052676</v>
      </c>
      <c r="P89" s="31">
        <v>3131214</v>
      </c>
      <c r="Q89" s="31">
        <v>21980000</v>
      </c>
      <c r="R89" s="31">
        <v>20309000</v>
      </c>
      <c r="S89" s="31">
        <v>5575723</v>
      </c>
      <c r="T89" s="36">
        <f t="shared" si="22"/>
        <v>0.25367256596906279</v>
      </c>
      <c r="U89" s="36">
        <f t="shared" si="23"/>
        <v>-0.56854210539426564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25403167</v>
      </c>
      <c r="E90" s="31">
        <v>25403167</v>
      </c>
      <c r="F90" s="31">
        <v>2890286</v>
      </c>
      <c r="G90" s="36">
        <f t="shared" si="16"/>
        <v>0.11377660116157957</v>
      </c>
      <c r="H90" s="31">
        <v>4675896</v>
      </c>
      <c r="I90" s="36">
        <f t="shared" si="17"/>
        <v>0.18406744324437974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7566182</v>
      </c>
      <c r="O90" s="36">
        <f t="shared" si="21"/>
        <v>0.2978440444059593</v>
      </c>
      <c r="P90" s="31">
        <v>-46283255</v>
      </c>
      <c r="Q90" s="31">
        <v>24192957</v>
      </c>
      <c r="R90" s="31">
        <v>24217957</v>
      </c>
      <c r="S90" s="31">
        <v>-46277623</v>
      </c>
      <c r="T90" s="36">
        <f t="shared" si="22"/>
        <v>-1.9128551751652352</v>
      </c>
      <c r="U90" s="36">
        <f t="shared" si="23"/>
        <v>-1.1010278123265098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51339735</v>
      </c>
      <c r="E91" s="32">
        <f>SUM(E88:E90)</f>
        <v>51339735</v>
      </c>
      <c r="F91" s="32">
        <f>SUM(F88:F90)</f>
        <v>6322204</v>
      </c>
      <c r="G91" s="37">
        <f t="shared" si="16"/>
        <v>0.1231444611079508</v>
      </c>
      <c r="H91" s="32">
        <f>SUM(H88:H90)</f>
        <v>7776460</v>
      </c>
      <c r="I91" s="37">
        <f t="shared" si="17"/>
        <v>0.15147059095649792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14098664</v>
      </c>
      <c r="O91" s="37">
        <f t="shared" si="21"/>
        <v>0.27461505206444869</v>
      </c>
      <c r="P91" s="32">
        <f>SUM(P88:P90)</f>
        <v>-41855636</v>
      </c>
      <c r="Q91" s="32">
        <f>SUM(Q88:Q90)</f>
        <v>48037076</v>
      </c>
      <c r="R91" s="32">
        <f>SUM(R88:R90)</f>
        <v>48604076</v>
      </c>
      <c r="S91" s="32">
        <f>SUM(S88:S90)</f>
        <v>-38311196</v>
      </c>
      <c r="T91" s="37">
        <f t="shared" si="22"/>
        <v>-0.79753388819919013</v>
      </c>
      <c r="U91" s="37">
        <f t="shared" si="23"/>
        <v>-1.1857924223155993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2608</v>
      </c>
      <c r="E92" s="31">
        <v>2608</v>
      </c>
      <c r="F92" s="31">
        <v>674</v>
      </c>
      <c r="G92" s="36">
        <f t="shared" si="16"/>
        <v>0.2584355828220859</v>
      </c>
      <c r="H92" s="31">
        <v>202</v>
      </c>
      <c r="I92" s="36">
        <f t="shared" si="17"/>
        <v>7.7453987730061347E-2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876</v>
      </c>
      <c r="O92" s="36">
        <f t="shared" si="21"/>
        <v>0.33588957055214724</v>
      </c>
      <c r="P92" s="31">
        <v>397</v>
      </c>
      <c r="Q92" s="31">
        <v>193</v>
      </c>
      <c r="R92" s="31">
        <v>193</v>
      </c>
      <c r="S92" s="31">
        <v>467</v>
      </c>
      <c r="T92" s="36">
        <f t="shared" si="22"/>
        <v>2.4196891191709846</v>
      </c>
      <c r="U92" s="36">
        <f t="shared" si="23"/>
        <v>-0.49118387909319894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2868696</v>
      </c>
      <c r="E93" s="31">
        <v>2868696</v>
      </c>
      <c r="F93" s="31">
        <v>1057032</v>
      </c>
      <c r="G93" s="36">
        <f t="shared" si="16"/>
        <v>0.36847124965489547</v>
      </c>
      <c r="H93" s="31">
        <v>114421</v>
      </c>
      <c r="I93" s="36">
        <f t="shared" si="17"/>
        <v>3.9886066700689095E-2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1171453</v>
      </c>
      <c r="O93" s="36">
        <f t="shared" si="21"/>
        <v>0.40835731635558453</v>
      </c>
      <c r="P93" s="31">
        <v>1728973</v>
      </c>
      <c r="Q93" s="31">
        <v>4122805</v>
      </c>
      <c r="R93" s="31">
        <v>5328798</v>
      </c>
      <c r="S93" s="31">
        <v>3995258</v>
      </c>
      <c r="T93" s="36">
        <f t="shared" si="22"/>
        <v>0.96906305294574935</v>
      </c>
      <c r="U93" s="36">
        <f t="shared" si="23"/>
        <v>-0.93382140727472318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10853</v>
      </c>
      <c r="E94" s="31">
        <v>10853</v>
      </c>
      <c r="F94" s="31">
        <v>0</v>
      </c>
      <c r="G94" s="36">
        <f t="shared" si="16"/>
        <v>0</v>
      </c>
      <c r="H94" s="31">
        <v>67626</v>
      </c>
      <c r="I94" s="36">
        <f t="shared" si="17"/>
        <v>6.2310881783838568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67626</v>
      </c>
      <c r="O94" s="36">
        <f t="shared" si="21"/>
        <v>6.2310881783838568</v>
      </c>
      <c r="P94" s="31">
        <v>0</v>
      </c>
      <c r="Q94" s="31">
        <v>9866</v>
      </c>
      <c r="R94" s="31">
        <v>9866</v>
      </c>
      <c r="S94" s="31">
        <v>12415</v>
      </c>
      <c r="T94" s="36">
        <f t="shared" si="22"/>
        <v>1.2583620514899656</v>
      </c>
      <c r="U94" s="36">
        <f t="shared" si="23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2882157</v>
      </c>
      <c r="E96" s="32">
        <f>SUM(E92:E95)</f>
        <v>2882157</v>
      </c>
      <c r="F96" s="32">
        <f>SUM(F92:F95)</f>
        <v>1057706</v>
      </c>
      <c r="G96" s="37">
        <f t="shared" si="16"/>
        <v>0.36698417192401384</v>
      </c>
      <c r="H96" s="32">
        <f>SUM(H92:H95)</f>
        <v>182249</v>
      </c>
      <c r="I96" s="37">
        <f t="shared" si="17"/>
        <v>6.323354348843592E-2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1239955</v>
      </c>
      <c r="O96" s="37">
        <f t="shared" si="21"/>
        <v>0.4302177154124498</v>
      </c>
      <c r="P96" s="32">
        <f>SUM(P92:P95)</f>
        <v>1729370</v>
      </c>
      <c r="Q96" s="32">
        <f>SUM(Q92:Q95)</f>
        <v>4132864</v>
      </c>
      <c r="R96" s="32">
        <f>SUM(R92:R95)</f>
        <v>5338857</v>
      </c>
      <c r="S96" s="32">
        <f>SUM(S92:S95)</f>
        <v>4008140</v>
      </c>
      <c r="T96" s="37">
        <f t="shared" si="22"/>
        <v>0.96982141197968286</v>
      </c>
      <c r="U96" s="37">
        <f t="shared" si="23"/>
        <v>-0.89461538016734421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-12756721</v>
      </c>
      <c r="E97" s="31">
        <v>-12756721</v>
      </c>
      <c r="F97" s="31">
        <v>217804</v>
      </c>
      <c r="G97" s="36">
        <f t="shared" si="16"/>
        <v>-1.707366650097623E-2</v>
      </c>
      <c r="H97" s="31">
        <v>7089234</v>
      </c>
      <c r="I97" s="36">
        <f t="shared" si="17"/>
        <v>-0.55572540937439963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7307038</v>
      </c>
      <c r="O97" s="36">
        <f t="shared" si="21"/>
        <v>-0.57279907587537582</v>
      </c>
      <c r="P97" s="31">
        <v>-1139652</v>
      </c>
      <c r="Q97" s="31">
        <v>-6865737</v>
      </c>
      <c r="R97" s="31">
        <v>-11912259</v>
      </c>
      <c r="S97" s="31">
        <v>-4164515</v>
      </c>
      <c r="T97" s="36">
        <f t="shared" si="22"/>
        <v>0.60656488880946069</v>
      </c>
      <c r="U97" s="36">
        <f t="shared" si="23"/>
        <v>-7.2205252129597453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14999</v>
      </c>
      <c r="E98" s="31">
        <v>14999</v>
      </c>
      <c r="F98" s="31">
        <v>5439</v>
      </c>
      <c r="G98" s="36">
        <f t="shared" si="16"/>
        <v>0.36262417494499632</v>
      </c>
      <c r="H98" s="31">
        <v>16080</v>
      </c>
      <c r="I98" s="36">
        <f t="shared" si="17"/>
        <v>1.0720714714314288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21519</v>
      </c>
      <c r="O98" s="36">
        <f t="shared" si="21"/>
        <v>1.4346956463764251</v>
      </c>
      <c r="P98" s="31">
        <v>11208</v>
      </c>
      <c r="Q98" s="31">
        <v>68590</v>
      </c>
      <c r="R98" s="31">
        <v>14999</v>
      </c>
      <c r="S98" s="31">
        <v>28020</v>
      </c>
      <c r="T98" s="36">
        <f t="shared" si="22"/>
        <v>0.40851436069397873</v>
      </c>
      <c r="U98" s="36">
        <f t="shared" si="23"/>
        <v>0.43468950749464663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1904044</v>
      </c>
      <c r="E99" s="31">
        <v>1904044</v>
      </c>
      <c r="F99" s="31">
        <v>30314</v>
      </c>
      <c r="G99" s="36">
        <f t="shared" si="16"/>
        <v>1.5920850568579299E-2</v>
      </c>
      <c r="H99" s="31">
        <v>17288</v>
      </c>
      <c r="I99" s="36">
        <f t="shared" si="17"/>
        <v>9.0796221095730979E-3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47602</v>
      </c>
      <c r="O99" s="36">
        <f t="shared" si="21"/>
        <v>2.5000472678152395E-2</v>
      </c>
      <c r="P99" s="31">
        <v>1944389</v>
      </c>
      <c r="Q99" s="31">
        <v>273968</v>
      </c>
      <c r="R99" s="31">
        <v>1687026</v>
      </c>
      <c r="S99" s="31">
        <v>2772451</v>
      </c>
      <c r="T99" s="36">
        <f t="shared" si="22"/>
        <v>10.11961615955148</v>
      </c>
      <c r="U99" s="36">
        <f t="shared" si="23"/>
        <v>-0.99110877504449979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-10837678</v>
      </c>
      <c r="E101" s="32">
        <f>SUM(E97:E100)</f>
        <v>-10837678</v>
      </c>
      <c r="F101" s="32">
        <f>SUM(F97:F100)</f>
        <v>253557</v>
      </c>
      <c r="G101" s="37">
        <f>IF(($D101     =0),0,($F101     /$D101     ))</f>
        <v>-2.3395878711288527E-2</v>
      </c>
      <c r="H101" s="32">
        <f>SUM(H97:H100)</f>
        <v>7122602</v>
      </c>
      <c r="I101" s="37">
        <f>IF(($D101     =0),0,($H101     /$D101     ))</f>
        <v>-0.65720738335278095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7376159</v>
      </c>
      <c r="O101" s="37">
        <f>IF(($D101     =0),0,($N101     /$D101     ))</f>
        <v>-0.6806032620640694</v>
      </c>
      <c r="P101" s="32">
        <f>SUM(P97:P100)</f>
        <v>815945</v>
      </c>
      <c r="Q101" s="32">
        <f>SUM(Q97:Q100)</f>
        <v>-6523179</v>
      </c>
      <c r="R101" s="32">
        <f>SUM(R97:R100)</f>
        <v>-10210234</v>
      </c>
      <c r="S101" s="32">
        <f>SUM(S97:S100)</f>
        <v>-1364044</v>
      </c>
      <c r="T101" s="37">
        <f>IF(($Q101     =0),0,($S101     /$Q101     ))</f>
        <v>0.20910724663542116</v>
      </c>
      <c r="U101" s="37">
        <f>IF(($P101     =0),0,(($H101     /$P101     )-1))</f>
        <v>7.7292672913002711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43384214</v>
      </c>
      <c r="E102" s="32">
        <f>SUM(E88:E90,E92:E95,E97:E100)</f>
        <v>43384214</v>
      </c>
      <c r="F102" s="32">
        <f>SUM(F88:F90,F92:F95,F97:F100)</f>
        <v>7633467</v>
      </c>
      <c r="G102" s="37">
        <f>IF(($D102     =0),0,($F102     /$D102     ))</f>
        <v>0.1759503352993787</v>
      </c>
      <c r="H102" s="32">
        <f>SUM(H88:H90,H92:H95,H97:H100)</f>
        <v>15081311</v>
      </c>
      <c r="I102" s="37">
        <f>IF(($D102     =0),0,($H102     /$D102     ))</f>
        <v>0.34762208668802896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22714778</v>
      </c>
      <c r="O102" s="37">
        <f>IF(($D102     =0),0,($N102     /$D102     ))</f>
        <v>0.52357242198740772</v>
      </c>
      <c r="P102" s="32">
        <f>SUM(P88:P90,P92:P95,P97:P100)</f>
        <v>-39310321</v>
      </c>
      <c r="Q102" s="32">
        <f>SUM(Q88:Q90,Q92:Q95,Q97:Q100)</f>
        <v>45646761</v>
      </c>
      <c r="R102" s="32">
        <f>SUM(R88:R90,R92:R95,R97:R100)</f>
        <v>43732699</v>
      </c>
      <c r="S102" s="32">
        <f>SUM(S88:S90,S92:S95,S97:S100)</f>
        <v>-35667100</v>
      </c>
      <c r="T102" s="37">
        <f>IF(($Q102     =0),0,($S102     /$Q102     ))</f>
        <v>-0.7813719794926961</v>
      </c>
      <c r="U102" s="37">
        <f>IF(($P102     =0),0,(($H102     /$P102     )-1))</f>
        <v>-1.3836476176320209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268156740</v>
      </c>
      <c r="E105" s="31">
        <v>268156740</v>
      </c>
      <c r="F105" s="31">
        <v>52141055</v>
      </c>
      <c r="G105" s="36">
        <f t="shared" ref="G105:G136" si="24">IF(($D105     =0),0,($F105     /$D105     ))</f>
        <v>0.19444245555789499</v>
      </c>
      <c r="H105" s="31">
        <v>74370369</v>
      </c>
      <c r="I105" s="36">
        <f t="shared" ref="I105:I136" si="25">IF(($D105     =0),0,($H105     /$D105     ))</f>
        <v>0.27733917484229559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126511424</v>
      </c>
      <c r="O105" s="36">
        <f t="shared" ref="O105:O136" si="29">IF(($D105     =0),0,($N105     /$D105     ))</f>
        <v>0.47178163040019055</v>
      </c>
      <c r="P105" s="31">
        <v>81476556</v>
      </c>
      <c r="Q105" s="31">
        <v>249677610</v>
      </c>
      <c r="R105" s="31">
        <v>238560237</v>
      </c>
      <c r="S105" s="31">
        <v>109102687</v>
      </c>
      <c r="T105" s="36">
        <f t="shared" ref="T105:T136" si="30">IF(($Q105     =0),0,($S105     /$Q105     ))</f>
        <v>0.43697425251707595</v>
      </c>
      <c r="U105" s="36">
        <f t="shared" ref="U105:U136" si="31">IF(($P105     =0),0,(($H105     /$P105     )-1))</f>
        <v>-8.721756722264995E-2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268156740</v>
      </c>
      <c r="E106" s="32">
        <f>E105</f>
        <v>268156740</v>
      </c>
      <c r="F106" s="32">
        <f>F105</f>
        <v>52141055</v>
      </c>
      <c r="G106" s="37">
        <f t="shared" si="24"/>
        <v>0.19444245555789499</v>
      </c>
      <c r="H106" s="32">
        <f>H105</f>
        <v>74370369</v>
      </c>
      <c r="I106" s="37">
        <f t="shared" si="25"/>
        <v>0.27733917484229559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126511424</v>
      </c>
      <c r="O106" s="37">
        <f t="shared" si="29"/>
        <v>0.47178163040019055</v>
      </c>
      <c r="P106" s="32">
        <f>P105</f>
        <v>81476556</v>
      </c>
      <c r="Q106" s="32">
        <f>Q105</f>
        <v>249677610</v>
      </c>
      <c r="R106" s="32">
        <f>R105</f>
        <v>238560237</v>
      </c>
      <c r="S106" s="32">
        <f>S105</f>
        <v>109102687</v>
      </c>
      <c r="T106" s="37">
        <f t="shared" si="30"/>
        <v>0.43697425251707595</v>
      </c>
      <c r="U106" s="37">
        <f t="shared" si="31"/>
        <v>-8.721756722264995E-2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419114</v>
      </c>
      <c r="E107" s="31">
        <v>419114</v>
      </c>
      <c r="F107" s="31">
        <v>23807</v>
      </c>
      <c r="G107" s="36">
        <f t="shared" si="24"/>
        <v>5.6803160953821631E-2</v>
      </c>
      <c r="H107" s="31">
        <v>195106</v>
      </c>
      <c r="I107" s="36">
        <f t="shared" si="25"/>
        <v>0.46552012101719342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218913</v>
      </c>
      <c r="O107" s="36">
        <f t="shared" si="29"/>
        <v>0.52232328197101507</v>
      </c>
      <c r="P107" s="31">
        <v>45812</v>
      </c>
      <c r="Q107" s="31">
        <v>410159</v>
      </c>
      <c r="R107" s="31">
        <v>2899156</v>
      </c>
      <c r="S107" s="31">
        <v>122434</v>
      </c>
      <c r="T107" s="36">
        <f t="shared" si="30"/>
        <v>0.29850375098437437</v>
      </c>
      <c r="U107" s="36">
        <f t="shared" si="31"/>
        <v>3.2588404784772544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7274220</v>
      </c>
      <c r="E109" s="31">
        <v>7274220</v>
      </c>
      <c r="F109" s="31">
        <v>6325409</v>
      </c>
      <c r="G109" s="36">
        <f t="shared" si="24"/>
        <v>0.86956525923054295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6325409</v>
      </c>
      <c r="O109" s="36">
        <f t="shared" si="29"/>
        <v>0.86956525923054295</v>
      </c>
      <c r="P109" s="31">
        <v>0</v>
      </c>
      <c r="Q109" s="31">
        <v>6908813</v>
      </c>
      <c r="R109" s="31">
        <v>6908813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76945</v>
      </c>
      <c r="E110" s="31">
        <v>76945</v>
      </c>
      <c r="F110" s="31">
        <v>14782</v>
      </c>
      <c r="G110" s="36">
        <f t="shared" si="24"/>
        <v>0.19211124829423615</v>
      </c>
      <c r="H110" s="31">
        <v>14571</v>
      </c>
      <c r="I110" s="36">
        <f t="shared" si="25"/>
        <v>0.18936902982649945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29353</v>
      </c>
      <c r="O110" s="36">
        <f t="shared" si="29"/>
        <v>0.38148027812073559</v>
      </c>
      <c r="P110" s="31">
        <v>16292</v>
      </c>
      <c r="Q110" s="31">
        <v>33732</v>
      </c>
      <c r="R110" s="31">
        <v>62876</v>
      </c>
      <c r="S110" s="31">
        <v>28923</v>
      </c>
      <c r="T110" s="36">
        <f t="shared" si="30"/>
        <v>0.85743507648523654</v>
      </c>
      <c r="U110" s="36">
        <f t="shared" si="31"/>
        <v>-0.10563466732138471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7770279</v>
      </c>
      <c r="E112" s="32">
        <f>SUM(E107:E111)</f>
        <v>7770279</v>
      </c>
      <c r="F112" s="32">
        <f>SUM(F107:F111)</f>
        <v>6363998</v>
      </c>
      <c r="G112" s="37">
        <f t="shared" si="24"/>
        <v>0.81901795289461288</v>
      </c>
      <c r="H112" s="32">
        <f>SUM(H107:H111)</f>
        <v>209677</v>
      </c>
      <c r="I112" s="37">
        <f t="shared" si="25"/>
        <v>2.6984487944383979E-2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6573675</v>
      </c>
      <c r="O112" s="37">
        <f t="shared" si="29"/>
        <v>0.84600244083899689</v>
      </c>
      <c r="P112" s="32">
        <f>SUM(P107:P111)</f>
        <v>62104</v>
      </c>
      <c r="Q112" s="32">
        <f>SUM(Q107:Q111)</f>
        <v>7352704</v>
      </c>
      <c r="R112" s="32">
        <f>SUM(R107:R111)</f>
        <v>9870845</v>
      </c>
      <c r="S112" s="32">
        <f>SUM(S107:S111)</f>
        <v>151357</v>
      </c>
      <c r="T112" s="37">
        <f t="shared" si="30"/>
        <v>2.0585215996727191E-2</v>
      </c>
      <c r="U112" s="37">
        <f t="shared" si="31"/>
        <v>2.3762237537034649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170</v>
      </c>
      <c r="G114" s="36">
        <f t="shared" si="24"/>
        <v>0</v>
      </c>
      <c r="H114" s="31">
        <v>11663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11833</v>
      </c>
      <c r="O114" s="36">
        <f t="shared" si="29"/>
        <v>0</v>
      </c>
      <c r="P114" s="31">
        <v>0</v>
      </c>
      <c r="Q114" s="31">
        <v>2635</v>
      </c>
      <c r="R114" s="31">
        <v>18042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23526794</v>
      </c>
      <c r="E117" s="31">
        <v>23526794</v>
      </c>
      <c r="F117" s="31">
        <v>131646</v>
      </c>
      <c r="G117" s="36">
        <f t="shared" si="24"/>
        <v>5.5955775359787657E-3</v>
      </c>
      <c r="H117" s="31">
        <v>160008</v>
      </c>
      <c r="I117" s="36">
        <f t="shared" si="25"/>
        <v>6.8010966560084641E-3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291654</v>
      </c>
      <c r="O117" s="36">
        <f t="shared" si="29"/>
        <v>1.239667419198723E-2</v>
      </c>
      <c r="P117" s="31">
        <v>137220</v>
      </c>
      <c r="Q117" s="31">
        <v>21223329</v>
      </c>
      <c r="R117" s="31">
        <v>21223329</v>
      </c>
      <c r="S117" s="31">
        <v>301320</v>
      </c>
      <c r="T117" s="36">
        <f t="shared" si="30"/>
        <v>1.4197584177298481E-2</v>
      </c>
      <c r="U117" s="36">
        <f t="shared" si="31"/>
        <v>0.16606908613904681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10488</v>
      </c>
      <c r="E119" s="31">
        <v>10488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8388</v>
      </c>
      <c r="R119" s="31">
        <v>9998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415000</v>
      </c>
      <c r="E120" s="31">
        <v>415000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23952282</v>
      </c>
      <c r="E121" s="32">
        <f>SUM(E113:E120)</f>
        <v>23952282</v>
      </c>
      <c r="F121" s="32">
        <f>SUM(F113:F120)</f>
        <v>131816</v>
      </c>
      <c r="G121" s="37">
        <f t="shared" si="24"/>
        <v>5.5032752202900754E-3</v>
      </c>
      <c r="H121" s="32">
        <f>SUM(H113:H120)</f>
        <v>171671</v>
      </c>
      <c r="I121" s="37">
        <f t="shared" si="25"/>
        <v>7.1672085357044474E-3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303487</v>
      </c>
      <c r="O121" s="37">
        <f t="shared" si="29"/>
        <v>1.2670483755994522E-2</v>
      </c>
      <c r="P121" s="32">
        <f>SUM(P113:P120)</f>
        <v>137220</v>
      </c>
      <c r="Q121" s="32">
        <f>SUM(Q113:Q120)</f>
        <v>21234352</v>
      </c>
      <c r="R121" s="32">
        <f>SUM(R113:R120)</f>
        <v>21251369</v>
      </c>
      <c r="S121" s="32">
        <f>SUM(S113:S120)</f>
        <v>301320</v>
      </c>
      <c r="T121" s="37">
        <f t="shared" si="30"/>
        <v>1.4190214045618156E-2</v>
      </c>
      <c r="U121" s="37">
        <f t="shared" si="31"/>
        <v>0.25106398484185988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2657000</v>
      </c>
      <c r="E122" s="31">
        <v>2657000</v>
      </c>
      <c r="F122" s="31">
        <v>1849372</v>
      </c>
      <c r="G122" s="36">
        <f t="shared" si="24"/>
        <v>0.69603763643206629</v>
      </c>
      <c r="H122" s="31">
        <v>807628</v>
      </c>
      <c r="I122" s="36">
        <f t="shared" si="25"/>
        <v>0.30396236356793377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2657000</v>
      </c>
      <c r="O122" s="36">
        <f t="shared" si="29"/>
        <v>1</v>
      </c>
      <c r="P122" s="31">
        <v>1776713</v>
      </c>
      <c r="Q122" s="31">
        <v>2581000</v>
      </c>
      <c r="R122" s="31">
        <v>2437000</v>
      </c>
      <c r="S122" s="31">
        <v>2581000</v>
      </c>
      <c r="T122" s="36">
        <f t="shared" si="30"/>
        <v>1</v>
      </c>
      <c r="U122" s="36">
        <f t="shared" si="31"/>
        <v>-0.54543699517029487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28367</v>
      </c>
      <c r="E123" s="31">
        <v>28367</v>
      </c>
      <c r="F123" s="31">
        <v>0</v>
      </c>
      <c r="G123" s="36">
        <f t="shared" si="24"/>
        <v>0</v>
      </c>
      <c r="H123" s="31">
        <v>35482</v>
      </c>
      <c r="I123" s="36">
        <f t="shared" si="25"/>
        <v>1.250819614340607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35482</v>
      </c>
      <c r="O123" s="36">
        <f t="shared" si="29"/>
        <v>1.250819614340607</v>
      </c>
      <c r="P123" s="31">
        <v>8045</v>
      </c>
      <c r="Q123" s="31">
        <v>17729</v>
      </c>
      <c r="R123" s="31">
        <v>27042</v>
      </c>
      <c r="S123" s="31">
        <v>10824</v>
      </c>
      <c r="T123" s="36">
        <f t="shared" si="30"/>
        <v>0.61052512832083028</v>
      </c>
      <c r="U123" s="36">
        <f t="shared" si="31"/>
        <v>3.410441267868241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1773996</v>
      </c>
      <c r="E124" s="31">
        <v>1773996</v>
      </c>
      <c r="F124" s="31">
        <v>143433</v>
      </c>
      <c r="G124" s="36">
        <f t="shared" si="24"/>
        <v>8.0853057165856071E-2</v>
      </c>
      <c r="H124" s="31">
        <v>365448</v>
      </c>
      <c r="I124" s="36">
        <f t="shared" si="25"/>
        <v>0.20600271928459815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508881</v>
      </c>
      <c r="O124" s="36">
        <f t="shared" si="29"/>
        <v>0.28685577645045424</v>
      </c>
      <c r="P124" s="31">
        <v>269712</v>
      </c>
      <c r="Q124" s="31">
        <v>693756</v>
      </c>
      <c r="R124" s="31">
        <v>906664</v>
      </c>
      <c r="S124" s="31">
        <v>417508</v>
      </c>
      <c r="T124" s="36">
        <f t="shared" si="30"/>
        <v>0.60180812850627596</v>
      </c>
      <c r="U124" s="36">
        <f t="shared" si="31"/>
        <v>0.35495639793557565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4459363</v>
      </c>
      <c r="E126" s="32">
        <f>SUM(E122:E125)</f>
        <v>4459363</v>
      </c>
      <c r="F126" s="32">
        <f>SUM(F122:F125)</f>
        <v>1992805</v>
      </c>
      <c r="G126" s="37">
        <f t="shared" si="24"/>
        <v>0.44688109041582846</v>
      </c>
      <c r="H126" s="32">
        <f>SUM(H122:H125)</f>
        <v>1208558</v>
      </c>
      <c r="I126" s="37">
        <f t="shared" si="25"/>
        <v>0.27101583791227579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3201363</v>
      </c>
      <c r="O126" s="37">
        <f t="shared" si="29"/>
        <v>0.71789692832810426</v>
      </c>
      <c r="P126" s="32">
        <f>SUM(P122:P125)</f>
        <v>2054470</v>
      </c>
      <c r="Q126" s="32">
        <f>SUM(Q122:Q125)</f>
        <v>3292485</v>
      </c>
      <c r="R126" s="32">
        <f>SUM(R122:R125)</f>
        <v>3370706</v>
      </c>
      <c r="S126" s="32">
        <f>SUM(S122:S125)</f>
        <v>3009332</v>
      </c>
      <c r="T126" s="37">
        <f t="shared" si="30"/>
        <v>0.91400021564259215</v>
      </c>
      <c r="U126" s="37">
        <f t="shared" si="31"/>
        <v>-0.41174220115163518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94013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94013</v>
      </c>
      <c r="O127" s="36">
        <f t="shared" si="29"/>
        <v>0</v>
      </c>
      <c r="P127" s="31">
        <v>52077</v>
      </c>
      <c r="Q127" s="31">
        <v>0</v>
      </c>
      <c r="R127" s="31">
        <v>46350</v>
      </c>
      <c r="S127" s="31">
        <v>67913</v>
      </c>
      <c r="T127" s="36">
        <f t="shared" si="30"/>
        <v>0</v>
      </c>
      <c r="U127" s="36">
        <f t="shared" si="31"/>
        <v>0.80526912072508017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24732</v>
      </c>
      <c r="E129" s="31">
        <v>24732</v>
      </c>
      <c r="F129" s="31">
        <v>3558</v>
      </c>
      <c r="G129" s="36">
        <f t="shared" si="24"/>
        <v>0.14386220281416787</v>
      </c>
      <c r="H129" s="31">
        <v>13478</v>
      </c>
      <c r="I129" s="36">
        <f t="shared" si="25"/>
        <v>0.5449619925602458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17036</v>
      </c>
      <c r="O129" s="36">
        <f t="shared" si="29"/>
        <v>0.68882419537441375</v>
      </c>
      <c r="P129" s="31">
        <v>0</v>
      </c>
      <c r="Q129" s="31">
        <v>24732</v>
      </c>
      <c r="R129" s="31">
        <v>24732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415000</v>
      </c>
      <c r="E130" s="31">
        <v>415000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439732</v>
      </c>
      <c r="E132" s="32">
        <f>SUM(E127:E131)</f>
        <v>439732</v>
      </c>
      <c r="F132" s="32">
        <f>SUM(F127:F131)</f>
        <v>3558</v>
      </c>
      <c r="G132" s="37">
        <f t="shared" si="24"/>
        <v>8.0912919687445989E-3</v>
      </c>
      <c r="H132" s="32">
        <f>SUM(H127:H131)</f>
        <v>107491</v>
      </c>
      <c r="I132" s="37">
        <f t="shared" si="25"/>
        <v>0.24444661748519553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111049</v>
      </c>
      <c r="O132" s="37">
        <f t="shared" si="29"/>
        <v>0.25253790945394011</v>
      </c>
      <c r="P132" s="32">
        <f>SUM(P127:P131)</f>
        <v>52077</v>
      </c>
      <c r="Q132" s="32">
        <f>SUM(Q127:Q131)</f>
        <v>24732</v>
      </c>
      <c r="R132" s="32">
        <f>SUM(R127:R131)</f>
        <v>71082</v>
      </c>
      <c r="S132" s="32">
        <f>SUM(S127:S131)</f>
        <v>67913</v>
      </c>
      <c r="T132" s="37">
        <f t="shared" si="30"/>
        <v>2.7459566553453016</v>
      </c>
      <c r="U132" s="37">
        <f t="shared" si="31"/>
        <v>1.0640781919081359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155056</v>
      </c>
      <c r="E133" s="31">
        <v>155056</v>
      </c>
      <c r="F133" s="31">
        <v>35563</v>
      </c>
      <c r="G133" s="36">
        <f t="shared" si="24"/>
        <v>0.22935584562996594</v>
      </c>
      <c r="H133" s="31">
        <v>174350</v>
      </c>
      <c r="I133" s="36">
        <f t="shared" si="25"/>
        <v>1.1244324631101021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209913</v>
      </c>
      <c r="O133" s="36">
        <f t="shared" si="29"/>
        <v>1.3537883087400682</v>
      </c>
      <c r="P133" s="31">
        <v>179881</v>
      </c>
      <c r="Q133" s="31">
        <v>147813</v>
      </c>
      <c r="R133" s="31">
        <v>147813</v>
      </c>
      <c r="S133" s="31">
        <v>197809</v>
      </c>
      <c r="T133" s="36">
        <f t="shared" si="30"/>
        <v>1.3382381793211693</v>
      </c>
      <c r="U133" s="36">
        <f t="shared" si="31"/>
        <v>-3.0748105692096406E-2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155056</v>
      </c>
      <c r="E137" s="32">
        <f>SUM(E133:E136)</f>
        <v>155056</v>
      </c>
      <c r="F137" s="32">
        <f>SUM(F133:F136)</f>
        <v>35563</v>
      </c>
      <c r="G137" s="37">
        <f t="shared" ref="G137:G170" si="32">IF(($D137     =0),0,($F137     /$D137     ))</f>
        <v>0.22935584562996594</v>
      </c>
      <c r="H137" s="32">
        <f>SUM(H133:H136)</f>
        <v>174350</v>
      </c>
      <c r="I137" s="37">
        <f t="shared" ref="I137:I170" si="33">IF(($D137     =0),0,($H137     /$D137     ))</f>
        <v>1.1244324631101021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209913</v>
      </c>
      <c r="O137" s="37">
        <f t="shared" ref="O137:O170" si="37">IF(($D137     =0),0,($N137     /$D137     ))</f>
        <v>1.3537883087400682</v>
      </c>
      <c r="P137" s="32">
        <f>SUM(P133:P136)</f>
        <v>179881</v>
      </c>
      <c r="Q137" s="32">
        <f>SUM(Q133:Q136)</f>
        <v>147813</v>
      </c>
      <c r="R137" s="32">
        <f>SUM(R133:R136)</f>
        <v>147813</v>
      </c>
      <c r="S137" s="32">
        <f>SUM(S133:S136)</f>
        <v>197809</v>
      </c>
      <c r="T137" s="37">
        <f t="shared" ref="T137:T170" si="38">IF(($Q137     =0),0,($S137     /$Q137     ))</f>
        <v>1.3382381793211693</v>
      </c>
      <c r="U137" s="37">
        <f t="shared" ref="U137:U170" si="39">IF(($P137     =0),0,(($H137     /$P137     )-1))</f>
        <v>-3.0748105692096406E-2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8392</v>
      </c>
      <c r="E138" s="31">
        <v>8392</v>
      </c>
      <c r="F138" s="31">
        <v>6296</v>
      </c>
      <c r="G138" s="36">
        <f t="shared" si="32"/>
        <v>0.75023832221163012</v>
      </c>
      <c r="H138" s="31">
        <v>663</v>
      </c>
      <c r="I138" s="36">
        <f t="shared" si="33"/>
        <v>7.9003813155386085E-2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6959</v>
      </c>
      <c r="O138" s="36">
        <f t="shared" si="37"/>
        <v>0.82924213536701619</v>
      </c>
      <c r="P138" s="31">
        <v>0</v>
      </c>
      <c r="Q138" s="31">
        <v>8000</v>
      </c>
      <c r="R138" s="31">
        <v>8000</v>
      </c>
      <c r="S138" s="31">
        <v>4957</v>
      </c>
      <c r="T138" s="36">
        <f t="shared" si="38"/>
        <v>0.61962499999999998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3401708</v>
      </c>
      <c r="E139" s="31">
        <v>3401708</v>
      </c>
      <c r="F139" s="31">
        <v>1327030</v>
      </c>
      <c r="G139" s="36">
        <f t="shared" si="32"/>
        <v>0.39010696979282172</v>
      </c>
      <c r="H139" s="31">
        <v>1063271</v>
      </c>
      <c r="I139" s="36">
        <f t="shared" si="33"/>
        <v>0.31256974437547258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2390301</v>
      </c>
      <c r="O139" s="36">
        <f t="shared" si="37"/>
        <v>0.70267671416829425</v>
      </c>
      <c r="P139" s="31">
        <v>1333697</v>
      </c>
      <c r="Q139" s="31">
        <v>4223665</v>
      </c>
      <c r="R139" s="31">
        <v>3227896</v>
      </c>
      <c r="S139" s="31">
        <v>3000359</v>
      </c>
      <c r="T139" s="36">
        <f t="shared" si="38"/>
        <v>0.71036860167650606</v>
      </c>
      <c r="U139" s="36">
        <f t="shared" si="39"/>
        <v>-0.20276419606552309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218026000</v>
      </c>
      <c r="E142" s="31">
        <v>218026000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221436100</v>
      </c>
      <c r="E144" s="32">
        <f>SUM(E138:E143)</f>
        <v>221436100</v>
      </c>
      <c r="F144" s="32">
        <f>SUM(F138:F143)</f>
        <v>1333326</v>
      </c>
      <c r="G144" s="37">
        <f t="shared" si="32"/>
        <v>6.0212675349683269E-3</v>
      </c>
      <c r="H144" s="32">
        <f>SUM(H138:H143)</f>
        <v>1063934</v>
      </c>
      <c r="I144" s="37">
        <f t="shared" si="33"/>
        <v>4.8046998660110076E-3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2397260</v>
      </c>
      <c r="O144" s="37">
        <f t="shared" si="37"/>
        <v>1.0825967400979334E-2</v>
      </c>
      <c r="P144" s="32">
        <f>SUM(P138:P143)</f>
        <v>1333697</v>
      </c>
      <c r="Q144" s="32">
        <f>SUM(Q138:Q143)</f>
        <v>4231665</v>
      </c>
      <c r="R144" s="32">
        <f>SUM(R138:R143)</f>
        <v>3235896</v>
      </c>
      <c r="S144" s="32">
        <f>SUM(S138:S143)</f>
        <v>3005316</v>
      </c>
      <c r="T144" s="37">
        <f t="shared" si="38"/>
        <v>0.71019705009730216</v>
      </c>
      <c r="U144" s="37">
        <f t="shared" si="39"/>
        <v>-0.20226708165347906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435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435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1392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435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435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1392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242729</v>
      </c>
      <c r="G151" s="36">
        <f t="shared" si="32"/>
        <v>0</v>
      </c>
      <c r="H151" s="31">
        <v>204046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446775</v>
      </c>
      <c r="O151" s="36">
        <f t="shared" si="37"/>
        <v>0</v>
      </c>
      <c r="P151" s="31">
        <v>233421</v>
      </c>
      <c r="Q151" s="31">
        <v>1030000</v>
      </c>
      <c r="R151" s="31">
        <v>1030000</v>
      </c>
      <c r="S151" s="31">
        <v>466835</v>
      </c>
      <c r="T151" s="36">
        <f t="shared" si="38"/>
        <v>0.45323786407766992</v>
      </c>
      <c r="U151" s="36">
        <f t="shared" si="39"/>
        <v>-0.12584557516247463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13277000</v>
      </c>
      <c r="E152" s="31">
        <v>13277400</v>
      </c>
      <c r="F152" s="31">
        <v>3246140</v>
      </c>
      <c r="G152" s="36">
        <f t="shared" si="32"/>
        <v>0.24449348497401521</v>
      </c>
      <c r="H152" s="31">
        <v>1125888</v>
      </c>
      <c r="I152" s="36">
        <f t="shared" si="33"/>
        <v>8.4799879490848842E-2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4372028</v>
      </c>
      <c r="O152" s="36">
        <f t="shared" si="37"/>
        <v>0.32929336446486407</v>
      </c>
      <c r="P152" s="31">
        <v>3025397</v>
      </c>
      <c r="Q152" s="31">
        <v>5451000</v>
      </c>
      <c r="R152" s="31">
        <v>11601000</v>
      </c>
      <c r="S152" s="31">
        <v>5585859</v>
      </c>
      <c r="T152" s="36">
        <f t="shared" si="38"/>
        <v>1.0247402311502476</v>
      </c>
      <c r="U152" s="36">
        <f t="shared" si="39"/>
        <v>-0.62785446009234491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5208120</v>
      </c>
      <c r="E153" s="31">
        <v>5208120</v>
      </c>
      <c r="F153" s="31">
        <v>897188</v>
      </c>
      <c r="G153" s="36">
        <f t="shared" si="32"/>
        <v>0.17226715206254847</v>
      </c>
      <c r="H153" s="31">
        <v>622708</v>
      </c>
      <c r="I153" s="36">
        <f t="shared" si="33"/>
        <v>0.11956483337557507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1519896</v>
      </c>
      <c r="O153" s="36">
        <f t="shared" si="37"/>
        <v>0.29183198543812355</v>
      </c>
      <c r="P153" s="31">
        <v>794201</v>
      </c>
      <c r="Q153" s="31">
        <v>5632600</v>
      </c>
      <c r="R153" s="31">
        <v>5509200</v>
      </c>
      <c r="S153" s="31">
        <v>1581166</v>
      </c>
      <c r="T153" s="36">
        <f t="shared" si="38"/>
        <v>0.28071689805773531</v>
      </c>
      <c r="U153" s="36">
        <f t="shared" si="39"/>
        <v>-0.21593148333985979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18485120</v>
      </c>
      <c r="E157" s="32">
        <f>SUM(E151:E156)</f>
        <v>18485520</v>
      </c>
      <c r="F157" s="32">
        <f>SUM(F151:F156)</f>
        <v>4386057</v>
      </c>
      <c r="G157" s="37">
        <f t="shared" si="32"/>
        <v>0.23727500822283004</v>
      </c>
      <c r="H157" s="32">
        <f>SUM(H151:H156)</f>
        <v>1952642</v>
      </c>
      <c r="I157" s="37">
        <f t="shared" si="33"/>
        <v>0.1056331795519856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6338699</v>
      </c>
      <c r="O157" s="37">
        <f t="shared" si="37"/>
        <v>0.34290818777481563</v>
      </c>
      <c r="P157" s="32">
        <f>SUM(P151:P156)</f>
        <v>4053019</v>
      </c>
      <c r="Q157" s="32">
        <f>SUM(Q151:Q156)</f>
        <v>12113600</v>
      </c>
      <c r="R157" s="32">
        <f>SUM(R151:R156)</f>
        <v>18140200</v>
      </c>
      <c r="S157" s="32">
        <f>SUM(S151:S156)</f>
        <v>7633860</v>
      </c>
      <c r="T157" s="37">
        <f t="shared" si="38"/>
        <v>0.63018920882314089</v>
      </c>
      <c r="U157" s="37">
        <f t="shared" si="39"/>
        <v>-0.51822530316290161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61239415</v>
      </c>
      <c r="E159" s="31">
        <v>61239415</v>
      </c>
      <c r="F159" s="31">
        <v>25260331</v>
      </c>
      <c r="G159" s="36">
        <f t="shared" si="32"/>
        <v>0.41248485146371827</v>
      </c>
      <c r="H159" s="31">
        <v>20146748</v>
      </c>
      <c r="I159" s="36">
        <f t="shared" si="33"/>
        <v>0.32898335165350617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45407079</v>
      </c>
      <c r="O159" s="36">
        <f t="shared" si="37"/>
        <v>0.74146820311722439</v>
      </c>
      <c r="P159" s="31">
        <v>19213826</v>
      </c>
      <c r="Q159" s="31">
        <v>58292880</v>
      </c>
      <c r="R159" s="31">
        <v>58342880</v>
      </c>
      <c r="S159" s="31">
        <v>43365997</v>
      </c>
      <c r="T159" s="36">
        <f t="shared" si="38"/>
        <v>0.74393299833530269</v>
      </c>
      <c r="U159" s="36">
        <f t="shared" si="39"/>
        <v>4.8554723041626335E-2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5848291</v>
      </c>
      <c r="E160" s="31">
        <v>5848291</v>
      </c>
      <c r="F160" s="31">
        <v>2436800</v>
      </c>
      <c r="G160" s="36">
        <f t="shared" si="32"/>
        <v>0.41666873279732491</v>
      </c>
      <c r="H160" s="31">
        <v>1949411</v>
      </c>
      <c r="I160" s="36">
        <f t="shared" si="33"/>
        <v>0.33333002752428015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4386211</v>
      </c>
      <c r="O160" s="36">
        <f t="shared" si="37"/>
        <v>0.74999876032160506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67087706</v>
      </c>
      <c r="E163" s="32">
        <f>SUM(E158:E162)</f>
        <v>67087706</v>
      </c>
      <c r="F163" s="32">
        <f>SUM(F158:F162)</f>
        <v>27697131</v>
      </c>
      <c r="G163" s="37">
        <f t="shared" si="32"/>
        <v>0.41284957634413672</v>
      </c>
      <c r="H163" s="32">
        <f>SUM(H158:H162)</f>
        <v>22096159</v>
      </c>
      <c r="I163" s="37">
        <f t="shared" si="33"/>
        <v>0.32936226795413159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49793290</v>
      </c>
      <c r="O163" s="37">
        <f t="shared" si="37"/>
        <v>0.74221184429826825</v>
      </c>
      <c r="P163" s="32">
        <f>SUM(P158:P162)</f>
        <v>19213826</v>
      </c>
      <c r="Q163" s="32">
        <f>SUM(Q158:Q162)</f>
        <v>58292880</v>
      </c>
      <c r="R163" s="32">
        <f>SUM(R158:R162)</f>
        <v>58342880</v>
      </c>
      <c r="S163" s="32">
        <f>SUM(S158:S162)</f>
        <v>43365997</v>
      </c>
      <c r="T163" s="37">
        <f t="shared" si="38"/>
        <v>0.74393299833530269</v>
      </c>
      <c r="U163" s="37">
        <f t="shared" si="39"/>
        <v>0.15001348508100354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349740</v>
      </c>
      <c r="E164" s="31">
        <v>349740</v>
      </c>
      <c r="F164" s="31">
        <v>95381</v>
      </c>
      <c r="G164" s="36">
        <f t="shared" si="32"/>
        <v>0.27271973466003319</v>
      </c>
      <c r="H164" s="31">
        <v>93321</v>
      </c>
      <c r="I164" s="36">
        <f t="shared" si="33"/>
        <v>0.26682964487905303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188702</v>
      </c>
      <c r="O164" s="36">
        <f t="shared" si="37"/>
        <v>0.53954937953908622</v>
      </c>
      <c r="P164" s="31">
        <v>108759</v>
      </c>
      <c r="Q164" s="31">
        <v>333408</v>
      </c>
      <c r="R164" s="31">
        <v>333408</v>
      </c>
      <c r="S164" s="31">
        <v>162437</v>
      </c>
      <c r="T164" s="36">
        <f t="shared" si="38"/>
        <v>0.48720186678184085</v>
      </c>
      <c r="U164" s="36">
        <f t="shared" si="39"/>
        <v>-0.14194687336220446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600000</v>
      </c>
      <c r="E165" s="31">
        <v>600000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949740</v>
      </c>
      <c r="E169" s="32">
        <f>SUM(E164:E168)</f>
        <v>949740</v>
      </c>
      <c r="F169" s="32">
        <f>SUM(F164:F168)</f>
        <v>95381</v>
      </c>
      <c r="G169" s="37">
        <f t="shared" si="32"/>
        <v>0.10042853833680797</v>
      </c>
      <c r="H169" s="32">
        <f>SUM(H164:H168)</f>
        <v>93321</v>
      </c>
      <c r="I169" s="37">
        <f t="shared" si="33"/>
        <v>9.8259523659106701E-2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188702</v>
      </c>
      <c r="O169" s="37">
        <f t="shared" si="37"/>
        <v>0.19868806199591468</v>
      </c>
      <c r="P169" s="32">
        <f>SUM(P164:P168)</f>
        <v>108759</v>
      </c>
      <c r="Q169" s="32">
        <f>SUM(Q164:Q168)</f>
        <v>333408</v>
      </c>
      <c r="R169" s="32">
        <f>SUM(R164:R168)</f>
        <v>333408</v>
      </c>
      <c r="S169" s="32">
        <f>SUM(S164:S168)</f>
        <v>162437</v>
      </c>
      <c r="T169" s="37">
        <f t="shared" si="38"/>
        <v>0.48720186678184085</v>
      </c>
      <c r="U169" s="37">
        <f t="shared" si="39"/>
        <v>-0.14194687336220446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612892118</v>
      </c>
      <c r="E170" s="32">
        <f>SUM(E105,E107:E111,E113:E120,E122:E125,E127:E131,E133:E136,E138:E143,E145:E149,E151:E156,E158:E162,E164:E168)</f>
        <v>612892518</v>
      </c>
      <c r="F170" s="32">
        <f>SUM(F105,F107:F111,F113:F120,F122:F125,F127:F131,F133:F136,F138:F143,F145:F149,F151:F156,F158:F162,F164:F168)</f>
        <v>94181125</v>
      </c>
      <c r="G170" s="37">
        <f t="shared" si="32"/>
        <v>0.15366672573198273</v>
      </c>
      <c r="H170" s="32">
        <f>SUM(H105,H107:H111,H113:H120,H122:H125,H127:H131,H133:H136,H138:H143,H145:H149,H151:H156,H158:H162,H164:H168)</f>
        <v>101448172</v>
      </c>
      <c r="I170" s="37">
        <f t="shared" si="33"/>
        <v>0.16552370151381193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195629297</v>
      </c>
      <c r="O170" s="37">
        <f t="shared" si="37"/>
        <v>0.31919042724579466</v>
      </c>
      <c r="P170" s="32">
        <f>SUM(P105,P107:P111,P113:P120,P122:P125,P127:P131,P133:P136,P138:P143,P145:P149,P151:P156,P158:P162,P164:P168)</f>
        <v>108671609</v>
      </c>
      <c r="Q170" s="32">
        <f>SUM(Q105,Q107:Q111,Q113:Q120,Q122:Q125,Q127:Q131,Q133:Q136,Q138:Q143,Q145:Q149,Q151:Q156,Q158:Q162,Q164:Q168)</f>
        <v>356701249</v>
      </c>
      <c r="R170" s="32">
        <f>SUM(R105,R107:R111,R113:R120,R122:R125,R127:R131,R133:R136,R138:R143,R145:R149,R151:R156,R158:R162,R164:R168)</f>
        <v>353324436</v>
      </c>
      <c r="S170" s="32">
        <f>SUM(S105,S107:S111,S113:S120,S122:S125,S127:S131,S133:S136,S138:S143,S145:S149,S151:S156,S158:S162,S164:S168)</f>
        <v>166999420</v>
      </c>
      <c r="T170" s="37">
        <f t="shared" si="38"/>
        <v>0.46817727851578117</v>
      </c>
      <c r="U170" s="37">
        <f t="shared" si="39"/>
        <v>-6.6470323449430158E-2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450000</v>
      </c>
      <c r="E173" s="31">
        <v>450000</v>
      </c>
      <c r="F173" s="31">
        <v>-204</v>
      </c>
      <c r="G173" s="36">
        <f t="shared" ref="G173:G205" si="40">IF(($D173     =0),0,($F173     /$D173     ))</f>
        <v>-4.5333333333333331E-4</v>
      </c>
      <c r="H173" s="31">
        <v>12885</v>
      </c>
      <c r="I173" s="36">
        <f t="shared" ref="I173:I205" si="41">IF(($D173     =0),0,($H173     /$D173     ))</f>
        <v>2.8633333333333334E-2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12681</v>
      </c>
      <c r="O173" s="36">
        <f t="shared" ref="O173:O205" si="45">IF(($D173     =0),0,($N173     /$D173     ))</f>
        <v>2.818E-2</v>
      </c>
      <c r="P173" s="31">
        <v>8882</v>
      </c>
      <c r="Q173" s="31">
        <v>450000</v>
      </c>
      <c r="R173" s="31">
        <v>60000</v>
      </c>
      <c r="S173" s="31">
        <v>31409</v>
      </c>
      <c r="T173" s="36">
        <f t="shared" ref="T173:T205" si="46">IF(($Q173     =0),0,($S173     /$Q173     ))</f>
        <v>6.9797777777777778E-2</v>
      </c>
      <c r="U173" s="36">
        <f t="shared" ref="U173:U205" si="47">IF(($P173     =0),0,(($H173     /$P173     )-1))</f>
        <v>0.45068678225624859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143304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481416</v>
      </c>
      <c r="E175" s="31">
        <v>481416</v>
      </c>
      <c r="F175" s="31">
        <v>52683</v>
      </c>
      <c r="G175" s="36">
        <f t="shared" si="40"/>
        <v>0.10943342140684979</v>
      </c>
      <c r="H175" s="31">
        <v>61866</v>
      </c>
      <c r="I175" s="36">
        <f t="shared" si="41"/>
        <v>0.12850840021935292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114549</v>
      </c>
      <c r="O175" s="36">
        <f t="shared" si="45"/>
        <v>0.2379418216262027</v>
      </c>
      <c r="P175" s="31">
        <v>84110</v>
      </c>
      <c r="Q175" s="31">
        <v>481416</v>
      </c>
      <c r="R175" s="31">
        <v>502320</v>
      </c>
      <c r="S175" s="31">
        <v>155652</v>
      </c>
      <c r="T175" s="36">
        <f t="shared" si="46"/>
        <v>0.32332120245276436</v>
      </c>
      <c r="U175" s="36">
        <f t="shared" si="47"/>
        <v>-0.26446320294851977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3343</v>
      </c>
      <c r="G178" s="36">
        <f t="shared" si="40"/>
        <v>0</v>
      </c>
      <c r="H178" s="31">
        <v>1114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4457</v>
      </c>
      <c r="O178" s="36">
        <f t="shared" si="45"/>
        <v>0</v>
      </c>
      <c r="P178" s="31">
        <v>3198</v>
      </c>
      <c r="Q178" s="31">
        <v>0</v>
      </c>
      <c r="R178" s="31">
        <v>0</v>
      </c>
      <c r="S178" s="31">
        <v>6396</v>
      </c>
      <c r="T178" s="36">
        <f t="shared" si="46"/>
        <v>0</v>
      </c>
      <c r="U178" s="36">
        <f t="shared" si="47"/>
        <v>-0.65165728580362725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931416</v>
      </c>
      <c r="E179" s="32">
        <f>SUM(E173:E178)</f>
        <v>931416</v>
      </c>
      <c r="F179" s="32">
        <f>SUM(F173:F178)</f>
        <v>55822</v>
      </c>
      <c r="G179" s="37">
        <f t="shared" si="40"/>
        <v>5.9932403995636749E-2</v>
      </c>
      <c r="H179" s="32">
        <f>SUM(H173:H178)</f>
        <v>75865</v>
      </c>
      <c r="I179" s="37">
        <f t="shared" si="41"/>
        <v>8.1451252716294331E-2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131687</v>
      </c>
      <c r="O179" s="37">
        <f t="shared" si="45"/>
        <v>0.14138365671193109</v>
      </c>
      <c r="P179" s="32">
        <f>SUM(P173:P178)</f>
        <v>96190</v>
      </c>
      <c r="Q179" s="32">
        <f>SUM(Q173:Q178)</f>
        <v>1074720</v>
      </c>
      <c r="R179" s="32">
        <f>SUM(R173:R178)</f>
        <v>562320</v>
      </c>
      <c r="S179" s="32">
        <f>SUM(S173:S178)</f>
        <v>193457</v>
      </c>
      <c r="T179" s="37">
        <f t="shared" si="46"/>
        <v>0.18000688551436653</v>
      </c>
      <c r="U179" s="37">
        <f t="shared" si="47"/>
        <v>-0.21130055099282674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1468600</v>
      </c>
      <c r="E181" s="31">
        <v>1468600</v>
      </c>
      <c r="F181" s="31">
        <v>416912</v>
      </c>
      <c r="G181" s="36">
        <f t="shared" si="40"/>
        <v>0.28388397112896635</v>
      </c>
      <c r="H181" s="31">
        <v>625035</v>
      </c>
      <c r="I181" s="36">
        <f t="shared" si="41"/>
        <v>0.42559921013209862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1041947</v>
      </c>
      <c r="O181" s="36">
        <f t="shared" si="45"/>
        <v>0.70948318126106491</v>
      </c>
      <c r="P181" s="31">
        <v>313096</v>
      </c>
      <c r="Q181" s="31">
        <v>1700000</v>
      </c>
      <c r="R181" s="31">
        <v>1400000</v>
      </c>
      <c r="S181" s="31">
        <v>711978</v>
      </c>
      <c r="T181" s="36">
        <f t="shared" si="46"/>
        <v>0.4188105882352941</v>
      </c>
      <c r="U181" s="36">
        <f t="shared" si="47"/>
        <v>0.996304647775762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112428</v>
      </c>
      <c r="E182" s="31">
        <v>112428</v>
      </c>
      <c r="F182" s="31">
        <v>32301</v>
      </c>
      <c r="G182" s="36">
        <f t="shared" si="40"/>
        <v>0.28730387447966699</v>
      </c>
      <c r="H182" s="31">
        <v>32301</v>
      </c>
      <c r="I182" s="36">
        <f t="shared" si="41"/>
        <v>0.28730387447966699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64602</v>
      </c>
      <c r="O182" s="36">
        <f t="shared" si="45"/>
        <v>0.57460774895933397</v>
      </c>
      <c r="P182" s="31">
        <v>32301</v>
      </c>
      <c r="Q182" s="31">
        <v>107178</v>
      </c>
      <c r="R182" s="31">
        <v>107178</v>
      </c>
      <c r="S182" s="31">
        <v>64602</v>
      </c>
      <c r="T182" s="36">
        <f t="shared" si="46"/>
        <v>0.60275429659071822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1581028</v>
      </c>
      <c r="E185" s="32">
        <f>SUM(E180:E184)</f>
        <v>1581028</v>
      </c>
      <c r="F185" s="32">
        <f>SUM(F180:F184)</f>
        <v>449213</v>
      </c>
      <c r="G185" s="37">
        <f t="shared" si="40"/>
        <v>0.28412716283329581</v>
      </c>
      <c r="H185" s="32">
        <f>SUM(H180:H184)</f>
        <v>657336</v>
      </c>
      <c r="I185" s="37">
        <f t="shared" si="41"/>
        <v>0.41576493268936415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1106549</v>
      </c>
      <c r="O185" s="37">
        <f t="shared" si="45"/>
        <v>0.69989209552265996</v>
      </c>
      <c r="P185" s="32">
        <f>SUM(P180:P184)</f>
        <v>345397</v>
      </c>
      <c r="Q185" s="32">
        <f>SUM(Q180:Q184)</f>
        <v>1807178</v>
      </c>
      <c r="R185" s="32">
        <f>SUM(R180:R184)</f>
        <v>1507178</v>
      </c>
      <c r="S185" s="32">
        <f>SUM(S180:S184)</f>
        <v>776580</v>
      </c>
      <c r="T185" s="37">
        <f t="shared" si="46"/>
        <v>0.42971970663653497</v>
      </c>
      <c r="U185" s="37">
        <f t="shared" si="47"/>
        <v>0.90313175852714411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1673</v>
      </c>
      <c r="E187" s="31">
        <v>1673</v>
      </c>
      <c r="F187" s="31">
        <v>53836</v>
      </c>
      <c r="G187" s="36">
        <f t="shared" si="40"/>
        <v>32.179318589360427</v>
      </c>
      <c r="H187" s="31">
        <v>45241</v>
      </c>
      <c r="I187" s="36">
        <f t="shared" si="41"/>
        <v>27.0418410041841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99077</v>
      </c>
      <c r="O187" s="36">
        <f t="shared" si="45"/>
        <v>59.221159593544527</v>
      </c>
      <c r="P187" s="31">
        <v>55392</v>
      </c>
      <c r="Q187" s="31">
        <v>249544</v>
      </c>
      <c r="R187" s="31">
        <v>249544</v>
      </c>
      <c r="S187" s="31">
        <v>112083</v>
      </c>
      <c r="T187" s="36">
        <f t="shared" si="46"/>
        <v>0.44915125188343541</v>
      </c>
      <c r="U187" s="36">
        <f t="shared" si="47"/>
        <v>-0.1832575101097631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2760089</v>
      </c>
      <c r="E188" s="31">
        <v>2760089</v>
      </c>
      <c r="F188" s="31">
        <v>932989</v>
      </c>
      <c r="G188" s="36">
        <f t="shared" si="40"/>
        <v>0.3380285925562545</v>
      </c>
      <c r="H188" s="31">
        <v>986408</v>
      </c>
      <c r="I188" s="36">
        <f t="shared" si="41"/>
        <v>0.3573826786020306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1919397</v>
      </c>
      <c r="O188" s="36">
        <f t="shared" si="45"/>
        <v>0.69541127115828516</v>
      </c>
      <c r="P188" s="31">
        <v>715351</v>
      </c>
      <c r="Q188" s="31">
        <v>3632802</v>
      </c>
      <c r="R188" s="31">
        <v>3000698</v>
      </c>
      <c r="S188" s="31">
        <v>1552337</v>
      </c>
      <c r="T188" s="36">
        <f t="shared" si="46"/>
        <v>0.42731120495969777</v>
      </c>
      <c r="U188" s="36">
        <f t="shared" si="47"/>
        <v>0.37891468663635064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5667000</v>
      </c>
      <c r="E190" s="31">
        <v>5667000</v>
      </c>
      <c r="F190" s="31">
        <v>2361253</v>
      </c>
      <c r="G190" s="36">
        <f t="shared" si="40"/>
        <v>0.41666719604729135</v>
      </c>
      <c r="H190" s="31">
        <v>1889000</v>
      </c>
      <c r="I190" s="36">
        <f t="shared" si="41"/>
        <v>0.33333333333333331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4250253</v>
      </c>
      <c r="O190" s="36">
        <f t="shared" si="45"/>
        <v>0.75000052938062467</v>
      </c>
      <c r="P190" s="31">
        <v>1722333</v>
      </c>
      <c r="Q190" s="31">
        <v>5167000</v>
      </c>
      <c r="R190" s="31">
        <v>4798000</v>
      </c>
      <c r="S190" s="31">
        <v>3875249</v>
      </c>
      <c r="T190" s="36">
        <f t="shared" si="46"/>
        <v>0.74999980646409914</v>
      </c>
      <c r="U190" s="36">
        <f t="shared" si="47"/>
        <v>9.6768162718823936E-2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8428762</v>
      </c>
      <c r="E191" s="32">
        <f>SUM(E186:E190)</f>
        <v>8428762</v>
      </c>
      <c r="F191" s="32">
        <f>SUM(F186:F190)</f>
        <v>3348078</v>
      </c>
      <c r="G191" s="37">
        <f t="shared" si="40"/>
        <v>0.39722061199497627</v>
      </c>
      <c r="H191" s="32">
        <f>SUM(H186:H190)</f>
        <v>2920649</v>
      </c>
      <c r="I191" s="37">
        <f t="shared" si="41"/>
        <v>0.34650984331981377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6268727</v>
      </c>
      <c r="O191" s="37">
        <f t="shared" si="45"/>
        <v>0.74373045531478998</v>
      </c>
      <c r="P191" s="32">
        <f>SUM(P186:P190)</f>
        <v>2493076</v>
      </c>
      <c r="Q191" s="32">
        <f>SUM(Q186:Q190)</f>
        <v>9049346</v>
      </c>
      <c r="R191" s="32">
        <f>SUM(R186:R190)</f>
        <v>8048242</v>
      </c>
      <c r="S191" s="32">
        <f>SUM(S186:S190)</f>
        <v>5539669</v>
      </c>
      <c r="T191" s="37">
        <f t="shared" si="46"/>
        <v>0.61216235957825016</v>
      </c>
      <c r="U191" s="37">
        <f t="shared" si="47"/>
        <v>0.17150419802685524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7679</v>
      </c>
      <c r="E195" s="31">
        <v>7679</v>
      </c>
      <c r="F195" s="31">
        <v>120</v>
      </c>
      <c r="G195" s="36">
        <f t="shared" si="40"/>
        <v>1.5627034770152363E-2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120</v>
      </c>
      <c r="O195" s="36">
        <f t="shared" si="45"/>
        <v>1.5627034770152363E-2</v>
      </c>
      <c r="P195" s="31">
        <v>0</v>
      </c>
      <c r="Q195" s="31">
        <v>7320</v>
      </c>
      <c r="R195" s="31">
        <v>7320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70058</v>
      </c>
      <c r="E196" s="31">
        <v>70058</v>
      </c>
      <c r="F196" s="31">
        <v>0</v>
      </c>
      <c r="G196" s="36">
        <f t="shared" si="40"/>
        <v>0</v>
      </c>
      <c r="H196" s="31">
        <v>8135</v>
      </c>
      <c r="I196" s="36">
        <f t="shared" si="41"/>
        <v>0.11611807359616318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8135</v>
      </c>
      <c r="O196" s="36">
        <f t="shared" si="45"/>
        <v>0.11611807359616318</v>
      </c>
      <c r="P196" s="31">
        <v>0</v>
      </c>
      <c r="Q196" s="31">
        <v>66785</v>
      </c>
      <c r="R196" s="31">
        <v>66785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77737</v>
      </c>
      <c r="E198" s="32">
        <f>SUM(E192:E197)</f>
        <v>77737</v>
      </c>
      <c r="F198" s="32">
        <f>SUM(F192:F197)</f>
        <v>120</v>
      </c>
      <c r="G198" s="37">
        <f t="shared" si="40"/>
        <v>1.5436664651324336E-3</v>
      </c>
      <c r="H198" s="32">
        <f>SUM(H192:H197)</f>
        <v>8135</v>
      </c>
      <c r="I198" s="37">
        <f t="shared" si="41"/>
        <v>0.10464772244876958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8255</v>
      </c>
      <c r="O198" s="37">
        <f t="shared" si="45"/>
        <v>0.10619138891390201</v>
      </c>
      <c r="P198" s="32">
        <f>SUM(P192:P197)</f>
        <v>0</v>
      </c>
      <c r="Q198" s="32">
        <f>SUM(Q192:Q197)</f>
        <v>74105</v>
      </c>
      <c r="R198" s="32">
        <f>SUM(R192:R197)</f>
        <v>74105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17596095</v>
      </c>
      <c r="E200" s="31">
        <v>17596095</v>
      </c>
      <c r="F200" s="31">
        <v>9278753</v>
      </c>
      <c r="G200" s="36">
        <f t="shared" si="40"/>
        <v>0.52731887387514109</v>
      </c>
      <c r="H200" s="31">
        <v>5363012</v>
      </c>
      <c r="I200" s="36">
        <f t="shared" si="41"/>
        <v>0.30478421490677338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14641765</v>
      </c>
      <c r="O200" s="36">
        <f t="shared" si="45"/>
        <v>0.83210308878191441</v>
      </c>
      <c r="P200" s="31">
        <v>5272020</v>
      </c>
      <c r="Q200" s="31">
        <v>17595085</v>
      </c>
      <c r="R200" s="31">
        <v>17595085</v>
      </c>
      <c r="S200" s="31">
        <v>14604744</v>
      </c>
      <c r="T200" s="36">
        <f t="shared" si="46"/>
        <v>0.83004680000125031</v>
      </c>
      <c r="U200" s="36">
        <f t="shared" si="47"/>
        <v>1.7259418590976461E-2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17596095</v>
      </c>
      <c r="E204" s="32">
        <f>SUM(E199:E203)</f>
        <v>17596095</v>
      </c>
      <c r="F204" s="32">
        <f>SUM(F199:F203)</f>
        <v>9278753</v>
      </c>
      <c r="G204" s="37">
        <f t="shared" si="40"/>
        <v>0.52731887387514109</v>
      </c>
      <c r="H204" s="32">
        <f>SUM(H199:H203)</f>
        <v>5363012</v>
      </c>
      <c r="I204" s="37">
        <f t="shared" si="41"/>
        <v>0.30478421490677338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14641765</v>
      </c>
      <c r="O204" s="37">
        <f t="shared" si="45"/>
        <v>0.83210308878191441</v>
      </c>
      <c r="P204" s="32">
        <f>SUM(P199:P203)</f>
        <v>5272020</v>
      </c>
      <c r="Q204" s="32">
        <f>SUM(Q199:Q203)</f>
        <v>17595085</v>
      </c>
      <c r="R204" s="32">
        <f>SUM(R199:R203)</f>
        <v>17595085</v>
      </c>
      <c r="S204" s="32">
        <f>SUM(S199:S203)</f>
        <v>14604744</v>
      </c>
      <c r="T204" s="37">
        <f t="shared" si="46"/>
        <v>0.83004680000125031</v>
      </c>
      <c r="U204" s="37">
        <f t="shared" si="47"/>
        <v>1.7259418590976461E-2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28615038</v>
      </c>
      <c r="E205" s="32">
        <f>SUM(E173:E178,E180:E184,E186:E190,E192:E197,E199:E203)</f>
        <v>28615038</v>
      </c>
      <c r="F205" s="32">
        <f>SUM(F173:F178,F180:F184,F186:F190,F192:F197,F199:F203)</f>
        <v>13131986</v>
      </c>
      <c r="G205" s="37">
        <f t="shared" si="40"/>
        <v>0.45891904808932982</v>
      </c>
      <c r="H205" s="32">
        <f>SUM(H173:H178,H180:H184,H186:H190,H192:H197,H199:H203)</f>
        <v>9024997</v>
      </c>
      <c r="I205" s="37">
        <f t="shared" si="41"/>
        <v>0.31539350043847575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22156983</v>
      </c>
      <c r="O205" s="37">
        <f t="shared" si="45"/>
        <v>0.77431254852780551</v>
      </c>
      <c r="P205" s="32">
        <f>SUM(P173:P178,P180:P184,P186:P190,P192:P197,P199:P203)</f>
        <v>8206683</v>
      </c>
      <c r="Q205" s="32">
        <f>SUM(Q173:Q178,Q180:Q184,Q186:Q190,Q192:Q197,Q199:Q203)</f>
        <v>29600434</v>
      </c>
      <c r="R205" s="32">
        <f>SUM(R173:R178,R180:R184,R186:R190,R192:R197,R199:R203)</f>
        <v>27786930</v>
      </c>
      <c r="S205" s="32">
        <f>SUM(S173:S178,S180:S184,S186:S190,S192:S197,S199:S203)</f>
        <v>21114450</v>
      </c>
      <c r="T205" s="37">
        <f t="shared" si="46"/>
        <v>0.71331555476517672</v>
      </c>
      <c r="U205" s="37">
        <f t="shared" si="47"/>
        <v>9.9713124047803525E-2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329709</v>
      </c>
      <c r="E209" s="31">
        <v>329709</v>
      </c>
      <c r="F209" s="31">
        <v>24591</v>
      </c>
      <c r="G209" s="36">
        <f t="shared" si="48"/>
        <v>7.4583951302512219E-2</v>
      </c>
      <c r="H209" s="31">
        <v>28983</v>
      </c>
      <c r="I209" s="36">
        <f t="shared" si="49"/>
        <v>8.7904788768277481E-2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53574</v>
      </c>
      <c r="O209" s="36">
        <f t="shared" si="53"/>
        <v>0.1624887400707897</v>
      </c>
      <c r="P209" s="31">
        <v>38158</v>
      </c>
      <c r="Q209" s="31">
        <v>214196</v>
      </c>
      <c r="R209" s="31">
        <v>314308</v>
      </c>
      <c r="S209" s="31">
        <v>87201</v>
      </c>
      <c r="T209" s="36">
        <f t="shared" si="54"/>
        <v>0.4071084427346916</v>
      </c>
      <c r="U209" s="36">
        <f t="shared" si="55"/>
        <v>-0.24044761255831015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19983</v>
      </c>
      <c r="E210" s="31">
        <v>19983</v>
      </c>
      <c r="F210" s="31">
        <v>4255</v>
      </c>
      <c r="G210" s="36">
        <f t="shared" si="48"/>
        <v>0.21293099134264123</v>
      </c>
      <c r="H210" s="31">
        <v>3290</v>
      </c>
      <c r="I210" s="36">
        <f t="shared" si="49"/>
        <v>0.16463994395235951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7545</v>
      </c>
      <c r="O210" s="36">
        <f t="shared" si="53"/>
        <v>0.37757093529500074</v>
      </c>
      <c r="P210" s="31">
        <v>3259</v>
      </c>
      <c r="Q210" s="31">
        <v>6050</v>
      </c>
      <c r="R210" s="31">
        <v>19050</v>
      </c>
      <c r="S210" s="31">
        <v>11447</v>
      </c>
      <c r="T210" s="36">
        <f t="shared" si="54"/>
        <v>1.8920661157024794</v>
      </c>
      <c r="U210" s="36">
        <f t="shared" si="55"/>
        <v>9.5121202822952E-3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10904698</v>
      </c>
      <c r="E211" s="31">
        <v>10904698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13843</v>
      </c>
      <c r="Q211" s="31">
        <v>10278048</v>
      </c>
      <c r="R211" s="31">
        <v>10278048</v>
      </c>
      <c r="S211" s="31">
        <v>15495</v>
      </c>
      <c r="T211" s="36">
        <f t="shared" si="54"/>
        <v>1.5075819844390685E-3</v>
      </c>
      <c r="U211" s="36">
        <f t="shared" si="55"/>
        <v>-1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11254390</v>
      </c>
      <c r="E216" s="32">
        <f>SUM(E208:E215)</f>
        <v>11254390</v>
      </c>
      <c r="F216" s="32">
        <f>SUM(F208:F215)</f>
        <v>28846</v>
      </c>
      <c r="G216" s="37">
        <f t="shared" si="48"/>
        <v>2.56308871471488E-3</v>
      </c>
      <c r="H216" s="32">
        <f>SUM(H208:H215)</f>
        <v>32273</v>
      </c>
      <c r="I216" s="37">
        <f t="shared" si="49"/>
        <v>2.8675921129443708E-3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61119</v>
      </c>
      <c r="O216" s="37">
        <f t="shared" si="53"/>
        <v>5.4306808276592513E-3</v>
      </c>
      <c r="P216" s="32">
        <f>SUM(P208:P215)</f>
        <v>55260</v>
      </c>
      <c r="Q216" s="32">
        <f>SUM(Q208:Q215)</f>
        <v>10498294</v>
      </c>
      <c r="R216" s="32">
        <f>SUM(R208:R215)</f>
        <v>10611406</v>
      </c>
      <c r="S216" s="32">
        <f>SUM(S208:S215)</f>
        <v>114143</v>
      </c>
      <c r="T216" s="37">
        <f t="shared" si="54"/>
        <v>1.0872528431762342E-2</v>
      </c>
      <c r="U216" s="37">
        <f t="shared" si="55"/>
        <v>-0.41597900832428525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4059813</v>
      </c>
      <c r="E218" s="31">
        <v>4059813</v>
      </c>
      <c r="F218" s="31">
        <v>1155838</v>
      </c>
      <c r="G218" s="36">
        <f t="shared" si="48"/>
        <v>0.28470227569594952</v>
      </c>
      <c r="H218" s="31">
        <v>960335</v>
      </c>
      <c r="I218" s="36">
        <f t="shared" si="49"/>
        <v>0.23654660941279806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2116173</v>
      </c>
      <c r="O218" s="36">
        <f t="shared" si="53"/>
        <v>0.52124888510874767</v>
      </c>
      <c r="P218" s="31">
        <v>649673</v>
      </c>
      <c r="Q218" s="31">
        <v>4423352</v>
      </c>
      <c r="R218" s="31">
        <v>3923040</v>
      </c>
      <c r="S218" s="31">
        <v>1614670</v>
      </c>
      <c r="T218" s="36">
        <f t="shared" si="54"/>
        <v>0.36503312420083234</v>
      </c>
      <c r="U218" s="36">
        <f t="shared" si="55"/>
        <v>0.47818210084150037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2244295</v>
      </c>
      <c r="E219" s="31">
        <v>2244295</v>
      </c>
      <c r="F219" s="31">
        <v>223018</v>
      </c>
      <c r="G219" s="36">
        <f t="shared" si="48"/>
        <v>9.9371071984743542E-2</v>
      </c>
      <c r="H219" s="31">
        <v>404022</v>
      </c>
      <c r="I219" s="36">
        <f t="shared" si="49"/>
        <v>0.18002178857948711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627040</v>
      </c>
      <c r="O219" s="36">
        <f t="shared" si="53"/>
        <v>0.27939286056423063</v>
      </c>
      <c r="P219" s="31">
        <v>962819</v>
      </c>
      <c r="Q219" s="31">
        <v>4079320</v>
      </c>
      <c r="R219" s="31">
        <v>4079320</v>
      </c>
      <c r="S219" s="31">
        <v>1156171</v>
      </c>
      <c r="T219" s="36">
        <f t="shared" si="54"/>
        <v>0.28342248217840227</v>
      </c>
      <c r="U219" s="36">
        <f t="shared" si="55"/>
        <v>-0.58037595851349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17120580</v>
      </c>
      <c r="E220" s="31">
        <v>17120580</v>
      </c>
      <c r="F220" s="31">
        <v>0</v>
      </c>
      <c r="G220" s="36">
        <f t="shared" si="48"/>
        <v>0</v>
      </c>
      <c r="H220" s="31">
        <v>18609</v>
      </c>
      <c r="I220" s="36">
        <f t="shared" si="49"/>
        <v>1.0869374752490862E-3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18609</v>
      </c>
      <c r="O220" s="36">
        <f t="shared" si="53"/>
        <v>1.0869374752490862E-3</v>
      </c>
      <c r="P220" s="31">
        <v>4056885</v>
      </c>
      <c r="Q220" s="31">
        <v>0</v>
      </c>
      <c r="R220" s="31">
        <v>16196191</v>
      </c>
      <c r="S220" s="31">
        <v>7924515</v>
      </c>
      <c r="T220" s="36">
        <f t="shared" si="54"/>
        <v>0</v>
      </c>
      <c r="U220" s="36">
        <f t="shared" si="55"/>
        <v>-0.99541298311389159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55426</v>
      </c>
      <c r="E221" s="31">
        <v>55426</v>
      </c>
      <c r="F221" s="31">
        <v>61913</v>
      </c>
      <c r="G221" s="36">
        <f t="shared" si="48"/>
        <v>1.1170389347959442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61913</v>
      </c>
      <c r="O221" s="36">
        <f t="shared" si="53"/>
        <v>1.1170389347959442</v>
      </c>
      <c r="P221" s="31">
        <v>0</v>
      </c>
      <c r="Q221" s="31">
        <v>52837</v>
      </c>
      <c r="R221" s="31">
        <v>52837</v>
      </c>
      <c r="S221" s="31">
        <v>1130</v>
      </c>
      <c r="T221" s="36">
        <f t="shared" si="54"/>
        <v>2.1386528379733899E-2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23480114</v>
      </c>
      <c r="E224" s="32">
        <f>SUM(E217:E223)</f>
        <v>23480114</v>
      </c>
      <c r="F224" s="32">
        <f>SUM(F217:F223)</f>
        <v>1440769</v>
      </c>
      <c r="G224" s="37">
        <f t="shared" si="48"/>
        <v>6.1361243816788966E-2</v>
      </c>
      <c r="H224" s="32">
        <f>SUM(H217:H223)</f>
        <v>1382966</v>
      </c>
      <c r="I224" s="37">
        <f t="shared" si="49"/>
        <v>5.8899458494963017E-2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2823735</v>
      </c>
      <c r="O224" s="37">
        <f t="shared" si="53"/>
        <v>0.12026070231175198</v>
      </c>
      <c r="P224" s="32">
        <f>SUM(P217:P223)</f>
        <v>5669377</v>
      </c>
      <c r="Q224" s="32">
        <f>SUM(Q217:Q223)</f>
        <v>8555509</v>
      </c>
      <c r="R224" s="32">
        <f>SUM(R217:R223)</f>
        <v>24251388</v>
      </c>
      <c r="S224" s="32">
        <f>SUM(S217:S223)</f>
        <v>10696486</v>
      </c>
      <c r="T224" s="37">
        <f t="shared" si="54"/>
        <v>1.2502454266601788</v>
      </c>
      <c r="U224" s="37">
        <f t="shared" si="55"/>
        <v>-0.75606384969635987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2000</v>
      </c>
      <c r="G225" s="36">
        <f t="shared" si="48"/>
        <v>0</v>
      </c>
      <c r="H225" s="31">
        <v>59900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61900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85764</v>
      </c>
      <c r="E226" s="31">
        <v>85764</v>
      </c>
      <c r="F226" s="31">
        <v>52415</v>
      </c>
      <c r="G226" s="36">
        <f t="shared" si="48"/>
        <v>0.61115386409215988</v>
      </c>
      <c r="H226" s="31">
        <v>35781</v>
      </c>
      <c r="I226" s="36">
        <f t="shared" si="49"/>
        <v>0.41720302224709671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88196</v>
      </c>
      <c r="O226" s="36">
        <f t="shared" si="53"/>
        <v>1.0283568863392565</v>
      </c>
      <c r="P226" s="31">
        <v>1419</v>
      </c>
      <c r="Q226" s="31">
        <v>101308</v>
      </c>
      <c r="R226" s="31">
        <v>77699</v>
      </c>
      <c r="S226" s="31">
        <v>28313</v>
      </c>
      <c r="T226" s="36">
        <f t="shared" si="54"/>
        <v>0.27947447388162833</v>
      </c>
      <c r="U226" s="36">
        <f t="shared" si="55"/>
        <v>24.215644820295982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281974</v>
      </c>
      <c r="E228" s="31">
        <v>281974</v>
      </c>
      <c r="F228" s="31">
        <v>82428</v>
      </c>
      <c r="G228" s="36">
        <f t="shared" si="48"/>
        <v>0.29232482427457851</v>
      </c>
      <c r="H228" s="31">
        <v>81030</v>
      </c>
      <c r="I228" s="36">
        <f t="shared" si="49"/>
        <v>0.2873669203543589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163458</v>
      </c>
      <c r="O228" s="36">
        <f t="shared" si="53"/>
        <v>0.57969174462893747</v>
      </c>
      <c r="P228" s="31">
        <v>62925</v>
      </c>
      <c r="Q228" s="31">
        <v>292623</v>
      </c>
      <c r="R228" s="31">
        <v>372342</v>
      </c>
      <c r="S228" s="31">
        <v>121001</v>
      </c>
      <c r="T228" s="36">
        <f t="shared" si="54"/>
        <v>0.4135047484305745</v>
      </c>
      <c r="U228" s="36">
        <f t="shared" si="55"/>
        <v>0.28772348033373074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367738</v>
      </c>
      <c r="E230" s="32">
        <f>SUM(E225:E229)</f>
        <v>367738</v>
      </c>
      <c r="F230" s="32">
        <f>SUM(F225:F229)</f>
        <v>136843</v>
      </c>
      <c r="G230" s="37">
        <f t="shared" si="48"/>
        <v>0.37212091217116533</v>
      </c>
      <c r="H230" s="32">
        <f>SUM(H225:H229)</f>
        <v>176711</v>
      </c>
      <c r="I230" s="37">
        <f t="shared" si="49"/>
        <v>0.48053505484883258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313554</v>
      </c>
      <c r="O230" s="37">
        <f t="shared" si="53"/>
        <v>0.85265596701999791</v>
      </c>
      <c r="P230" s="32">
        <f>SUM(P225:P229)</f>
        <v>64344</v>
      </c>
      <c r="Q230" s="32">
        <f>SUM(Q225:Q229)</f>
        <v>393931</v>
      </c>
      <c r="R230" s="32">
        <f>SUM(R225:R229)</f>
        <v>450041</v>
      </c>
      <c r="S230" s="32">
        <f>SUM(S225:S229)</f>
        <v>149314</v>
      </c>
      <c r="T230" s="37">
        <f t="shared" si="54"/>
        <v>0.37903592253465707</v>
      </c>
      <c r="U230" s="37">
        <f t="shared" si="55"/>
        <v>1.7463477558125078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35102242</v>
      </c>
      <c r="E231" s="32">
        <f>SUM(E208:E215,E217:E223,E225:E229)</f>
        <v>35102242</v>
      </c>
      <c r="F231" s="32">
        <f>SUM(F208:F215,F217:F223,F225:F229)</f>
        <v>1606458</v>
      </c>
      <c r="G231" s="37">
        <f t="shared" si="48"/>
        <v>4.5765110957869871E-2</v>
      </c>
      <c r="H231" s="32">
        <f>SUM(H208:H215,H217:H223,H225:H229)</f>
        <v>1591950</v>
      </c>
      <c r="I231" s="37">
        <f t="shared" si="49"/>
        <v>4.5351804024369724E-2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3198408</v>
      </c>
      <c r="O231" s="37">
        <f t="shared" si="53"/>
        <v>9.1116914982239602E-2</v>
      </c>
      <c r="P231" s="32">
        <f>SUM(P208:P215,P217:P223,P225:P229)</f>
        <v>5788981</v>
      </c>
      <c r="Q231" s="32">
        <f>SUM(Q208:Q215,Q217:Q223,Q225:Q229)</f>
        <v>19447734</v>
      </c>
      <c r="R231" s="32">
        <f>SUM(R208:R215,R217:R223,R225:R229)</f>
        <v>35312835</v>
      </c>
      <c r="S231" s="32">
        <f>SUM(S208:S215,S217:S223,S225:S229)</f>
        <v>10959943</v>
      </c>
      <c r="T231" s="37">
        <f t="shared" si="54"/>
        <v>0.56355887014908779</v>
      </c>
      <c r="U231" s="37">
        <f t="shared" si="55"/>
        <v>-0.72500341597251738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149</v>
      </c>
      <c r="Q234" s="31">
        <v>0</v>
      </c>
      <c r="R234" s="31">
        <v>200</v>
      </c>
      <c r="S234" s="31">
        <v>149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-1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226817</v>
      </c>
      <c r="E235" s="31">
        <v>226817</v>
      </c>
      <c r="F235" s="31">
        <v>98268</v>
      </c>
      <c r="G235" s="36">
        <f t="shared" si="56"/>
        <v>0.43324794878690753</v>
      </c>
      <c r="H235" s="31">
        <v>45688</v>
      </c>
      <c r="I235" s="36">
        <f t="shared" si="57"/>
        <v>0.20143110966109243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143956</v>
      </c>
      <c r="O235" s="36">
        <f t="shared" si="61"/>
        <v>0.63467905844799988</v>
      </c>
      <c r="P235" s="31">
        <v>52934</v>
      </c>
      <c r="Q235" s="31">
        <v>103592</v>
      </c>
      <c r="R235" s="31">
        <v>103592</v>
      </c>
      <c r="S235" s="31">
        <v>115168</v>
      </c>
      <c r="T235" s="36">
        <f t="shared" si="62"/>
        <v>1.1117460807784385</v>
      </c>
      <c r="U235" s="36">
        <f t="shared" si="63"/>
        <v>-0.13688744474250958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464000</v>
      </c>
      <c r="E236" s="31">
        <v>464000</v>
      </c>
      <c r="F236" s="31">
        <v>111859</v>
      </c>
      <c r="G236" s="36">
        <f t="shared" si="56"/>
        <v>0.24107543103448276</v>
      </c>
      <c r="H236" s="31">
        <v>35200</v>
      </c>
      <c r="I236" s="36">
        <f t="shared" si="57"/>
        <v>7.586206896551724E-2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147059</v>
      </c>
      <c r="O236" s="36">
        <f t="shared" si="61"/>
        <v>0.31693749999999998</v>
      </c>
      <c r="P236" s="31">
        <v>148291</v>
      </c>
      <c r="Q236" s="31">
        <v>1399607</v>
      </c>
      <c r="R236" s="31">
        <v>1399607</v>
      </c>
      <c r="S236" s="31">
        <v>154519</v>
      </c>
      <c r="T236" s="36">
        <f t="shared" si="62"/>
        <v>0.11040170562164951</v>
      </c>
      <c r="U236" s="36">
        <f t="shared" si="63"/>
        <v>-0.76262888509754467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50000</v>
      </c>
      <c r="E237" s="31">
        <v>50000</v>
      </c>
      <c r="F237" s="31">
        <v>5741</v>
      </c>
      <c r="G237" s="36">
        <f t="shared" si="56"/>
        <v>0.11482000000000001</v>
      </c>
      <c r="H237" s="31">
        <v>548</v>
      </c>
      <c r="I237" s="36">
        <f t="shared" si="57"/>
        <v>1.0959999999999999E-2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6289</v>
      </c>
      <c r="O237" s="36">
        <f t="shared" si="61"/>
        <v>0.12578</v>
      </c>
      <c r="P237" s="31">
        <v>3205</v>
      </c>
      <c r="Q237" s="31">
        <v>9500</v>
      </c>
      <c r="R237" s="31">
        <v>9500</v>
      </c>
      <c r="S237" s="31">
        <v>11351</v>
      </c>
      <c r="T237" s="36">
        <f t="shared" si="62"/>
        <v>1.1948421052631579</v>
      </c>
      <c r="U237" s="36">
        <f t="shared" si="63"/>
        <v>-0.82901716068642739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2478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2478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740817</v>
      </c>
      <c r="E240" s="32">
        <f>SUM(E234:E239)</f>
        <v>740817</v>
      </c>
      <c r="F240" s="32">
        <f>SUM(F234:F239)</f>
        <v>218346</v>
      </c>
      <c r="G240" s="37">
        <f t="shared" si="56"/>
        <v>0.29473675685088219</v>
      </c>
      <c r="H240" s="32">
        <f>SUM(H234:H239)</f>
        <v>81436</v>
      </c>
      <c r="I240" s="37">
        <f t="shared" si="57"/>
        <v>0.10992728298621657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299782</v>
      </c>
      <c r="O240" s="37">
        <f t="shared" si="61"/>
        <v>0.40466403983709875</v>
      </c>
      <c r="P240" s="32">
        <f>SUM(P234:P239)</f>
        <v>204579</v>
      </c>
      <c r="Q240" s="32">
        <f>SUM(Q234:Q239)</f>
        <v>1512699</v>
      </c>
      <c r="R240" s="32">
        <f>SUM(R234:R239)</f>
        <v>1512899</v>
      </c>
      <c r="S240" s="32">
        <f>SUM(S234:S239)</f>
        <v>281187</v>
      </c>
      <c r="T240" s="37">
        <f t="shared" si="62"/>
        <v>0.18588430348668175</v>
      </c>
      <c r="U240" s="37">
        <f t="shared" si="63"/>
        <v>-0.60193372731316508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13201000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394236</v>
      </c>
      <c r="E243" s="31">
        <v>394236</v>
      </c>
      <c r="F243" s="31">
        <v>15327</v>
      </c>
      <c r="G243" s="36">
        <f t="shared" si="56"/>
        <v>3.8877728061364261E-2</v>
      </c>
      <c r="H243" s="31">
        <v>2260</v>
      </c>
      <c r="I243" s="36">
        <f t="shared" si="57"/>
        <v>5.732606864923548E-3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17587</v>
      </c>
      <c r="O243" s="36">
        <f t="shared" si="61"/>
        <v>4.4610334926287805E-2</v>
      </c>
      <c r="P243" s="31">
        <v>25220</v>
      </c>
      <c r="Q243" s="31">
        <v>532228</v>
      </c>
      <c r="R243" s="31">
        <v>532228</v>
      </c>
      <c r="S243" s="31">
        <v>38048</v>
      </c>
      <c r="T243" s="36">
        <f t="shared" si="62"/>
        <v>7.1488159209962654E-2</v>
      </c>
      <c r="U243" s="36">
        <f t="shared" si="63"/>
        <v>-0.91038858049167326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8824985</v>
      </c>
      <c r="E245" s="31">
        <v>8824985</v>
      </c>
      <c r="F245" s="31">
        <v>0</v>
      </c>
      <c r="G245" s="36">
        <f t="shared" si="56"/>
        <v>0</v>
      </c>
      <c r="H245" s="31">
        <v>2941650</v>
      </c>
      <c r="I245" s="36">
        <f t="shared" si="57"/>
        <v>0.33333201132919771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2941650</v>
      </c>
      <c r="O245" s="36">
        <f t="shared" si="61"/>
        <v>0.33333201132919771</v>
      </c>
      <c r="P245" s="31">
        <v>2651023</v>
      </c>
      <c r="Q245" s="31">
        <v>7953144</v>
      </c>
      <c r="R245" s="31">
        <v>7953144</v>
      </c>
      <c r="S245" s="31">
        <v>5964819</v>
      </c>
      <c r="T245" s="36">
        <f t="shared" si="62"/>
        <v>0.74999509627890559</v>
      </c>
      <c r="U245" s="36">
        <f t="shared" si="63"/>
        <v>0.10962824539809723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9219221</v>
      </c>
      <c r="E247" s="32">
        <f>SUM(E241:E246)</f>
        <v>9219221</v>
      </c>
      <c r="F247" s="32">
        <f>SUM(F241:F246)</f>
        <v>15327</v>
      </c>
      <c r="G247" s="37">
        <f t="shared" si="56"/>
        <v>1.6625048905975896E-3</v>
      </c>
      <c r="H247" s="32">
        <f>SUM(H241:H246)</f>
        <v>2943910</v>
      </c>
      <c r="I247" s="37">
        <f t="shared" si="57"/>
        <v>0.31932307512749719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2959237</v>
      </c>
      <c r="O247" s="37">
        <f t="shared" si="61"/>
        <v>0.3209855800180948</v>
      </c>
      <c r="P247" s="32">
        <f>SUM(P241:P246)</f>
        <v>2676243</v>
      </c>
      <c r="Q247" s="32">
        <f>SUM(Q241:Q246)</f>
        <v>21686372</v>
      </c>
      <c r="R247" s="32">
        <f>SUM(R241:R246)</f>
        <v>8485372</v>
      </c>
      <c r="S247" s="32">
        <f>SUM(S241:S246)</f>
        <v>6002867</v>
      </c>
      <c r="T247" s="37">
        <f t="shared" si="62"/>
        <v>0.27680365346495023</v>
      </c>
      <c r="U247" s="37">
        <f t="shared" si="63"/>
        <v>0.1000159552028721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14326</v>
      </c>
      <c r="E248" s="31">
        <v>14326</v>
      </c>
      <c r="F248" s="31">
        <v>35256</v>
      </c>
      <c r="G248" s="36">
        <f t="shared" si="56"/>
        <v>2.4609800362976406</v>
      </c>
      <c r="H248" s="31">
        <v>42197</v>
      </c>
      <c r="I248" s="36">
        <f t="shared" si="57"/>
        <v>2.9454837358648609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77453</v>
      </c>
      <c r="O248" s="36">
        <f t="shared" si="61"/>
        <v>5.4064637721625015</v>
      </c>
      <c r="P248" s="31">
        <v>47548</v>
      </c>
      <c r="Q248" s="31">
        <v>23258</v>
      </c>
      <c r="R248" s="31">
        <v>23258</v>
      </c>
      <c r="S248" s="31">
        <v>88146</v>
      </c>
      <c r="T248" s="36">
        <f t="shared" si="62"/>
        <v>3.7899217473557485</v>
      </c>
      <c r="U248" s="36">
        <f t="shared" si="63"/>
        <v>-0.11253890805081179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274819</v>
      </c>
      <c r="E249" s="31">
        <v>274819</v>
      </c>
      <c r="F249" s="31">
        <v>8724</v>
      </c>
      <c r="G249" s="36">
        <f t="shared" si="56"/>
        <v>3.1744530036132874E-2</v>
      </c>
      <c r="H249" s="31">
        <v>64085</v>
      </c>
      <c r="I249" s="36">
        <f t="shared" si="57"/>
        <v>0.23318984495249601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72809</v>
      </c>
      <c r="O249" s="36">
        <f t="shared" si="61"/>
        <v>0.26493437498862887</v>
      </c>
      <c r="P249" s="31">
        <v>6061</v>
      </c>
      <c r="Q249" s="31">
        <v>153252</v>
      </c>
      <c r="R249" s="31">
        <v>253252</v>
      </c>
      <c r="S249" s="31">
        <v>15622</v>
      </c>
      <c r="T249" s="36">
        <f t="shared" si="62"/>
        <v>0.1019366794560593</v>
      </c>
      <c r="U249" s="36">
        <f t="shared" si="63"/>
        <v>9.5733377330473513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436800</v>
      </c>
      <c r="E250" s="31">
        <v>436800</v>
      </c>
      <c r="F250" s="31">
        <v>9956</v>
      </c>
      <c r="G250" s="36">
        <f t="shared" si="56"/>
        <v>2.2793040293040294E-2</v>
      </c>
      <c r="H250" s="31">
        <v>7740</v>
      </c>
      <c r="I250" s="36">
        <f t="shared" si="57"/>
        <v>1.7719780219780219E-2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17696</v>
      </c>
      <c r="O250" s="36">
        <f t="shared" si="61"/>
        <v>4.0512820512820513E-2</v>
      </c>
      <c r="P250" s="31">
        <v>5826</v>
      </c>
      <c r="Q250" s="31">
        <v>398262</v>
      </c>
      <c r="R250" s="31">
        <v>398262</v>
      </c>
      <c r="S250" s="31">
        <v>9870</v>
      </c>
      <c r="T250" s="36">
        <f t="shared" si="62"/>
        <v>2.4782680747849405E-2</v>
      </c>
      <c r="U250" s="36">
        <f t="shared" si="63"/>
        <v>0.32852729145211113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725945</v>
      </c>
      <c r="E254" s="32">
        <f>SUM(E248:E253)</f>
        <v>725945</v>
      </c>
      <c r="F254" s="32">
        <f>SUM(F248:F253)</f>
        <v>53936</v>
      </c>
      <c r="G254" s="37">
        <f t="shared" si="56"/>
        <v>7.4297639628346498E-2</v>
      </c>
      <c r="H254" s="32">
        <f>SUM(H248:H253)</f>
        <v>114022</v>
      </c>
      <c r="I254" s="37">
        <f t="shared" si="57"/>
        <v>0.15706699543353836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167958</v>
      </c>
      <c r="O254" s="37">
        <f t="shared" si="61"/>
        <v>0.23136463506188484</v>
      </c>
      <c r="P254" s="32">
        <f>SUM(P248:P253)</f>
        <v>59435</v>
      </c>
      <c r="Q254" s="32">
        <f>SUM(Q248:Q253)</f>
        <v>574772</v>
      </c>
      <c r="R254" s="32">
        <f>SUM(R248:R253)</f>
        <v>674772</v>
      </c>
      <c r="S254" s="32">
        <f>SUM(S248:S253)</f>
        <v>113638</v>
      </c>
      <c r="T254" s="37">
        <f t="shared" si="62"/>
        <v>0.197709700542128</v>
      </c>
      <c r="U254" s="37">
        <f t="shared" si="63"/>
        <v>0.91843190039539002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740116</v>
      </c>
      <c r="E255" s="31">
        <v>740116</v>
      </c>
      <c r="F255" s="31">
        <v>2556</v>
      </c>
      <c r="G255" s="36">
        <f t="shared" si="56"/>
        <v>3.4535126926049432E-3</v>
      </c>
      <c r="H255" s="31">
        <v>-54420</v>
      </c>
      <c r="I255" s="36">
        <f t="shared" si="57"/>
        <v>-7.3529014370720264E-2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-51864</v>
      </c>
      <c r="O255" s="36">
        <f t="shared" si="61"/>
        <v>-7.0075501678115326E-2</v>
      </c>
      <c r="P255" s="31">
        <v>200132</v>
      </c>
      <c r="Q255" s="31">
        <v>710370</v>
      </c>
      <c r="R255" s="31">
        <v>710370</v>
      </c>
      <c r="S255" s="31">
        <v>138252</v>
      </c>
      <c r="T255" s="36">
        <f t="shared" si="62"/>
        <v>0.19461970522403818</v>
      </c>
      <c r="U255" s="36">
        <f t="shared" si="63"/>
        <v>-1.2719205324485841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1268193</v>
      </c>
      <c r="E257" s="31">
        <v>1268193</v>
      </c>
      <c r="F257" s="31">
        <v>19399</v>
      </c>
      <c r="G257" s="36">
        <f t="shared" si="56"/>
        <v>1.5296567635998622E-2</v>
      </c>
      <c r="H257" s="31">
        <v>82820</v>
      </c>
      <c r="I257" s="36">
        <f t="shared" si="57"/>
        <v>6.5305517377875447E-2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102219</v>
      </c>
      <c r="O257" s="36">
        <f t="shared" si="61"/>
        <v>8.0602085013874072E-2</v>
      </c>
      <c r="P257" s="31">
        <v>76982</v>
      </c>
      <c r="Q257" s="31">
        <v>912004</v>
      </c>
      <c r="R257" s="31">
        <v>1061568</v>
      </c>
      <c r="S257" s="31">
        <v>106463</v>
      </c>
      <c r="T257" s="36">
        <f t="shared" si="62"/>
        <v>0.11673523361739642</v>
      </c>
      <c r="U257" s="36">
        <f t="shared" si="63"/>
        <v>7.5835909693175108E-2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2008309</v>
      </c>
      <c r="E259" s="32">
        <f>SUM(E255:E258)</f>
        <v>2008309</v>
      </c>
      <c r="F259" s="32">
        <f>SUM(F255:F258)</f>
        <v>21955</v>
      </c>
      <c r="G259" s="37">
        <f t="shared" si="56"/>
        <v>1.0932082662578318E-2</v>
      </c>
      <c r="H259" s="32">
        <f>SUM(H255:H258)</f>
        <v>28400</v>
      </c>
      <c r="I259" s="37">
        <f t="shared" si="57"/>
        <v>1.4141250176143212E-2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50355</v>
      </c>
      <c r="O259" s="37">
        <f t="shared" si="61"/>
        <v>2.507333283872153E-2</v>
      </c>
      <c r="P259" s="32">
        <f>SUM(P255:P258)</f>
        <v>277114</v>
      </c>
      <c r="Q259" s="32">
        <f>SUM(Q255:Q258)</f>
        <v>1622374</v>
      </c>
      <c r="R259" s="32">
        <f>SUM(R255:R258)</f>
        <v>1771938</v>
      </c>
      <c r="S259" s="32">
        <f>SUM(S255:S258)</f>
        <v>244715</v>
      </c>
      <c r="T259" s="37">
        <f t="shared" si="62"/>
        <v>0.15083759971498556</v>
      </c>
      <c r="U259" s="37">
        <f t="shared" si="63"/>
        <v>-0.89751510208794938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12694292</v>
      </c>
      <c r="E260" s="32">
        <f>SUM(E234:E239,E241:E246,E248:E253,E255:E258)</f>
        <v>12694292</v>
      </c>
      <c r="F260" s="32">
        <f>SUM(F234:F239,F241:F246,F248:F253,F255:F258)</f>
        <v>309564</v>
      </c>
      <c r="G260" s="37">
        <f t="shared" si="56"/>
        <v>2.438607840437261E-2</v>
      </c>
      <c r="H260" s="32">
        <f>SUM(H234:H239,H241:H246,H248:H253,H255:H258)</f>
        <v>3167768</v>
      </c>
      <c r="I260" s="37">
        <f t="shared" si="57"/>
        <v>0.24954270785641294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3477332</v>
      </c>
      <c r="O260" s="37">
        <f t="shared" si="61"/>
        <v>0.27392878626078554</v>
      </c>
      <c r="P260" s="32">
        <f>SUM(P234:P239,P241:P246,P248:P253,P255:P258)</f>
        <v>3217371</v>
      </c>
      <c r="Q260" s="32">
        <f>SUM(Q234:Q239,Q241:Q246,Q248:Q253,Q255:Q258)</f>
        <v>25396217</v>
      </c>
      <c r="R260" s="32">
        <f>SUM(R234:R239,R241:R246,R248:R253,R255:R258)</f>
        <v>12444981</v>
      </c>
      <c r="S260" s="32">
        <f>SUM(S234:S239,S241:S246,S248:S253,S255:S258)</f>
        <v>6642407</v>
      </c>
      <c r="T260" s="37">
        <f t="shared" si="62"/>
        <v>0.26155104124366241</v>
      </c>
      <c r="U260" s="37">
        <f t="shared" si="63"/>
        <v>-1.5417245943970981E-2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3966328</v>
      </c>
      <c r="E264" s="31">
        <v>3966328</v>
      </c>
      <c r="F264" s="31">
        <v>1548955</v>
      </c>
      <c r="G264" s="36">
        <f t="shared" si="64"/>
        <v>0.39052619954779333</v>
      </c>
      <c r="H264" s="31">
        <v>1282968</v>
      </c>
      <c r="I264" s="36">
        <f t="shared" si="65"/>
        <v>0.32346492776189967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2831923</v>
      </c>
      <c r="O264" s="36">
        <f t="shared" si="69"/>
        <v>0.71399112730969294</v>
      </c>
      <c r="P264" s="31">
        <v>1181850</v>
      </c>
      <c r="Q264" s="31">
        <v>3827368</v>
      </c>
      <c r="R264" s="31">
        <v>3778727</v>
      </c>
      <c r="S264" s="31">
        <v>2637934</v>
      </c>
      <c r="T264" s="36">
        <f t="shared" si="70"/>
        <v>0.6892292562408423</v>
      </c>
      <c r="U264" s="36">
        <f t="shared" si="71"/>
        <v>8.555908110166266E-2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3966328</v>
      </c>
      <c r="E267" s="32">
        <f>SUM(E263:E266)</f>
        <v>3966328</v>
      </c>
      <c r="F267" s="32">
        <f>SUM(F263:F266)</f>
        <v>1548955</v>
      </c>
      <c r="G267" s="37">
        <f t="shared" si="64"/>
        <v>0.39052619954779333</v>
      </c>
      <c r="H267" s="32">
        <f>SUM(H263:H266)</f>
        <v>1282968</v>
      </c>
      <c r="I267" s="37">
        <f t="shared" si="65"/>
        <v>0.32346492776189967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2831923</v>
      </c>
      <c r="O267" s="37">
        <f t="shared" si="69"/>
        <v>0.71399112730969294</v>
      </c>
      <c r="P267" s="32">
        <f>SUM(P263:P266)</f>
        <v>1181850</v>
      </c>
      <c r="Q267" s="32">
        <f>SUM(Q263:Q266)</f>
        <v>3827368</v>
      </c>
      <c r="R267" s="32">
        <f>SUM(R263:R266)</f>
        <v>3778727</v>
      </c>
      <c r="S267" s="32">
        <f>SUM(S263:S266)</f>
        <v>2637934</v>
      </c>
      <c r="T267" s="37">
        <f t="shared" si="70"/>
        <v>0.6892292562408423</v>
      </c>
      <c r="U267" s="37">
        <f t="shared" si="71"/>
        <v>8.555908110166266E-2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1334385</v>
      </c>
      <c r="E268" s="31">
        <v>1334385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266341</v>
      </c>
      <c r="Q268" s="31">
        <v>-19423</v>
      </c>
      <c r="R268" s="31">
        <v>1270888</v>
      </c>
      <c r="S268" s="31">
        <v>238116</v>
      </c>
      <c r="T268" s="36">
        <f t="shared" si="70"/>
        <v>-12.259486176182875</v>
      </c>
      <c r="U268" s="36">
        <f t="shared" si="71"/>
        <v>-1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138078</v>
      </c>
      <c r="E269" s="31">
        <v>138078</v>
      </c>
      <c r="F269" s="31">
        <v>33255</v>
      </c>
      <c r="G269" s="36">
        <f t="shared" si="64"/>
        <v>0.24084213270760005</v>
      </c>
      <c r="H269" s="31">
        <v>10765</v>
      </c>
      <c r="I269" s="36">
        <f t="shared" si="65"/>
        <v>7.7963180231463369E-2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44020</v>
      </c>
      <c r="O269" s="36">
        <f t="shared" si="69"/>
        <v>0.31880531293906345</v>
      </c>
      <c r="P269" s="31">
        <v>19566</v>
      </c>
      <c r="Q269" s="31">
        <v>123504</v>
      </c>
      <c r="R269" s="31">
        <v>131628</v>
      </c>
      <c r="S269" s="31">
        <v>64082</v>
      </c>
      <c r="T269" s="36">
        <f t="shared" si="70"/>
        <v>0.51886578572353936</v>
      </c>
      <c r="U269" s="36">
        <f t="shared" si="71"/>
        <v>-0.44981089645303074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700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700</v>
      </c>
      <c r="O270" s="36">
        <f t="shared" si="69"/>
        <v>0</v>
      </c>
      <c r="P270" s="31">
        <v>0</v>
      </c>
      <c r="Q270" s="31">
        <v>8668</v>
      </c>
      <c r="R270" s="31">
        <v>8668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148955</v>
      </c>
      <c r="E271" s="31">
        <v>148955</v>
      </c>
      <c r="F271" s="31">
        <v>13001</v>
      </c>
      <c r="G271" s="36">
        <f t="shared" si="64"/>
        <v>8.7281393709509589E-2</v>
      </c>
      <c r="H271" s="31">
        <v>60988</v>
      </c>
      <c r="I271" s="36">
        <f t="shared" si="65"/>
        <v>0.40943909234332515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73989</v>
      </c>
      <c r="O271" s="36">
        <f t="shared" si="69"/>
        <v>0.49672048605283475</v>
      </c>
      <c r="P271" s="31">
        <v>24220</v>
      </c>
      <c r="Q271" s="31">
        <v>40435</v>
      </c>
      <c r="R271" s="31">
        <v>147482</v>
      </c>
      <c r="S271" s="31">
        <v>43621</v>
      </c>
      <c r="T271" s="36">
        <f t="shared" si="70"/>
        <v>1.0787931247681464</v>
      </c>
      <c r="U271" s="36">
        <f t="shared" si="71"/>
        <v>1.5180842279108173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5495</v>
      </c>
      <c r="E272" s="31">
        <v>5495</v>
      </c>
      <c r="F272" s="31">
        <v>0</v>
      </c>
      <c r="G272" s="36">
        <f t="shared" si="64"/>
        <v>0</v>
      </c>
      <c r="H272" s="31">
        <v>849</v>
      </c>
      <c r="I272" s="36">
        <f t="shared" si="65"/>
        <v>0.15450409463148318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849</v>
      </c>
      <c r="O272" s="36">
        <f t="shared" si="69"/>
        <v>0.15450409463148318</v>
      </c>
      <c r="P272" s="31">
        <v>0</v>
      </c>
      <c r="Q272" s="31">
        <v>1960</v>
      </c>
      <c r="R272" s="31">
        <v>2000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1626913</v>
      </c>
      <c r="E275" s="32">
        <f>SUM(E268:E274)</f>
        <v>1626913</v>
      </c>
      <c r="F275" s="32">
        <f>SUM(F268:F274)</f>
        <v>46956</v>
      </c>
      <c r="G275" s="37">
        <f t="shared" si="64"/>
        <v>2.8862022738769682E-2</v>
      </c>
      <c r="H275" s="32">
        <f>SUM(H268:H274)</f>
        <v>72602</v>
      </c>
      <c r="I275" s="37">
        <f t="shared" si="65"/>
        <v>4.4625619194142527E-2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119558</v>
      </c>
      <c r="O275" s="37">
        <f t="shared" si="69"/>
        <v>7.3487641932912212E-2</v>
      </c>
      <c r="P275" s="32">
        <f>SUM(P268:P274)</f>
        <v>310127</v>
      </c>
      <c r="Q275" s="32">
        <f>SUM(Q268:Q274)</f>
        <v>155144</v>
      </c>
      <c r="R275" s="32">
        <f>SUM(R268:R274)</f>
        <v>1560666</v>
      </c>
      <c r="S275" s="32">
        <f>SUM(S268:S274)</f>
        <v>345819</v>
      </c>
      <c r="T275" s="37">
        <f t="shared" si="70"/>
        <v>2.2290194915691228</v>
      </c>
      <c r="U275" s="37">
        <f t="shared" si="71"/>
        <v>-0.76589590716061484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75680</v>
      </c>
      <c r="E277" s="31">
        <v>75680</v>
      </c>
      <c r="F277" s="31">
        <v>13000</v>
      </c>
      <c r="G277" s="36">
        <f t="shared" si="64"/>
        <v>0.17177589852008457</v>
      </c>
      <c r="H277" s="31">
        <v>12900</v>
      </c>
      <c r="I277" s="36">
        <f t="shared" si="65"/>
        <v>0.17045454545454544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25900</v>
      </c>
      <c r="O277" s="36">
        <f t="shared" si="69"/>
        <v>0.34223044397463004</v>
      </c>
      <c r="P277" s="31">
        <v>8600</v>
      </c>
      <c r="Q277" s="31">
        <v>82100</v>
      </c>
      <c r="R277" s="31">
        <v>68800</v>
      </c>
      <c r="S277" s="31">
        <v>25900</v>
      </c>
      <c r="T277" s="36">
        <f t="shared" si="70"/>
        <v>0.31546894031668699</v>
      </c>
      <c r="U277" s="36">
        <f t="shared" si="71"/>
        <v>0.5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36750</v>
      </c>
      <c r="F278" s="31">
        <v>0</v>
      </c>
      <c r="G278" s="36">
        <f t="shared" si="64"/>
        <v>0</v>
      </c>
      <c r="H278" s="31">
        <v>5673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5673</v>
      </c>
      <c r="O278" s="36">
        <f t="shared" si="69"/>
        <v>0</v>
      </c>
      <c r="P278" s="31">
        <v>9839</v>
      </c>
      <c r="Q278" s="31">
        <v>35004</v>
      </c>
      <c r="R278" s="31">
        <v>35004</v>
      </c>
      <c r="S278" s="31">
        <v>13692</v>
      </c>
      <c r="T278" s="36">
        <f t="shared" si="70"/>
        <v>0.39115529653753855</v>
      </c>
      <c r="U278" s="36">
        <f t="shared" si="71"/>
        <v>-0.4234170139241793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900</v>
      </c>
      <c r="E279" s="31">
        <v>900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4710</v>
      </c>
      <c r="R279" s="31">
        <v>4710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350000</v>
      </c>
      <c r="E280" s="31">
        <v>350000</v>
      </c>
      <c r="F280" s="31">
        <v>52322</v>
      </c>
      <c r="G280" s="36">
        <f t="shared" si="64"/>
        <v>0.14949142857142858</v>
      </c>
      <c r="H280" s="31">
        <v>150870</v>
      </c>
      <c r="I280" s="36">
        <f t="shared" si="65"/>
        <v>0.43105714285714286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203192</v>
      </c>
      <c r="O280" s="36">
        <f t="shared" si="69"/>
        <v>0.58054857142857141</v>
      </c>
      <c r="P280" s="31">
        <v>103918</v>
      </c>
      <c r="Q280" s="31">
        <v>245544</v>
      </c>
      <c r="R280" s="31">
        <v>570000</v>
      </c>
      <c r="S280" s="31">
        <v>242429</v>
      </c>
      <c r="T280" s="36">
        <f t="shared" si="70"/>
        <v>0.98731388264425113</v>
      </c>
      <c r="U280" s="36">
        <f t="shared" si="71"/>
        <v>0.45181777940299073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1112</v>
      </c>
      <c r="E283" s="31">
        <v>1112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1060</v>
      </c>
      <c r="R283" s="31">
        <v>1060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427692</v>
      </c>
      <c r="E285" s="32">
        <f>SUM(E276:E284)</f>
        <v>464442</v>
      </c>
      <c r="F285" s="32">
        <f>SUM(F276:F284)</f>
        <v>65322</v>
      </c>
      <c r="G285" s="37">
        <f t="shared" si="64"/>
        <v>0.15273140484273728</v>
      </c>
      <c r="H285" s="32">
        <f>SUM(H276:H284)</f>
        <v>169443</v>
      </c>
      <c r="I285" s="37">
        <f t="shared" si="65"/>
        <v>0.39617996128054767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234765</v>
      </c>
      <c r="O285" s="37">
        <f t="shared" si="69"/>
        <v>0.54891136612328495</v>
      </c>
      <c r="P285" s="32">
        <f>SUM(P276:P284)</f>
        <v>122357</v>
      </c>
      <c r="Q285" s="32">
        <f>SUM(Q276:Q284)</f>
        <v>368418</v>
      </c>
      <c r="R285" s="32">
        <f>SUM(R276:R284)</f>
        <v>679574</v>
      </c>
      <c r="S285" s="32">
        <f>SUM(S276:S284)</f>
        <v>282021</v>
      </c>
      <c r="T285" s="37">
        <f t="shared" si="70"/>
        <v>0.76549191407585948</v>
      </c>
      <c r="U285" s="37">
        <f t="shared" si="71"/>
        <v>0.38482473417949126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24410</v>
      </c>
      <c r="E289" s="31">
        <v>24410</v>
      </c>
      <c r="F289" s="31">
        <v>2636</v>
      </c>
      <c r="G289" s="36">
        <f t="shared" si="64"/>
        <v>0.10798852929127407</v>
      </c>
      <c r="H289" s="31">
        <v>3999</v>
      </c>
      <c r="I289" s="36">
        <f t="shared" si="65"/>
        <v>0.16382630069643589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6635</v>
      </c>
      <c r="O289" s="36">
        <f t="shared" si="69"/>
        <v>0.27181482998770995</v>
      </c>
      <c r="P289" s="31">
        <v>8674</v>
      </c>
      <c r="Q289" s="31">
        <v>17049</v>
      </c>
      <c r="R289" s="31">
        <v>17049</v>
      </c>
      <c r="S289" s="31">
        <v>13217</v>
      </c>
      <c r="T289" s="36">
        <f t="shared" si="70"/>
        <v>0.77523608422781398</v>
      </c>
      <c r="U289" s="36">
        <f t="shared" si="71"/>
        <v>-0.5389670278994696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1671400</v>
      </c>
      <c r="E290" s="31">
        <v>1671400</v>
      </c>
      <c r="F290" s="31">
        <v>225329</v>
      </c>
      <c r="G290" s="36">
        <f t="shared" si="64"/>
        <v>0.1348145267440469</v>
      </c>
      <c r="H290" s="31">
        <v>521137</v>
      </c>
      <c r="I290" s="36">
        <f t="shared" si="65"/>
        <v>0.31179669737944238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746466</v>
      </c>
      <c r="O290" s="36">
        <f t="shared" si="69"/>
        <v>0.4466112241234893</v>
      </c>
      <c r="P290" s="31">
        <v>582991</v>
      </c>
      <c r="Q290" s="31">
        <v>1572967</v>
      </c>
      <c r="R290" s="31">
        <v>1591600</v>
      </c>
      <c r="S290" s="31">
        <v>780958</v>
      </c>
      <c r="T290" s="36">
        <f t="shared" si="70"/>
        <v>0.49648721174697247</v>
      </c>
      <c r="U290" s="36">
        <f t="shared" si="71"/>
        <v>-0.10609769276026559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1695810</v>
      </c>
      <c r="E292" s="32">
        <f>SUM(E286:E291)</f>
        <v>1695810</v>
      </c>
      <c r="F292" s="32">
        <f>SUM(F286:F291)</f>
        <v>227965</v>
      </c>
      <c r="G292" s="37">
        <f t="shared" si="64"/>
        <v>0.13442838525542367</v>
      </c>
      <c r="H292" s="32">
        <f>SUM(H286:H291)</f>
        <v>525136</v>
      </c>
      <c r="I292" s="37">
        <f t="shared" si="65"/>
        <v>0.30966676691374623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753101</v>
      </c>
      <c r="O292" s="37">
        <f t="shared" si="69"/>
        <v>0.44409515216916989</v>
      </c>
      <c r="P292" s="32">
        <f>SUM(P286:P291)</f>
        <v>591665</v>
      </c>
      <c r="Q292" s="32">
        <f>SUM(Q286:Q291)</f>
        <v>1590016</v>
      </c>
      <c r="R292" s="32">
        <f>SUM(R286:R291)</f>
        <v>1608649</v>
      </c>
      <c r="S292" s="32">
        <f>SUM(S286:S291)</f>
        <v>794175</v>
      </c>
      <c r="T292" s="37">
        <f t="shared" si="70"/>
        <v>0.49947610590082114</v>
      </c>
      <c r="U292" s="37">
        <f t="shared" si="71"/>
        <v>-0.11244369702449863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2720300</v>
      </c>
      <c r="E293" s="31">
        <v>2720300</v>
      </c>
      <c r="F293" s="31">
        <v>366307</v>
      </c>
      <c r="G293" s="36">
        <f t="shared" si="64"/>
        <v>0.13465683931919273</v>
      </c>
      <c r="H293" s="31">
        <v>535043</v>
      </c>
      <c r="I293" s="36">
        <f t="shared" si="65"/>
        <v>0.19668529206337537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901350</v>
      </c>
      <c r="O293" s="36">
        <f t="shared" si="69"/>
        <v>0.33134213138256807</v>
      </c>
      <c r="P293" s="31">
        <v>735300</v>
      </c>
      <c r="Q293" s="31">
        <v>2265300</v>
      </c>
      <c r="R293" s="31">
        <v>2265300</v>
      </c>
      <c r="S293" s="31">
        <v>1128805</v>
      </c>
      <c r="T293" s="36">
        <f t="shared" si="70"/>
        <v>0.49830265307023353</v>
      </c>
      <c r="U293" s="36">
        <f t="shared" si="71"/>
        <v>-0.27234734122127024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6810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6810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2720300</v>
      </c>
      <c r="E298" s="32">
        <f>SUM(E293:E297)</f>
        <v>2720300</v>
      </c>
      <c r="F298" s="32">
        <f>SUM(F293:F297)</f>
        <v>373117</v>
      </c>
      <c r="G298" s="37">
        <f t="shared" si="64"/>
        <v>0.13716023967944713</v>
      </c>
      <c r="H298" s="32">
        <f>SUM(H293:H297)</f>
        <v>535043</v>
      </c>
      <c r="I298" s="37">
        <f t="shared" si="65"/>
        <v>0.19668529206337537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908160</v>
      </c>
      <c r="O298" s="37">
        <f t="shared" si="69"/>
        <v>0.3338455317428225</v>
      </c>
      <c r="P298" s="32">
        <f>SUM(P293:P297)</f>
        <v>735300</v>
      </c>
      <c r="Q298" s="32">
        <f>SUM(Q293:Q297)</f>
        <v>2265300</v>
      </c>
      <c r="R298" s="32">
        <f>SUM(R293:R297)</f>
        <v>2265300</v>
      </c>
      <c r="S298" s="32">
        <f>SUM(S293:S297)</f>
        <v>1128805</v>
      </c>
      <c r="T298" s="37">
        <f t="shared" si="70"/>
        <v>0.49830265307023353</v>
      </c>
      <c r="U298" s="37">
        <f t="shared" si="71"/>
        <v>-0.27234734122127024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10437043</v>
      </c>
      <c r="E299" s="32">
        <f>SUM(E263:E266,E268:E274,E276:E284,E286:E291,E293:E297)</f>
        <v>10473793</v>
      </c>
      <c r="F299" s="32">
        <f>SUM(F263:F266,F268:F274,F276:F284,F286:F291,F293:F297)</f>
        <v>2262315</v>
      </c>
      <c r="G299" s="37">
        <f t="shared" si="64"/>
        <v>0.21675823315090298</v>
      </c>
      <c r="H299" s="32">
        <f>SUM(H263:H266,H268:H274,H276:H284,H286:H291,H293:H297)</f>
        <v>2585192</v>
      </c>
      <c r="I299" s="37">
        <f t="shared" si="65"/>
        <v>0.24769391100525312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4847507</v>
      </c>
      <c r="O299" s="37">
        <f t="shared" si="69"/>
        <v>0.4644521441561561</v>
      </c>
      <c r="P299" s="32">
        <f>SUM(P263:P266,P268:P274,P276:P284,P286:P291,P293:P297)</f>
        <v>2941299</v>
      </c>
      <c r="Q299" s="32">
        <f>SUM(Q263:Q266,Q268:Q274,Q276:Q284,Q286:Q291,Q293:Q297)</f>
        <v>8206246</v>
      </c>
      <c r="R299" s="32">
        <f>SUM(R263:R266,R268:R274,R276:R284,R286:R291,R293:R297)</f>
        <v>9892916</v>
      </c>
      <c r="S299" s="32">
        <f>SUM(S263:S266,S268:S274,S276:S284,S286:S291,S293:S297)</f>
        <v>5188754</v>
      </c>
      <c r="T299" s="37">
        <f t="shared" si="70"/>
        <v>0.6322932556494163</v>
      </c>
      <c r="U299" s="37">
        <f t="shared" si="71"/>
        <v>-0.12107133616813526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88066710</v>
      </c>
      <c r="E302" s="31">
        <v>88066710</v>
      </c>
      <c r="F302" s="31">
        <v>17126602</v>
      </c>
      <c r="G302" s="36">
        <f t="shared" ref="G302:G339" si="72">IF(($D302     =0),0,($F302     /$D302     ))</f>
        <v>0.19447305343869437</v>
      </c>
      <c r="H302" s="31">
        <v>26117223</v>
      </c>
      <c r="I302" s="36">
        <f t="shared" ref="I302:I339" si="73">IF(($D302     =0),0,($H302     /$D302     ))</f>
        <v>0.29656181092719369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43243825</v>
      </c>
      <c r="O302" s="36">
        <f t="shared" ref="O302:O339" si="77">IF(($D302     =0),0,($N302     /$D302     ))</f>
        <v>0.49103486436588811</v>
      </c>
      <c r="P302" s="31">
        <v>25081131</v>
      </c>
      <c r="Q302" s="31">
        <v>85762166</v>
      </c>
      <c r="R302" s="31">
        <v>90603957</v>
      </c>
      <c r="S302" s="31">
        <v>34462729</v>
      </c>
      <c r="T302" s="36">
        <f t="shared" ref="T302:T339" si="78">IF(($Q302     =0),0,($S302     /$Q302     ))</f>
        <v>0.40184070211099848</v>
      </c>
      <c r="U302" s="36">
        <f t="shared" ref="U302:U339" si="79">IF(($P302     =0),0,(($H302     /$P302     )-1))</f>
        <v>4.1309620367598221E-2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88066710</v>
      </c>
      <c r="E303" s="32">
        <f>E302</f>
        <v>88066710</v>
      </c>
      <c r="F303" s="32">
        <f>F302</f>
        <v>17126602</v>
      </c>
      <c r="G303" s="37">
        <f t="shared" si="72"/>
        <v>0.19447305343869437</v>
      </c>
      <c r="H303" s="32">
        <f>H302</f>
        <v>26117223</v>
      </c>
      <c r="I303" s="37">
        <f t="shared" si="73"/>
        <v>0.29656181092719369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43243825</v>
      </c>
      <c r="O303" s="37">
        <f t="shared" si="77"/>
        <v>0.49103486436588811</v>
      </c>
      <c r="P303" s="32">
        <f>P302</f>
        <v>25081131</v>
      </c>
      <c r="Q303" s="32">
        <f>Q302</f>
        <v>85762166</v>
      </c>
      <c r="R303" s="32">
        <f>R302</f>
        <v>90603957</v>
      </c>
      <c r="S303" s="32">
        <f>S302</f>
        <v>34462729</v>
      </c>
      <c r="T303" s="37">
        <f t="shared" si="78"/>
        <v>0.40184070211099848</v>
      </c>
      <c r="U303" s="37">
        <f t="shared" si="79"/>
        <v>4.1309620367598221E-2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4205707</v>
      </c>
      <c r="E304" s="31">
        <v>4205707</v>
      </c>
      <c r="F304" s="31">
        <v>1550589</v>
      </c>
      <c r="G304" s="36">
        <f t="shared" si="72"/>
        <v>0.36868688189643262</v>
      </c>
      <c r="H304" s="31">
        <v>525382</v>
      </c>
      <c r="I304" s="36">
        <f t="shared" si="73"/>
        <v>0.12492120825345179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2075971</v>
      </c>
      <c r="O304" s="36">
        <f t="shared" si="77"/>
        <v>0.49360809014988444</v>
      </c>
      <c r="P304" s="31">
        <v>606702</v>
      </c>
      <c r="Q304" s="31">
        <v>4295624</v>
      </c>
      <c r="R304" s="31">
        <v>3860043</v>
      </c>
      <c r="S304" s="31">
        <v>2261482</v>
      </c>
      <c r="T304" s="36">
        <f t="shared" si="78"/>
        <v>0.52646181323132568</v>
      </c>
      <c r="U304" s="36">
        <f t="shared" si="79"/>
        <v>-0.13403614954293874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3599547</v>
      </c>
      <c r="E305" s="31">
        <v>3599547</v>
      </c>
      <c r="F305" s="31">
        <v>681481</v>
      </c>
      <c r="G305" s="36">
        <f t="shared" si="72"/>
        <v>0.18932410106049455</v>
      </c>
      <c r="H305" s="31">
        <v>1485786</v>
      </c>
      <c r="I305" s="36">
        <f t="shared" si="73"/>
        <v>0.41277027359276042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2167267</v>
      </c>
      <c r="O305" s="36">
        <f t="shared" si="77"/>
        <v>0.60209437465325499</v>
      </c>
      <c r="P305" s="31">
        <v>1557864</v>
      </c>
      <c r="Q305" s="31">
        <v>2838963</v>
      </c>
      <c r="R305" s="31">
        <v>3830990</v>
      </c>
      <c r="S305" s="31">
        <v>2160773</v>
      </c>
      <c r="T305" s="36">
        <f t="shared" si="78"/>
        <v>0.76111347699846743</v>
      </c>
      <c r="U305" s="36">
        <f t="shared" si="79"/>
        <v>-4.6267196623068552E-2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6276000</v>
      </c>
      <c r="E306" s="31">
        <v>6276000</v>
      </c>
      <c r="F306" s="31">
        <v>1708776</v>
      </c>
      <c r="G306" s="36">
        <f t="shared" si="72"/>
        <v>0.27227151051625237</v>
      </c>
      <c r="H306" s="31">
        <v>2188357</v>
      </c>
      <c r="I306" s="36">
        <f t="shared" si="73"/>
        <v>0.34868658381134482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3897133</v>
      </c>
      <c r="O306" s="36">
        <f t="shared" si="77"/>
        <v>0.62095809432759719</v>
      </c>
      <c r="P306" s="31">
        <v>1891664</v>
      </c>
      <c r="Q306" s="31">
        <v>5518000</v>
      </c>
      <c r="R306" s="31">
        <v>5515000</v>
      </c>
      <c r="S306" s="31">
        <v>3485547</v>
      </c>
      <c r="T306" s="36">
        <f t="shared" si="78"/>
        <v>0.63166853932584266</v>
      </c>
      <c r="U306" s="36">
        <f t="shared" si="79"/>
        <v>0.15684233563677275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10657197</v>
      </c>
      <c r="E307" s="31">
        <v>10657197</v>
      </c>
      <c r="F307" s="31">
        <v>2447279</v>
      </c>
      <c r="G307" s="36">
        <f t="shared" si="72"/>
        <v>0.22963627302751372</v>
      </c>
      <c r="H307" s="31">
        <v>3126599</v>
      </c>
      <c r="I307" s="36">
        <f t="shared" si="73"/>
        <v>0.29337911272541928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5573878</v>
      </c>
      <c r="O307" s="36">
        <f t="shared" si="77"/>
        <v>0.52301538575293294</v>
      </c>
      <c r="P307" s="31">
        <v>2947705</v>
      </c>
      <c r="Q307" s="31">
        <v>9861584</v>
      </c>
      <c r="R307" s="31">
        <v>9033829</v>
      </c>
      <c r="S307" s="31">
        <v>5309252</v>
      </c>
      <c r="T307" s="36">
        <f t="shared" si="78"/>
        <v>0.53837720187750771</v>
      </c>
      <c r="U307" s="36">
        <f t="shared" si="79"/>
        <v>6.0689248076045699E-2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5270502</v>
      </c>
      <c r="E308" s="31">
        <v>5390502</v>
      </c>
      <c r="F308" s="31">
        <v>1116686</v>
      </c>
      <c r="G308" s="36">
        <f t="shared" si="72"/>
        <v>0.2118746942890829</v>
      </c>
      <c r="H308" s="31">
        <v>2172234</v>
      </c>
      <c r="I308" s="36">
        <f t="shared" si="73"/>
        <v>0.41214935503297406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3288920</v>
      </c>
      <c r="O308" s="36">
        <f t="shared" si="77"/>
        <v>0.62402404932205702</v>
      </c>
      <c r="P308" s="31">
        <v>2094580</v>
      </c>
      <c r="Q308" s="31">
        <v>5250475</v>
      </c>
      <c r="R308" s="31">
        <v>5280475</v>
      </c>
      <c r="S308" s="31">
        <v>3078340</v>
      </c>
      <c r="T308" s="36">
        <f t="shared" si="78"/>
        <v>0.5862974302325028</v>
      </c>
      <c r="U308" s="36">
        <f t="shared" si="79"/>
        <v>3.7073780901182962E-2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4713065</v>
      </c>
      <c r="E309" s="31">
        <v>4713065</v>
      </c>
      <c r="F309" s="31">
        <v>1166731</v>
      </c>
      <c r="G309" s="36">
        <f t="shared" si="72"/>
        <v>0.24755249503242582</v>
      </c>
      <c r="H309" s="31">
        <v>1466830</v>
      </c>
      <c r="I309" s="36">
        <f t="shared" si="73"/>
        <v>0.3112263463372561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2633561</v>
      </c>
      <c r="O309" s="36">
        <f t="shared" si="77"/>
        <v>0.55877884136968192</v>
      </c>
      <c r="P309" s="31">
        <v>1442894</v>
      </c>
      <c r="Q309" s="31">
        <v>4266792</v>
      </c>
      <c r="R309" s="31">
        <v>4516792</v>
      </c>
      <c r="S309" s="31">
        <v>2600116</v>
      </c>
      <c r="T309" s="36">
        <f t="shared" si="78"/>
        <v>0.6093842868365742</v>
      </c>
      <c r="U309" s="36">
        <f t="shared" si="79"/>
        <v>1.6588883175063351E-2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34722018</v>
      </c>
      <c r="E310" s="32">
        <f>SUM(E304:E309)</f>
        <v>34842018</v>
      </c>
      <c r="F310" s="32">
        <f>SUM(F304:F309)</f>
        <v>8671542</v>
      </c>
      <c r="G310" s="37">
        <f t="shared" si="72"/>
        <v>0.24974187848183249</v>
      </c>
      <c r="H310" s="32">
        <f>SUM(H304:H309)</f>
        <v>10965188</v>
      </c>
      <c r="I310" s="37">
        <f t="shared" si="73"/>
        <v>0.31579927180499706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19636730</v>
      </c>
      <c r="O310" s="37">
        <f t="shared" si="77"/>
        <v>0.5655411502868295</v>
      </c>
      <c r="P310" s="32">
        <f>SUM(P304:P309)</f>
        <v>10541409</v>
      </c>
      <c r="Q310" s="32">
        <f>SUM(Q304:Q309)</f>
        <v>32031438</v>
      </c>
      <c r="R310" s="32">
        <f>SUM(R304:R309)</f>
        <v>32037129</v>
      </c>
      <c r="S310" s="32">
        <f>SUM(S304:S309)</f>
        <v>18895510</v>
      </c>
      <c r="T310" s="37">
        <f t="shared" si="78"/>
        <v>0.58990514256649984</v>
      </c>
      <c r="U310" s="37">
        <f t="shared" si="79"/>
        <v>4.0201362075980462E-2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7820409</v>
      </c>
      <c r="E311" s="31">
        <v>7820409</v>
      </c>
      <c r="F311" s="31">
        <v>1180269</v>
      </c>
      <c r="G311" s="36">
        <f t="shared" si="72"/>
        <v>0.15092164616965686</v>
      </c>
      <c r="H311" s="31">
        <v>1936223</v>
      </c>
      <c r="I311" s="36">
        <f t="shared" si="73"/>
        <v>0.24758589991904514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3116492</v>
      </c>
      <c r="O311" s="36">
        <f t="shared" si="77"/>
        <v>0.39850754608870204</v>
      </c>
      <c r="P311" s="31">
        <v>2027054</v>
      </c>
      <c r="Q311" s="31">
        <v>6955693</v>
      </c>
      <c r="R311" s="31">
        <v>6955693</v>
      </c>
      <c r="S311" s="31">
        <v>3210524</v>
      </c>
      <c r="T311" s="36">
        <f t="shared" si="78"/>
        <v>0.46156781215042125</v>
      </c>
      <c r="U311" s="36">
        <f t="shared" si="79"/>
        <v>-4.4809363736733165E-2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1924489</v>
      </c>
      <c r="E312" s="31">
        <v>1924489</v>
      </c>
      <c r="F312" s="31">
        <v>215551</v>
      </c>
      <c r="G312" s="36">
        <f t="shared" si="72"/>
        <v>0.11200427749911795</v>
      </c>
      <c r="H312" s="31">
        <v>729353</v>
      </c>
      <c r="I312" s="36">
        <f t="shared" si="73"/>
        <v>0.37898527868956383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944904</v>
      </c>
      <c r="O312" s="36">
        <f t="shared" si="77"/>
        <v>0.49098955618868179</v>
      </c>
      <c r="P312" s="31">
        <v>703477</v>
      </c>
      <c r="Q312" s="31">
        <v>1841642</v>
      </c>
      <c r="R312" s="31">
        <v>1834595</v>
      </c>
      <c r="S312" s="31">
        <v>821192</v>
      </c>
      <c r="T312" s="36">
        <f t="shared" si="78"/>
        <v>0.44590208086044952</v>
      </c>
      <c r="U312" s="36">
        <f t="shared" si="79"/>
        <v>3.6783007831101777E-2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257265</v>
      </c>
      <c r="E313" s="31">
        <v>257265</v>
      </c>
      <c r="F313" s="31">
        <v>25500</v>
      </c>
      <c r="G313" s="36">
        <f t="shared" si="72"/>
        <v>9.911958486385633E-2</v>
      </c>
      <c r="H313" s="31">
        <v>73833</v>
      </c>
      <c r="I313" s="36">
        <f t="shared" si="73"/>
        <v>0.28699201212757275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99333</v>
      </c>
      <c r="O313" s="36">
        <f t="shared" si="77"/>
        <v>0.38611159699142905</v>
      </c>
      <c r="P313" s="31">
        <v>100923</v>
      </c>
      <c r="Q313" s="31">
        <v>1242263</v>
      </c>
      <c r="R313" s="31">
        <v>737521</v>
      </c>
      <c r="S313" s="31">
        <v>101285</v>
      </c>
      <c r="T313" s="36">
        <f t="shared" si="78"/>
        <v>8.1532654518407133E-2</v>
      </c>
      <c r="U313" s="36">
        <f t="shared" si="79"/>
        <v>-0.26842246068785114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4288900</v>
      </c>
      <c r="E314" s="31">
        <v>4288900</v>
      </c>
      <c r="F314" s="31">
        <v>700396</v>
      </c>
      <c r="G314" s="36">
        <f t="shared" si="72"/>
        <v>0.16330434377113012</v>
      </c>
      <c r="H314" s="31">
        <v>824509</v>
      </c>
      <c r="I314" s="36">
        <f t="shared" si="73"/>
        <v>0.19224253305043251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1524905</v>
      </c>
      <c r="O314" s="36">
        <f t="shared" si="77"/>
        <v>0.35554687682156266</v>
      </c>
      <c r="P314" s="31">
        <v>949251</v>
      </c>
      <c r="Q314" s="31">
        <v>4367070</v>
      </c>
      <c r="R314" s="31">
        <v>5286470</v>
      </c>
      <c r="S314" s="31">
        <v>1631192</v>
      </c>
      <c r="T314" s="36">
        <f t="shared" si="78"/>
        <v>0.37352091906014789</v>
      </c>
      <c r="U314" s="36">
        <f t="shared" si="79"/>
        <v>-0.13141097560076309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1016343</v>
      </c>
      <c r="E315" s="31">
        <v>1016343</v>
      </c>
      <c r="F315" s="31">
        <v>150107</v>
      </c>
      <c r="G315" s="36">
        <f t="shared" si="72"/>
        <v>0.14769324922786894</v>
      </c>
      <c r="H315" s="31">
        <v>94805</v>
      </c>
      <c r="I315" s="36">
        <f t="shared" si="73"/>
        <v>9.328051651853754E-2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244912</v>
      </c>
      <c r="O315" s="36">
        <f t="shared" si="77"/>
        <v>0.24097376574640647</v>
      </c>
      <c r="P315" s="31">
        <v>78113</v>
      </c>
      <c r="Q315" s="31">
        <v>379360</v>
      </c>
      <c r="R315" s="31">
        <v>1007441</v>
      </c>
      <c r="S315" s="31">
        <v>253719</v>
      </c>
      <c r="T315" s="36">
        <f t="shared" si="78"/>
        <v>0.66880799240826661</v>
      </c>
      <c r="U315" s="36">
        <f t="shared" si="79"/>
        <v>0.21369042284894957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15307406</v>
      </c>
      <c r="E317" s="32">
        <f>SUM(E311:E316)</f>
        <v>15307406</v>
      </c>
      <c r="F317" s="32">
        <f>SUM(F311:F316)</f>
        <v>2271823</v>
      </c>
      <c r="G317" s="37">
        <f t="shared" si="72"/>
        <v>0.1484133235899015</v>
      </c>
      <c r="H317" s="32">
        <f>SUM(H311:H316)</f>
        <v>3658723</v>
      </c>
      <c r="I317" s="37">
        <f t="shared" si="73"/>
        <v>0.23901652572617463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5930546</v>
      </c>
      <c r="O317" s="37">
        <f t="shared" si="77"/>
        <v>0.38742984931607616</v>
      </c>
      <c r="P317" s="32">
        <f>SUM(P311:P316)</f>
        <v>3858818</v>
      </c>
      <c r="Q317" s="32">
        <f>SUM(Q311:Q316)</f>
        <v>14786028</v>
      </c>
      <c r="R317" s="32">
        <f>SUM(R311:R316)</f>
        <v>15821720</v>
      </c>
      <c r="S317" s="32">
        <f>SUM(S311:S316)</f>
        <v>6017912</v>
      </c>
      <c r="T317" s="37">
        <f t="shared" si="78"/>
        <v>0.40699990558654425</v>
      </c>
      <c r="U317" s="37">
        <f t="shared" si="79"/>
        <v>-5.1853961498054546E-2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50153</v>
      </c>
      <c r="E318" s="31">
        <v>50153</v>
      </c>
      <c r="F318" s="31">
        <v>14589</v>
      </c>
      <c r="G318" s="36">
        <f t="shared" si="72"/>
        <v>0.29088987697645208</v>
      </c>
      <c r="H318" s="31">
        <v>8932</v>
      </c>
      <c r="I318" s="36">
        <f t="shared" si="73"/>
        <v>0.17809502921061551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23521</v>
      </c>
      <c r="O318" s="36">
        <f t="shared" si="77"/>
        <v>0.46898490618706756</v>
      </c>
      <c r="P318" s="31">
        <v>5426</v>
      </c>
      <c r="Q318" s="31">
        <v>12236</v>
      </c>
      <c r="R318" s="31">
        <v>50104</v>
      </c>
      <c r="S318" s="31">
        <v>23214</v>
      </c>
      <c r="T318" s="36">
        <f t="shared" si="78"/>
        <v>1.8971886237332463</v>
      </c>
      <c r="U318" s="36">
        <f t="shared" si="79"/>
        <v>0.64614817545152969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14104460</v>
      </c>
      <c r="E319" s="31">
        <v>14144460</v>
      </c>
      <c r="F319" s="31">
        <v>3617160</v>
      </c>
      <c r="G319" s="36">
        <f t="shared" si="72"/>
        <v>0.2564550503883169</v>
      </c>
      <c r="H319" s="31">
        <v>6833100</v>
      </c>
      <c r="I319" s="36">
        <f t="shared" si="73"/>
        <v>0.48446377954207392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10450260</v>
      </c>
      <c r="O319" s="36">
        <f t="shared" si="77"/>
        <v>0.74091882993039082</v>
      </c>
      <c r="P319" s="31">
        <v>5938391</v>
      </c>
      <c r="Q319" s="31">
        <v>12688500</v>
      </c>
      <c r="R319" s="31">
        <v>12688501</v>
      </c>
      <c r="S319" s="31">
        <v>8547444</v>
      </c>
      <c r="T319" s="36">
        <f t="shared" si="78"/>
        <v>0.67363707294006381</v>
      </c>
      <c r="U319" s="36">
        <f t="shared" si="79"/>
        <v>0.1506652222799072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10142928</v>
      </c>
      <c r="E320" s="31">
        <v>10142928</v>
      </c>
      <c r="F320" s="31">
        <v>2854201</v>
      </c>
      <c r="G320" s="36">
        <f t="shared" si="72"/>
        <v>0.28139813276797393</v>
      </c>
      <c r="H320" s="31">
        <v>2590782</v>
      </c>
      <c r="I320" s="36">
        <f t="shared" si="73"/>
        <v>0.25542742687318692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5444983</v>
      </c>
      <c r="O320" s="36">
        <f t="shared" si="77"/>
        <v>0.53682555964116085</v>
      </c>
      <c r="P320" s="31">
        <v>2257627</v>
      </c>
      <c r="Q320" s="31">
        <v>10027420</v>
      </c>
      <c r="R320" s="31">
        <v>10027430</v>
      </c>
      <c r="S320" s="31">
        <v>5102521</v>
      </c>
      <c r="T320" s="36">
        <f t="shared" si="78"/>
        <v>0.50885681461432752</v>
      </c>
      <c r="U320" s="36">
        <f t="shared" si="79"/>
        <v>0.14756866391126611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1534859</v>
      </c>
      <c r="E321" s="31">
        <v>1534859</v>
      </c>
      <c r="F321" s="31">
        <v>197687</v>
      </c>
      <c r="G321" s="36">
        <f t="shared" si="72"/>
        <v>0.12879815018838864</v>
      </c>
      <c r="H321" s="31">
        <v>228574</v>
      </c>
      <c r="I321" s="36">
        <f t="shared" si="73"/>
        <v>0.1489218227863276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426261</v>
      </c>
      <c r="O321" s="36">
        <f t="shared" si="77"/>
        <v>0.27771997297471623</v>
      </c>
      <c r="P321" s="31">
        <v>309579</v>
      </c>
      <c r="Q321" s="31">
        <v>858027</v>
      </c>
      <c r="R321" s="31">
        <v>924623</v>
      </c>
      <c r="S321" s="31">
        <v>459727</v>
      </c>
      <c r="T321" s="36">
        <f t="shared" si="78"/>
        <v>0.53579549361500278</v>
      </c>
      <c r="U321" s="36">
        <f t="shared" si="79"/>
        <v>-0.26166180522580662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21133000</v>
      </c>
      <c r="E322" s="31">
        <v>21133000</v>
      </c>
      <c r="F322" s="31">
        <v>5566574</v>
      </c>
      <c r="G322" s="36">
        <f t="shared" si="72"/>
        <v>0.26340670988501397</v>
      </c>
      <c r="H322" s="31">
        <v>6036019</v>
      </c>
      <c r="I322" s="36">
        <f t="shared" si="73"/>
        <v>0.28562054606539533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11602593</v>
      </c>
      <c r="O322" s="36">
        <f t="shared" si="77"/>
        <v>0.54902725595040935</v>
      </c>
      <c r="P322" s="31">
        <v>5645070</v>
      </c>
      <c r="Q322" s="31">
        <v>20129500</v>
      </c>
      <c r="R322" s="31">
        <v>20231000</v>
      </c>
      <c r="S322" s="31">
        <v>11116833</v>
      </c>
      <c r="T322" s="36">
        <f t="shared" si="78"/>
        <v>0.55226572940212126</v>
      </c>
      <c r="U322" s="36">
        <f t="shared" si="79"/>
        <v>6.9254942808503639E-2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46965400</v>
      </c>
      <c r="E323" s="32">
        <f>SUM(E318:E322)</f>
        <v>47005400</v>
      </c>
      <c r="F323" s="32">
        <f>SUM(F318:F322)</f>
        <v>12250211</v>
      </c>
      <c r="G323" s="37">
        <f t="shared" si="72"/>
        <v>0.26083480604870818</v>
      </c>
      <c r="H323" s="32">
        <f>SUM(H318:H322)</f>
        <v>15697407</v>
      </c>
      <c r="I323" s="37">
        <f t="shared" si="73"/>
        <v>0.33423343567818009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27947618</v>
      </c>
      <c r="O323" s="37">
        <f t="shared" si="77"/>
        <v>0.59506824172688833</v>
      </c>
      <c r="P323" s="32">
        <f>SUM(P318:P322)</f>
        <v>14156093</v>
      </c>
      <c r="Q323" s="32">
        <f>SUM(Q318:Q322)</f>
        <v>43715683</v>
      </c>
      <c r="R323" s="32">
        <f>SUM(R318:R322)</f>
        <v>43921658</v>
      </c>
      <c r="S323" s="32">
        <f>SUM(S318:S322)</f>
        <v>25249739</v>
      </c>
      <c r="T323" s="37">
        <f t="shared" si="78"/>
        <v>0.57758994638148509</v>
      </c>
      <c r="U323" s="37">
        <f t="shared" si="79"/>
        <v>0.10887990069011266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65790</v>
      </c>
      <c r="E324" s="31">
        <v>65790</v>
      </c>
      <c r="F324" s="31">
        <v>0</v>
      </c>
      <c r="G324" s="36">
        <f t="shared" si="72"/>
        <v>0</v>
      </c>
      <c r="H324" s="31">
        <v>31164</v>
      </c>
      <c r="I324" s="36">
        <f t="shared" si="73"/>
        <v>0.47368901048791612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31164</v>
      </c>
      <c r="O324" s="36">
        <f t="shared" si="77"/>
        <v>0.47368901048791612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17649833</v>
      </c>
      <c r="E325" s="31">
        <v>17649833</v>
      </c>
      <c r="F325" s="31">
        <v>4302675</v>
      </c>
      <c r="G325" s="36">
        <f t="shared" si="72"/>
        <v>0.24377992698287854</v>
      </c>
      <c r="H325" s="31">
        <v>6350084</v>
      </c>
      <c r="I325" s="36">
        <f t="shared" si="73"/>
        <v>0.3597815344768418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10652759</v>
      </c>
      <c r="O325" s="36">
        <f t="shared" si="77"/>
        <v>0.60356146145972034</v>
      </c>
      <c r="P325" s="31">
        <v>5876543</v>
      </c>
      <c r="Q325" s="31">
        <v>16665674</v>
      </c>
      <c r="R325" s="31">
        <v>16665674</v>
      </c>
      <c r="S325" s="31">
        <v>10169493</v>
      </c>
      <c r="T325" s="36">
        <f t="shared" si="78"/>
        <v>0.61020592386482542</v>
      </c>
      <c r="U325" s="36">
        <f t="shared" si="79"/>
        <v>8.0581559600601871E-2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1759291</v>
      </c>
      <c r="E326" s="31">
        <v>1759291</v>
      </c>
      <c r="F326" s="31">
        <v>1415995</v>
      </c>
      <c r="G326" s="36">
        <f t="shared" si="72"/>
        <v>0.80486684692867749</v>
      </c>
      <c r="H326" s="31">
        <v>273342</v>
      </c>
      <c r="I326" s="36">
        <f t="shared" si="73"/>
        <v>0.15537054415670859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1689337</v>
      </c>
      <c r="O326" s="36">
        <f t="shared" si="77"/>
        <v>0.96023739108538608</v>
      </c>
      <c r="P326" s="31">
        <v>298685</v>
      </c>
      <c r="Q326" s="31">
        <v>1817325</v>
      </c>
      <c r="R326" s="31">
        <v>1832918</v>
      </c>
      <c r="S326" s="31">
        <v>1766340</v>
      </c>
      <c r="T326" s="36">
        <f t="shared" si="78"/>
        <v>0.97194502909496105</v>
      </c>
      <c r="U326" s="36">
        <f t="shared" si="79"/>
        <v>-8.484858630329617E-2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1506720</v>
      </c>
      <c r="E327" s="31">
        <v>1506720</v>
      </c>
      <c r="F327" s="31">
        <v>123437</v>
      </c>
      <c r="G327" s="36">
        <f t="shared" si="72"/>
        <v>8.1924312413719863E-2</v>
      </c>
      <c r="H327" s="31">
        <v>413845</v>
      </c>
      <c r="I327" s="36">
        <f t="shared" si="73"/>
        <v>0.274666162259743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537282</v>
      </c>
      <c r="O327" s="36">
        <f t="shared" si="77"/>
        <v>0.35659047467346289</v>
      </c>
      <c r="P327" s="31">
        <v>492490</v>
      </c>
      <c r="Q327" s="31">
        <v>1719640</v>
      </c>
      <c r="R327" s="31">
        <v>1635020</v>
      </c>
      <c r="S327" s="31">
        <v>678242</v>
      </c>
      <c r="T327" s="36">
        <f t="shared" si="78"/>
        <v>0.39440929496871441</v>
      </c>
      <c r="U327" s="36">
        <f t="shared" si="79"/>
        <v>-0.1596885215943471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1366300</v>
      </c>
      <c r="E328" s="31">
        <v>1366300</v>
      </c>
      <c r="F328" s="31">
        <v>311831</v>
      </c>
      <c r="G328" s="36">
        <f t="shared" si="72"/>
        <v>0.22823025689819221</v>
      </c>
      <c r="H328" s="31">
        <v>583408</v>
      </c>
      <c r="I328" s="36">
        <f t="shared" si="73"/>
        <v>0.4269984630022689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895239</v>
      </c>
      <c r="O328" s="36">
        <f t="shared" si="77"/>
        <v>0.65522871990046105</v>
      </c>
      <c r="P328" s="31">
        <v>529876</v>
      </c>
      <c r="Q328" s="31">
        <v>1252800</v>
      </c>
      <c r="R328" s="31">
        <v>1289000</v>
      </c>
      <c r="S328" s="31">
        <v>719294</v>
      </c>
      <c r="T328" s="36">
        <f t="shared" si="78"/>
        <v>0.57414910600255431</v>
      </c>
      <c r="U328" s="36">
        <f t="shared" si="79"/>
        <v>0.10102741018653427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301432</v>
      </c>
      <c r="E329" s="31">
        <v>301432</v>
      </c>
      <c r="F329" s="31">
        <v>150322</v>
      </c>
      <c r="G329" s="36">
        <f t="shared" si="72"/>
        <v>0.49869290586268211</v>
      </c>
      <c r="H329" s="31">
        <v>78113</v>
      </c>
      <c r="I329" s="36">
        <f t="shared" si="73"/>
        <v>0.25913970646779372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228435</v>
      </c>
      <c r="O329" s="36">
        <f t="shared" si="77"/>
        <v>0.75783261233047583</v>
      </c>
      <c r="P329" s="31">
        <v>91</v>
      </c>
      <c r="Q329" s="31">
        <v>251662</v>
      </c>
      <c r="R329" s="31">
        <v>406765</v>
      </c>
      <c r="S329" s="31">
        <v>264040</v>
      </c>
      <c r="T329" s="36">
        <f t="shared" si="78"/>
        <v>1.0491850180003337</v>
      </c>
      <c r="U329" s="36">
        <f t="shared" si="79"/>
        <v>857.38461538461536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1545428</v>
      </c>
      <c r="E330" s="31">
        <v>1545428</v>
      </c>
      <c r="F330" s="31">
        <v>401055</v>
      </c>
      <c r="G330" s="36">
        <f t="shared" si="72"/>
        <v>0.25951063394735957</v>
      </c>
      <c r="H330" s="31">
        <v>371038</v>
      </c>
      <c r="I330" s="36">
        <f t="shared" si="73"/>
        <v>0.24008753562120008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772093</v>
      </c>
      <c r="O330" s="36">
        <f t="shared" si="77"/>
        <v>0.49959816956855962</v>
      </c>
      <c r="P330" s="31">
        <v>353077</v>
      </c>
      <c r="Q330" s="31">
        <v>1361324</v>
      </c>
      <c r="R330" s="31">
        <v>1473240</v>
      </c>
      <c r="S330" s="31">
        <v>734750</v>
      </c>
      <c r="T330" s="36">
        <f t="shared" si="78"/>
        <v>0.53973190805421778</v>
      </c>
      <c r="U330" s="36">
        <f t="shared" si="79"/>
        <v>5.0869923557750774E-2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11288587</v>
      </c>
      <c r="E331" s="31">
        <v>11288587</v>
      </c>
      <c r="F331" s="31">
        <v>953617</v>
      </c>
      <c r="G331" s="36">
        <f t="shared" si="72"/>
        <v>8.4476205923735184E-2</v>
      </c>
      <c r="H331" s="31">
        <v>3688438</v>
      </c>
      <c r="I331" s="36">
        <f t="shared" si="73"/>
        <v>0.32674045033271215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4642055</v>
      </c>
      <c r="O331" s="36">
        <f t="shared" si="77"/>
        <v>0.41121665625644732</v>
      </c>
      <c r="P331" s="31">
        <v>3276886</v>
      </c>
      <c r="Q331" s="31">
        <v>14597336</v>
      </c>
      <c r="R331" s="31">
        <v>10380704</v>
      </c>
      <c r="S331" s="31">
        <v>4665588</v>
      </c>
      <c r="T331" s="36">
        <f t="shared" si="78"/>
        <v>0.3196191414652646</v>
      </c>
      <c r="U331" s="36">
        <f t="shared" si="79"/>
        <v>0.12559240693756202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35483381</v>
      </c>
      <c r="E332" s="32">
        <f>SUM(E324:E331)</f>
        <v>35483381</v>
      </c>
      <c r="F332" s="32">
        <f>SUM(F324:F331)</f>
        <v>7658932</v>
      </c>
      <c r="G332" s="37">
        <f t="shared" si="72"/>
        <v>0.21584560952633008</v>
      </c>
      <c r="H332" s="32">
        <f>SUM(H324:H331)</f>
        <v>11789432</v>
      </c>
      <c r="I332" s="37">
        <f t="shared" si="73"/>
        <v>0.3322522168899294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19448364</v>
      </c>
      <c r="O332" s="37">
        <f t="shared" si="77"/>
        <v>0.54809782641625948</v>
      </c>
      <c r="P332" s="32">
        <f>SUM(P324:P331)</f>
        <v>10827648</v>
      </c>
      <c r="Q332" s="32">
        <f>SUM(Q324:Q331)</f>
        <v>37665761</v>
      </c>
      <c r="R332" s="32">
        <f>SUM(R324:R331)</f>
        <v>33683321</v>
      </c>
      <c r="S332" s="32">
        <f>SUM(S324:S331)</f>
        <v>18997747</v>
      </c>
      <c r="T332" s="37">
        <f t="shared" si="78"/>
        <v>0.50437709196954761</v>
      </c>
      <c r="U332" s="37">
        <f t="shared" si="79"/>
        <v>8.8826677778959917E-2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1972</v>
      </c>
      <c r="E333" s="31">
        <v>1972</v>
      </c>
      <c r="F333" s="31">
        <v>171</v>
      </c>
      <c r="G333" s="36">
        <f t="shared" si="72"/>
        <v>8.6713995943204863E-2</v>
      </c>
      <c r="H333" s="31">
        <v>231</v>
      </c>
      <c r="I333" s="36">
        <f t="shared" si="73"/>
        <v>0.11713995943204868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402</v>
      </c>
      <c r="O333" s="36">
        <f t="shared" si="77"/>
        <v>0.20385395537525355</v>
      </c>
      <c r="P333" s="31">
        <v>1087</v>
      </c>
      <c r="Q333" s="31">
        <v>996</v>
      </c>
      <c r="R333" s="31">
        <v>1860</v>
      </c>
      <c r="S333" s="31">
        <v>1087</v>
      </c>
      <c r="T333" s="36">
        <f t="shared" si="78"/>
        <v>1.0913654618473896</v>
      </c>
      <c r="U333" s="36">
        <f t="shared" si="79"/>
        <v>-0.78748850045998164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15000</v>
      </c>
      <c r="E334" s="31">
        <v>15000</v>
      </c>
      <c r="F334" s="31">
        <v>0</v>
      </c>
      <c r="G334" s="36">
        <f t="shared" si="72"/>
        <v>0</v>
      </c>
      <c r="H334" s="31">
        <v>12117</v>
      </c>
      <c r="I334" s="36">
        <f t="shared" si="73"/>
        <v>0.80779999999999996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12117</v>
      </c>
      <c r="O334" s="36">
        <f t="shared" si="77"/>
        <v>0.80779999999999996</v>
      </c>
      <c r="P334" s="31">
        <v>5809</v>
      </c>
      <c r="Q334" s="31">
        <v>18000</v>
      </c>
      <c r="R334" s="31">
        <v>17810</v>
      </c>
      <c r="S334" s="31">
        <v>5809</v>
      </c>
      <c r="T334" s="36">
        <f t="shared" si="78"/>
        <v>0.32272222222222224</v>
      </c>
      <c r="U334" s="36">
        <f t="shared" si="79"/>
        <v>1.0859011878120159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246173</v>
      </c>
      <c r="E335" s="31">
        <v>246173</v>
      </c>
      <c r="F335" s="31">
        <v>0</v>
      </c>
      <c r="G335" s="36">
        <f t="shared" si="72"/>
        <v>0</v>
      </c>
      <c r="H335" s="31">
        <v>27531</v>
      </c>
      <c r="I335" s="36">
        <f t="shared" si="73"/>
        <v>0.11183598526239677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27531</v>
      </c>
      <c r="O335" s="36">
        <f t="shared" si="77"/>
        <v>0.11183598526239677</v>
      </c>
      <c r="P335" s="31">
        <v>94200</v>
      </c>
      <c r="Q335" s="31">
        <v>227850</v>
      </c>
      <c r="R335" s="31">
        <v>227850</v>
      </c>
      <c r="S335" s="31">
        <v>94200</v>
      </c>
      <c r="T335" s="36">
        <f t="shared" si="78"/>
        <v>0.41342988808426595</v>
      </c>
      <c r="U335" s="36">
        <f t="shared" si="79"/>
        <v>-0.70773885350318477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263145</v>
      </c>
      <c r="E337" s="32">
        <f>SUM(E333:E336)</f>
        <v>263145</v>
      </c>
      <c r="F337" s="32">
        <f>SUM(F333:F336)</f>
        <v>171</v>
      </c>
      <c r="G337" s="37">
        <f t="shared" si="72"/>
        <v>6.4983184176024627E-4</v>
      </c>
      <c r="H337" s="32">
        <f>SUM(H333:H336)</f>
        <v>39879</v>
      </c>
      <c r="I337" s="37">
        <f t="shared" si="73"/>
        <v>0.15154762583366585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40050</v>
      </c>
      <c r="O337" s="37">
        <f t="shared" si="77"/>
        <v>0.15219745767542608</v>
      </c>
      <c r="P337" s="32">
        <f>SUM(P333:P336)</f>
        <v>101096</v>
      </c>
      <c r="Q337" s="32">
        <f>SUM(Q333:Q336)</f>
        <v>246846</v>
      </c>
      <c r="R337" s="32">
        <f>SUM(R333:R336)</f>
        <v>247520</v>
      </c>
      <c r="S337" s="32">
        <f>SUM(S333:S336)</f>
        <v>101096</v>
      </c>
      <c r="T337" s="37">
        <f t="shared" si="78"/>
        <v>0.40955089407970963</v>
      </c>
      <c r="U337" s="37">
        <f t="shared" si="79"/>
        <v>-0.60553335443538814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220808060</v>
      </c>
      <c r="E338" s="32">
        <f>SUM(E302,E304:E309,E311:E316,E318:E322,E324:E331,E333:E336)</f>
        <v>220968060</v>
      </c>
      <c r="F338" s="32">
        <f>SUM(F302,F304:F309,F311:F316,F318:F322,F324:F331,F333:F336)</f>
        <v>47979281</v>
      </c>
      <c r="G338" s="37">
        <f t="shared" si="72"/>
        <v>0.2172895364417404</v>
      </c>
      <c r="H338" s="32">
        <f>SUM(H302,H304:H309,H311:H316,H318:H322,H324:H331,H333:H336)</f>
        <v>68267852</v>
      </c>
      <c r="I338" s="37">
        <f t="shared" si="73"/>
        <v>0.30917282639048593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116247133</v>
      </c>
      <c r="O338" s="37">
        <f t="shared" si="77"/>
        <v>0.52646236283222636</v>
      </c>
      <c r="P338" s="32">
        <f>SUM(P302,P304:P309,P311:P316,P318:P322,P324:P331,P333:P336)</f>
        <v>64566195</v>
      </c>
      <c r="Q338" s="32">
        <f>SUM(Q302,Q304:Q309,Q311:Q316,Q318:Q322,Q324:Q331,Q333:Q336)</f>
        <v>214207922</v>
      </c>
      <c r="R338" s="32">
        <f>SUM(R302,R304:R309,R311:R316,R318:R322,R324:R331,R333:R336)</f>
        <v>216315305</v>
      </c>
      <c r="S338" s="32">
        <f>SUM(S302,S304:S309,S311:S316,S318:S322,S324:S331,S333:S336)</f>
        <v>103724733</v>
      </c>
      <c r="T338" s="37">
        <f t="shared" si="78"/>
        <v>0.48422454235842877</v>
      </c>
      <c r="U338" s="37">
        <f t="shared" si="79"/>
        <v>5.7331193204121833E-2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1057157987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1058302810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178010753</v>
      </c>
      <c r="G339" s="39">
        <f t="shared" si="72"/>
        <v>0.16838614018814579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211187357</v>
      </c>
      <c r="I339" s="39">
        <f t="shared" si="73"/>
        <v>0.19976896509036166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389198110</v>
      </c>
      <c r="O339" s="39">
        <f t="shared" si="77"/>
        <v>0.36815510527850742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166362726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788139683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787620724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298452365</v>
      </c>
      <c r="T339" s="39">
        <f t="shared" si="78"/>
        <v>0.37867953033904017</v>
      </c>
      <c r="U339" s="39">
        <f t="shared" si="79"/>
        <v>0.26943914708394479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0" max="16383" man="1"/>
    <brk id="232" max="16383" man="1"/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tabSelected="1" view="pageBreakPreview" topLeftCell="A191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5.42578125" bestFit="1" customWidth="1"/>
    <col min="5" max="5" width="11.7109375" hidden="1" customWidth="1"/>
    <col min="6" max="6" width="14.42578125" bestFit="1" customWidth="1"/>
    <col min="7" max="7" width="11.7109375" customWidth="1"/>
    <col min="8" max="8" width="14.85546875" bestFit="1" customWidth="1"/>
    <col min="9" max="9" width="11.7109375" customWidth="1"/>
    <col min="10" max="13" width="11.7109375" hidden="1" customWidth="1"/>
    <col min="14" max="14" width="15.42578125" bestFit="1" customWidth="1"/>
    <col min="15" max="15" width="11.7109375" customWidth="1"/>
    <col min="16" max="16" width="14.85546875" bestFit="1" customWidth="1"/>
    <col min="17" max="19" width="11.7109375" hidden="1" customWidth="1"/>
    <col min="20" max="20" width="11.7109375" customWidth="1"/>
    <col min="21" max="21" width="22.710937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199114255</v>
      </c>
      <c r="E8" s="31">
        <v>199114255</v>
      </c>
      <c r="F8" s="31">
        <v>63522011</v>
      </c>
      <c r="G8" s="36">
        <f>IF(($D8       =0),0,($F8       /$D8       ))</f>
        <v>0.31902291978040448</v>
      </c>
      <c r="H8" s="31">
        <v>56921387</v>
      </c>
      <c r="I8" s="36">
        <f>IF(($D8       =0),0,($H8       /$D8       ))</f>
        <v>0.28587298784810761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120443398</v>
      </c>
      <c r="O8" s="36">
        <f>IF(($D8       =0),0,($N8       /$D8       ))</f>
        <v>0.60489590762851209</v>
      </c>
      <c r="P8" s="31">
        <v>54654297</v>
      </c>
      <c r="Q8" s="31">
        <v>205615548</v>
      </c>
      <c r="R8" s="31">
        <v>190473699</v>
      </c>
      <c r="S8" s="31">
        <v>112053867</v>
      </c>
      <c r="T8" s="36">
        <f>IF(($Q8       =0),0,($S8       /$Q8       ))</f>
        <v>0.54496786886952731</v>
      </c>
      <c r="U8" s="36">
        <f>IF(($P8       =0),0,(($H8       /$P8       )-1))</f>
        <v>4.1480544521503848E-2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1030906030</v>
      </c>
      <c r="E9" s="31">
        <v>1030906030</v>
      </c>
      <c r="F9" s="31">
        <v>404366477</v>
      </c>
      <c r="G9" s="36">
        <f>IF(($D9       =0),0,($F9       /$D9       ))</f>
        <v>0.39224377899894525</v>
      </c>
      <c r="H9" s="31">
        <v>2175269</v>
      </c>
      <c r="I9" s="36">
        <f>IF(($D9       =0),0,($H9       /$D9       ))</f>
        <v>2.1100555595741349E-3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406541746</v>
      </c>
      <c r="O9" s="36">
        <f>IF(($D9       =0),0,($N9       /$D9       ))</f>
        <v>0.39435383455851936</v>
      </c>
      <c r="P9" s="31">
        <v>2699020</v>
      </c>
      <c r="Q9" s="31">
        <v>1098226920</v>
      </c>
      <c r="R9" s="31">
        <v>822242580</v>
      </c>
      <c r="S9" s="31">
        <v>431769171</v>
      </c>
      <c r="T9" s="36">
        <f>IF(($Q9       =0),0,($S9       /$Q9       ))</f>
        <v>0.39315114493824282</v>
      </c>
      <c r="U9" s="36">
        <f>IF(($P9       =0),0,(($H9       /$P9       )-1))</f>
        <v>-0.19405228564441912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1230020285</v>
      </c>
      <c r="E10" s="32">
        <f>SUM(E8:E9)</f>
        <v>1230020285</v>
      </c>
      <c r="F10" s="32">
        <f>SUM(F8:F9)</f>
        <v>467888488</v>
      </c>
      <c r="G10" s="37">
        <f t="shared" ref="G10:G54" si="0">IF(($D10      =0),0,($F10      /$D10      ))</f>
        <v>0.38039087135867844</v>
      </c>
      <c r="H10" s="32">
        <f>SUM(H8:H9)</f>
        <v>59096656</v>
      </c>
      <c r="I10" s="37">
        <f t="shared" ref="I10:I54" si="1">IF(($D10      =0),0,($H10      /$D10      ))</f>
        <v>4.8045269432284203E-2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526985144</v>
      </c>
      <c r="O10" s="37">
        <f t="shared" ref="O10:O54" si="5">IF(($D10      =0),0,($N10      /$D10      ))</f>
        <v>0.42843614079096265</v>
      </c>
      <c r="P10" s="32">
        <f>SUM(P8:P9)</f>
        <v>57353317</v>
      </c>
      <c r="Q10" s="32">
        <f>SUM(Q8:Q9)</f>
        <v>1303842468</v>
      </c>
      <c r="R10" s="32">
        <f>SUM(R8:R9)</f>
        <v>1012716279</v>
      </c>
      <c r="S10" s="32">
        <f>SUM(S8:S9)</f>
        <v>543823038</v>
      </c>
      <c r="T10" s="37">
        <f t="shared" ref="T10:T54" si="6">IF(($Q10      =0),0,($S10      /$Q10      ))</f>
        <v>0.4170925946553844</v>
      </c>
      <c r="U10" s="37">
        <f t="shared" ref="U10:U54" si="7">IF(($P10      =0),0,(($H10      /$P10      )-1))</f>
        <v>3.039648081731694E-2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3998865</v>
      </c>
      <c r="E11" s="31">
        <v>3998865</v>
      </c>
      <c r="F11" s="31">
        <v>269351</v>
      </c>
      <c r="G11" s="36">
        <f t="shared" si="0"/>
        <v>6.7356862509737145E-2</v>
      </c>
      <c r="H11" s="31">
        <v>712851</v>
      </c>
      <c r="I11" s="36">
        <f t="shared" si="1"/>
        <v>0.17826333222051757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982202</v>
      </c>
      <c r="O11" s="36">
        <f t="shared" si="5"/>
        <v>0.2456201947302547</v>
      </c>
      <c r="P11" s="31">
        <v>190852</v>
      </c>
      <c r="Q11" s="31">
        <v>5802305</v>
      </c>
      <c r="R11" s="31">
        <v>3998865</v>
      </c>
      <c r="S11" s="31">
        <v>454288</v>
      </c>
      <c r="T11" s="36">
        <f t="shared" si="6"/>
        <v>7.8294401966115187E-2</v>
      </c>
      <c r="U11" s="36">
        <f t="shared" si="7"/>
        <v>2.7350984008551129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44944</v>
      </c>
      <c r="E12" s="31">
        <v>44944</v>
      </c>
      <c r="F12" s="31">
        <v>3729</v>
      </c>
      <c r="G12" s="36">
        <f t="shared" si="0"/>
        <v>8.2969918120327515E-2</v>
      </c>
      <c r="H12" s="31">
        <v>14797</v>
      </c>
      <c r="I12" s="36">
        <f t="shared" si="1"/>
        <v>0.32923193307226772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18526</v>
      </c>
      <c r="O12" s="36">
        <f t="shared" si="5"/>
        <v>0.41220185119259523</v>
      </c>
      <c r="P12" s="31">
        <v>10549</v>
      </c>
      <c r="Q12" s="31">
        <v>42400</v>
      </c>
      <c r="R12" s="31">
        <v>42400</v>
      </c>
      <c r="S12" s="31">
        <v>11337</v>
      </c>
      <c r="T12" s="36">
        <f t="shared" si="6"/>
        <v>0.26738207547169812</v>
      </c>
      <c r="U12" s="36">
        <f t="shared" si="7"/>
        <v>0.40269219831263636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887</v>
      </c>
      <c r="G13" s="36">
        <f t="shared" si="0"/>
        <v>0</v>
      </c>
      <c r="H13" s="31">
        <v>566042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566929</v>
      </c>
      <c r="O13" s="36">
        <f t="shared" si="5"/>
        <v>0</v>
      </c>
      <c r="P13" s="31">
        <v>9259</v>
      </c>
      <c r="Q13" s="31">
        <v>0</v>
      </c>
      <c r="R13" s="31">
        <v>2052947</v>
      </c>
      <c r="S13" s="31">
        <v>10642</v>
      </c>
      <c r="T13" s="36">
        <f t="shared" si="6"/>
        <v>0</v>
      </c>
      <c r="U13" s="36">
        <f t="shared" si="7"/>
        <v>60.134247758937249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76819</v>
      </c>
      <c r="E14" s="31">
        <v>76819</v>
      </c>
      <c r="F14" s="31">
        <v>38395</v>
      </c>
      <c r="G14" s="36">
        <f t="shared" si="0"/>
        <v>0.4998112446139627</v>
      </c>
      <c r="H14" s="31">
        <v>92166</v>
      </c>
      <c r="I14" s="36">
        <f t="shared" si="1"/>
        <v>1.1997813041044534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130561</v>
      </c>
      <c r="O14" s="36">
        <f t="shared" si="5"/>
        <v>1.699592548718416</v>
      </c>
      <c r="P14" s="31">
        <v>4717</v>
      </c>
      <c r="Q14" s="31">
        <v>100337</v>
      </c>
      <c r="R14" s="31">
        <v>100337</v>
      </c>
      <c r="S14" s="31">
        <v>35682</v>
      </c>
      <c r="T14" s="36">
        <f t="shared" si="6"/>
        <v>0.35562155535844203</v>
      </c>
      <c r="U14" s="36">
        <f t="shared" si="7"/>
        <v>18.539113843544627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6539837</v>
      </c>
      <c r="E15" s="31">
        <v>6539837</v>
      </c>
      <c r="F15" s="31">
        <v>900160</v>
      </c>
      <c r="G15" s="36">
        <f t="shared" si="0"/>
        <v>0.13764257427211107</v>
      </c>
      <c r="H15" s="31">
        <v>416045</v>
      </c>
      <c r="I15" s="36">
        <f t="shared" si="1"/>
        <v>6.3617028987113897E-2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1316205</v>
      </c>
      <c r="O15" s="36">
        <f t="shared" si="5"/>
        <v>0.20125960325922496</v>
      </c>
      <c r="P15" s="31">
        <v>530505</v>
      </c>
      <c r="Q15" s="31">
        <v>5447376</v>
      </c>
      <c r="R15" s="31">
        <v>5447376</v>
      </c>
      <c r="S15" s="31">
        <v>737508</v>
      </c>
      <c r="T15" s="36">
        <f t="shared" si="6"/>
        <v>0.13538775366341518</v>
      </c>
      <c r="U15" s="36">
        <f t="shared" si="7"/>
        <v>-0.21575668466838205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257088</v>
      </c>
      <c r="E16" s="31">
        <v>257088</v>
      </c>
      <c r="F16" s="31">
        <v>4783</v>
      </c>
      <c r="G16" s="36">
        <f t="shared" si="0"/>
        <v>1.8604524520786658E-2</v>
      </c>
      <c r="H16" s="31">
        <v>6841</v>
      </c>
      <c r="I16" s="36">
        <f t="shared" si="1"/>
        <v>2.6609565596216082E-2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11624</v>
      </c>
      <c r="O16" s="36">
        <f t="shared" si="5"/>
        <v>4.5214090117002739E-2</v>
      </c>
      <c r="P16" s="31">
        <v>3780</v>
      </c>
      <c r="Q16" s="31">
        <v>16000</v>
      </c>
      <c r="R16" s="31">
        <v>241393</v>
      </c>
      <c r="S16" s="31">
        <v>4781</v>
      </c>
      <c r="T16" s="36">
        <f t="shared" si="6"/>
        <v>0.29881249999999998</v>
      </c>
      <c r="U16" s="36">
        <f t="shared" si="7"/>
        <v>0.80978835978835972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48471590</v>
      </c>
      <c r="E17" s="31">
        <v>48471590</v>
      </c>
      <c r="F17" s="31">
        <v>-28593943</v>
      </c>
      <c r="G17" s="36">
        <f t="shared" si="0"/>
        <v>-0.58991138933135889</v>
      </c>
      <c r="H17" s="31">
        <v>144453</v>
      </c>
      <c r="I17" s="36">
        <f t="shared" si="1"/>
        <v>2.9801580678496414E-3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-28449490</v>
      </c>
      <c r="O17" s="36">
        <f t="shared" si="5"/>
        <v>-0.58693123126350921</v>
      </c>
      <c r="P17" s="31">
        <v>11288802</v>
      </c>
      <c r="Q17" s="31">
        <v>26688492</v>
      </c>
      <c r="R17" s="31">
        <v>45173585</v>
      </c>
      <c r="S17" s="31">
        <v>13116786</v>
      </c>
      <c r="T17" s="36">
        <f t="shared" si="6"/>
        <v>0.49147722546481831</v>
      </c>
      <c r="U17" s="36">
        <f t="shared" si="7"/>
        <v>-0.98720386804551985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59389143</v>
      </c>
      <c r="E19" s="32">
        <f>SUM(E11:E18)</f>
        <v>59389143</v>
      </c>
      <c r="F19" s="32">
        <f>SUM(F11:F18)</f>
        <v>-27376638</v>
      </c>
      <c r="G19" s="37">
        <f t="shared" si="0"/>
        <v>-0.46097041676455913</v>
      </c>
      <c r="H19" s="32">
        <f>SUM(H11:H18)</f>
        <v>1953195</v>
      </c>
      <c r="I19" s="37">
        <f t="shared" si="1"/>
        <v>3.2888081917598982E-2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-25423443</v>
      </c>
      <c r="O19" s="37">
        <f t="shared" si="5"/>
        <v>-0.42808233484696018</v>
      </c>
      <c r="P19" s="32">
        <f>SUM(P11:P18)</f>
        <v>12038464</v>
      </c>
      <c r="Q19" s="32">
        <f>SUM(Q11:Q18)</f>
        <v>38096910</v>
      </c>
      <c r="R19" s="32">
        <f>SUM(R11:R18)</f>
        <v>57056903</v>
      </c>
      <c r="S19" s="32">
        <f>SUM(S11:S18)</f>
        <v>14371024</v>
      </c>
      <c r="T19" s="37">
        <f t="shared" si="6"/>
        <v>0.37722282463328388</v>
      </c>
      <c r="U19" s="37">
        <f t="shared" si="7"/>
        <v>-0.8377538031429923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1150000</v>
      </c>
      <c r="E20" s="31">
        <v>1150000</v>
      </c>
      <c r="F20" s="31">
        <v>426312</v>
      </c>
      <c r="G20" s="36">
        <f t="shared" si="0"/>
        <v>0.37070608695652174</v>
      </c>
      <c r="H20" s="31">
        <v>456159</v>
      </c>
      <c r="I20" s="36">
        <f t="shared" si="1"/>
        <v>0.39666000000000001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882471</v>
      </c>
      <c r="O20" s="36">
        <f t="shared" si="5"/>
        <v>0.76736608695652175</v>
      </c>
      <c r="P20" s="31">
        <v>500135</v>
      </c>
      <c r="Q20" s="31">
        <v>650000</v>
      </c>
      <c r="R20" s="31">
        <v>1150000</v>
      </c>
      <c r="S20" s="31">
        <v>847242</v>
      </c>
      <c r="T20" s="36">
        <f t="shared" si="6"/>
        <v>1.3034492307692307</v>
      </c>
      <c r="U20" s="36">
        <f t="shared" si="7"/>
        <v>-8.7928259369970063E-2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492654</v>
      </c>
      <c r="G21" s="36">
        <f t="shared" si="0"/>
        <v>0</v>
      </c>
      <c r="H21" s="31">
        <v>525653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1018307</v>
      </c>
      <c r="O21" s="36">
        <f t="shared" si="5"/>
        <v>0</v>
      </c>
      <c r="P21" s="31">
        <v>334477</v>
      </c>
      <c r="Q21" s="31">
        <v>5</v>
      </c>
      <c r="R21" s="31">
        <v>5</v>
      </c>
      <c r="S21" s="31">
        <v>636373</v>
      </c>
      <c r="T21" s="36">
        <f t="shared" si="6"/>
        <v>127274.6</v>
      </c>
      <c r="U21" s="36">
        <f t="shared" si="7"/>
        <v>0.57156695378157552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1225981</v>
      </c>
      <c r="E22" s="31">
        <v>1578191</v>
      </c>
      <c r="F22" s="31">
        <v>172950</v>
      </c>
      <c r="G22" s="36">
        <f t="shared" si="0"/>
        <v>0.14107070174823264</v>
      </c>
      <c r="H22" s="31">
        <v>602460</v>
      </c>
      <c r="I22" s="36">
        <f t="shared" si="1"/>
        <v>0.49141055203955036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775410</v>
      </c>
      <c r="O22" s="36">
        <f t="shared" si="5"/>
        <v>0.63248125378778297</v>
      </c>
      <c r="P22" s="31">
        <v>123186</v>
      </c>
      <c r="Q22" s="31">
        <v>863460</v>
      </c>
      <c r="R22" s="31">
        <v>863460</v>
      </c>
      <c r="S22" s="31">
        <v>365133</v>
      </c>
      <c r="T22" s="36">
        <f t="shared" si="6"/>
        <v>0.42287193384754362</v>
      </c>
      <c r="U22" s="36">
        <f t="shared" si="7"/>
        <v>3.8906531586381572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5301207</v>
      </c>
      <c r="E23" s="31">
        <v>5301207</v>
      </c>
      <c r="F23" s="31">
        <v>1301090</v>
      </c>
      <c r="G23" s="36">
        <f t="shared" si="0"/>
        <v>0.24543278540151328</v>
      </c>
      <c r="H23" s="31">
        <v>1308288</v>
      </c>
      <c r="I23" s="36">
        <f t="shared" si="1"/>
        <v>0.24679058938841664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2609378</v>
      </c>
      <c r="O23" s="36">
        <f t="shared" si="5"/>
        <v>0.49222337478992989</v>
      </c>
      <c r="P23" s="31">
        <v>1242986</v>
      </c>
      <c r="Q23" s="31">
        <v>5001139</v>
      </c>
      <c r="R23" s="31">
        <v>5001139</v>
      </c>
      <c r="S23" s="31">
        <v>2486123</v>
      </c>
      <c r="T23" s="36">
        <f t="shared" si="6"/>
        <v>0.49711135803264017</v>
      </c>
      <c r="U23" s="36">
        <f t="shared" si="7"/>
        <v>5.2536392203934801E-2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11014</v>
      </c>
      <c r="E24" s="31">
        <v>11014</v>
      </c>
      <c r="F24" s="31">
        <v>0</v>
      </c>
      <c r="G24" s="36">
        <f t="shared" si="0"/>
        <v>0</v>
      </c>
      <c r="H24" s="31">
        <v>6445</v>
      </c>
      <c r="I24" s="36">
        <f t="shared" si="1"/>
        <v>0.58516433629925546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6445</v>
      </c>
      <c r="O24" s="36">
        <f t="shared" si="5"/>
        <v>0.58516433629925546</v>
      </c>
      <c r="P24" s="31">
        <v>0</v>
      </c>
      <c r="Q24" s="31">
        <v>10500</v>
      </c>
      <c r="R24" s="31">
        <v>10500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55473799</v>
      </c>
      <c r="E25" s="31">
        <v>55473799</v>
      </c>
      <c r="F25" s="31">
        <v>12174</v>
      </c>
      <c r="G25" s="36">
        <f t="shared" si="0"/>
        <v>2.1945495386028997E-4</v>
      </c>
      <c r="H25" s="31">
        <v>36443</v>
      </c>
      <c r="I25" s="36">
        <f t="shared" si="1"/>
        <v>6.5694076585596747E-4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48617</v>
      </c>
      <c r="O25" s="36">
        <f t="shared" si="5"/>
        <v>8.7639571971625738E-4</v>
      </c>
      <c r="P25" s="31">
        <v>17815</v>
      </c>
      <c r="Q25" s="31">
        <v>44195799</v>
      </c>
      <c r="R25" s="31">
        <v>44195799</v>
      </c>
      <c r="S25" s="31">
        <v>40378</v>
      </c>
      <c r="T25" s="36">
        <f t="shared" si="6"/>
        <v>9.1361624664823917E-4</v>
      </c>
      <c r="U25" s="36">
        <f t="shared" si="7"/>
        <v>1.0456357002525962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7349424</v>
      </c>
      <c r="E26" s="31">
        <v>7349424</v>
      </c>
      <c r="F26" s="31">
        <v>2216780</v>
      </c>
      <c r="G26" s="36">
        <f t="shared" si="0"/>
        <v>0.30162635874593707</v>
      </c>
      <c r="H26" s="31">
        <v>2256289</v>
      </c>
      <c r="I26" s="36">
        <f t="shared" si="1"/>
        <v>0.30700215418242299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4473069</v>
      </c>
      <c r="O26" s="36">
        <f t="shared" si="5"/>
        <v>0.60862851292836007</v>
      </c>
      <c r="P26" s="31">
        <v>1176765</v>
      </c>
      <c r="Q26" s="31">
        <v>9108864</v>
      </c>
      <c r="R26" s="31">
        <v>9108864</v>
      </c>
      <c r="S26" s="31">
        <v>4307914</v>
      </c>
      <c r="T26" s="36">
        <f t="shared" si="6"/>
        <v>0.47293647155122748</v>
      </c>
      <c r="U26" s="36">
        <f t="shared" si="7"/>
        <v>0.91736582920124232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70511425</v>
      </c>
      <c r="E27" s="32">
        <f>SUM(E20:E26)</f>
        <v>70863635</v>
      </c>
      <c r="F27" s="32">
        <f>SUM(F20:F26)</f>
        <v>4621960</v>
      </c>
      <c r="G27" s="37">
        <f t="shared" si="0"/>
        <v>6.5549093639789585E-2</v>
      </c>
      <c r="H27" s="32">
        <f>SUM(H20:H26)</f>
        <v>5191737</v>
      </c>
      <c r="I27" s="37">
        <f t="shared" si="1"/>
        <v>7.3629727381059162E-2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9813697</v>
      </c>
      <c r="O27" s="37">
        <f t="shared" si="5"/>
        <v>0.13917882102084875</v>
      </c>
      <c r="P27" s="32">
        <f>SUM(P20:P26)</f>
        <v>3395364</v>
      </c>
      <c r="Q27" s="32">
        <f>SUM(Q20:Q26)</f>
        <v>59829767</v>
      </c>
      <c r="R27" s="32">
        <f>SUM(R20:R26)</f>
        <v>60329767</v>
      </c>
      <c r="S27" s="32">
        <f>SUM(S20:S26)</f>
        <v>8683163</v>
      </c>
      <c r="T27" s="37">
        <f t="shared" si="6"/>
        <v>0.14513115185623238</v>
      </c>
      <c r="U27" s="37">
        <f t="shared" si="7"/>
        <v>0.52906639759389562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7799158</v>
      </c>
      <c r="E28" s="31">
        <v>7799158</v>
      </c>
      <c r="F28" s="31">
        <v>2486401</v>
      </c>
      <c r="G28" s="36">
        <f t="shared" si="0"/>
        <v>0.31880377343297828</v>
      </c>
      <c r="H28" s="31">
        <v>2437362</v>
      </c>
      <c r="I28" s="36">
        <f t="shared" si="1"/>
        <v>0.31251604339853095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4923763</v>
      </c>
      <c r="O28" s="36">
        <f t="shared" si="5"/>
        <v>0.63131981683150928</v>
      </c>
      <c r="P28" s="31">
        <v>708312</v>
      </c>
      <c r="Q28" s="31">
        <v>7838214</v>
      </c>
      <c r="R28" s="31">
        <v>7651608</v>
      </c>
      <c r="S28" s="31">
        <v>1598580</v>
      </c>
      <c r="T28" s="36">
        <f t="shared" si="6"/>
        <v>0.203946970572633</v>
      </c>
      <c r="U28" s="36">
        <f t="shared" si="7"/>
        <v>2.4410852844509199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500000</v>
      </c>
      <c r="E29" s="31">
        <v>500000</v>
      </c>
      <c r="F29" s="31">
        <v>1000</v>
      </c>
      <c r="G29" s="36">
        <f t="shared" si="0"/>
        <v>2E-3</v>
      </c>
      <c r="H29" s="31">
        <v>31868</v>
      </c>
      <c r="I29" s="36">
        <f t="shared" si="1"/>
        <v>6.3736000000000001E-2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32868</v>
      </c>
      <c r="O29" s="36">
        <f t="shared" si="5"/>
        <v>6.5736000000000003E-2</v>
      </c>
      <c r="P29" s="31">
        <v>7600</v>
      </c>
      <c r="Q29" s="31">
        <v>1000000</v>
      </c>
      <c r="R29" s="31">
        <v>1000000</v>
      </c>
      <c r="S29" s="31">
        <v>23541</v>
      </c>
      <c r="T29" s="36">
        <f t="shared" si="6"/>
        <v>2.3540999999999999E-2</v>
      </c>
      <c r="U29" s="36">
        <f t="shared" si="7"/>
        <v>3.1931578947368422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720000</v>
      </c>
      <c r="E30" s="31">
        <v>720000</v>
      </c>
      <c r="F30" s="31">
        <v>167017</v>
      </c>
      <c r="G30" s="36">
        <f t="shared" si="0"/>
        <v>0.23196805555555555</v>
      </c>
      <c r="H30" s="31">
        <v>152028</v>
      </c>
      <c r="I30" s="36">
        <f t="shared" si="1"/>
        <v>0.21115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319045</v>
      </c>
      <c r="O30" s="36">
        <f t="shared" si="5"/>
        <v>0.44311805555555556</v>
      </c>
      <c r="P30" s="31">
        <v>86184</v>
      </c>
      <c r="Q30" s="31">
        <v>1052400</v>
      </c>
      <c r="R30" s="31">
        <v>1052400</v>
      </c>
      <c r="S30" s="31">
        <v>218083</v>
      </c>
      <c r="T30" s="36">
        <f t="shared" si="6"/>
        <v>0.20722443937666288</v>
      </c>
      <c r="U30" s="36">
        <f t="shared" si="7"/>
        <v>0.76399331662489556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2903108</v>
      </c>
      <c r="E31" s="31">
        <v>2903108</v>
      </c>
      <c r="F31" s="31">
        <v>816990</v>
      </c>
      <c r="G31" s="36">
        <f t="shared" si="0"/>
        <v>0.28141908602780191</v>
      </c>
      <c r="H31" s="31">
        <v>936075</v>
      </c>
      <c r="I31" s="36">
        <f t="shared" si="1"/>
        <v>0.32243891718806189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1753065</v>
      </c>
      <c r="O31" s="36">
        <f t="shared" si="5"/>
        <v>0.6038580032158638</v>
      </c>
      <c r="P31" s="31">
        <v>769207</v>
      </c>
      <c r="Q31" s="31">
        <v>2485000</v>
      </c>
      <c r="R31" s="31">
        <v>2737500</v>
      </c>
      <c r="S31" s="31">
        <v>1364852</v>
      </c>
      <c r="T31" s="36">
        <f t="shared" si="6"/>
        <v>0.54923621730382288</v>
      </c>
      <c r="U31" s="36">
        <f t="shared" si="7"/>
        <v>0.21693510329469179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1327704</v>
      </c>
      <c r="E32" s="31">
        <v>1327704</v>
      </c>
      <c r="F32" s="31">
        <v>135116</v>
      </c>
      <c r="G32" s="36">
        <f t="shared" si="0"/>
        <v>0.10176665883359544</v>
      </c>
      <c r="H32" s="31">
        <v>170552</v>
      </c>
      <c r="I32" s="36">
        <f t="shared" si="1"/>
        <v>0.12845634267878986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305668</v>
      </c>
      <c r="O32" s="36">
        <f t="shared" si="5"/>
        <v>0.23022300151238528</v>
      </c>
      <c r="P32" s="31">
        <v>262334</v>
      </c>
      <c r="Q32" s="31">
        <v>1304728</v>
      </c>
      <c r="R32" s="31">
        <v>1388680</v>
      </c>
      <c r="S32" s="31">
        <v>559911</v>
      </c>
      <c r="T32" s="36">
        <f t="shared" si="6"/>
        <v>0.4291400199888406</v>
      </c>
      <c r="U32" s="36">
        <f t="shared" si="7"/>
        <v>-0.34986696348929225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11596731</v>
      </c>
      <c r="E33" s="31">
        <v>11596731</v>
      </c>
      <c r="F33" s="31">
        <v>2348085</v>
      </c>
      <c r="G33" s="36">
        <f t="shared" si="0"/>
        <v>0.2024781811357011</v>
      </c>
      <c r="H33" s="31">
        <v>2891439</v>
      </c>
      <c r="I33" s="36">
        <f t="shared" si="1"/>
        <v>0.24933224716517094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5239524</v>
      </c>
      <c r="O33" s="36">
        <f t="shared" si="5"/>
        <v>0.45181042830087204</v>
      </c>
      <c r="P33" s="31">
        <v>3029916</v>
      </c>
      <c r="Q33" s="31">
        <v>10591731</v>
      </c>
      <c r="R33" s="31">
        <v>12431565</v>
      </c>
      <c r="S33" s="31">
        <v>5948896</v>
      </c>
      <c r="T33" s="36">
        <f t="shared" si="6"/>
        <v>0.56165474746290289</v>
      </c>
      <c r="U33" s="36">
        <f t="shared" si="7"/>
        <v>-4.5703247218734755E-2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24846701</v>
      </c>
      <c r="E35" s="32">
        <f>SUM(E28:E34)</f>
        <v>24846701</v>
      </c>
      <c r="F35" s="32">
        <f>SUM(F28:F34)</f>
        <v>5954609</v>
      </c>
      <c r="G35" s="37">
        <f t="shared" si="0"/>
        <v>0.23965390817879606</v>
      </c>
      <c r="H35" s="32">
        <f>SUM(H28:H34)</f>
        <v>6619324</v>
      </c>
      <c r="I35" s="37">
        <f t="shared" si="1"/>
        <v>0.26640655433491955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12573933</v>
      </c>
      <c r="O35" s="37">
        <f t="shared" si="5"/>
        <v>0.50606046251371561</v>
      </c>
      <c r="P35" s="32">
        <f>SUM(P28:P34)</f>
        <v>4863553</v>
      </c>
      <c r="Q35" s="32">
        <f>SUM(Q28:Q34)</f>
        <v>24272073</v>
      </c>
      <c r="R35" s="32">
        <f>SUM(R28:R34)</f>
        <v>26261753</v>
      </c>
      <c r="S35" s="32">
        <f>SUM(S28:S34)</f>
        <v>9713863</v>
      </c>
      <c r="T35" s="37">
        <f t="shared" si="6"/>
        <v>0.40020739060895211</v>
      </c>
      <c r="U35" s="37">
        <f t="shared" si="7"/>
        <v>0.36100583256726093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3460253</v>
      </c>
      <c r="E36" s="31">
        <v>3460253</v>
      </c>
      <c r="F36" s="31">
        <v>969436</v>
      </c>
      <c r="G36" s="36">
        <f t="shared" si="0"/>
        <v>0.28016332909761221</v>
      </c>
      <c r="H36" s="31">
        <v>966658</v>
      </c>
      <c r="I36" s="36">
        <f t="shared" si="1"/>
        <v>0.27936049762835263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1936094</v>
      </c>
      <c r="O36" s="36">
        <f t="shared" si="5"/>
        <v>0.55952382672596479</v>
      </c>
      <c r="P36" s="31">
        <v>1122935</v>
      </c>
      <c r="Q36" s="31">
        <v>3298620</v>
      </c>
      <c r="R36" s="31">
        <v>3298620</v>
      </c>
      <c r="S36" s="31">
        <v>1973595</v>
      </c>
      <c r="T36" s="36">
        <f t="shared" si="6"/>
        <v>0.59830929297706315</v>
      </c>
      <c r="U36" s="36">
        <f t="shared" si="7"/>
        <v>-0.13916834010873291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3789349</v>
      </c>
      <c r="E37" s="31">
        <v>3789349</v>
      </c>
      <c r="F37" s="31">
        <v>300623</v>
      </c>
      <c r="G37" s="36">
        <f t="shared" si="0"/>
        <v>7.9333679742879318E-2</v>
      </c>
      <c r="H37" s="31">
        <v>98279</v>
      </c>
      <c r="I37" s="36">
        <f t="shared" si="1"/>
        <v>2.5935589464047781E-2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398902</v>
      </c>
      <c r="O37" s="36">
        <f t="shared" si="5"/>
        <v>0.1052692692069271</v>
      </c>
      <c r="P37" s="31">
        <v>947969</v>
      </c>
      <c r="Q37" s="31">
        <v>3612652</v>
      </c>
      <c r="R37" s="31">
        <v>3612652</v>
      </c>
      <c r="S37" s="31">
        <v>1817661</v>
      </c>
      <c r="T37" s="36">
        <f t="shared" si="6"/>
        <v>0.50313758424559019</v>
      </c>
      <c r="U37" s="36">
        <f t="shared" si="7"/>
        <v>-0.89632677861828813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4157657</v>
      </c>
      <c r="E38" s="31">
        <v>4157657</v>
      </c>
      <c r="F38" s="31">
        <v>3863715</v>
      </c>
      <c r="G38" s="36">
        <f t="shared" si="0"/>
        <v>0.92930104623830201</v>
      </c>
      <c r="H38" s="31">
        <v>3839725</v>
      </c>
      <c r="I38" s="36">
        <f t="shared" si="1"/>
        <v>0.92353096948593882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7703440</v>
      </c>
      <c r="O38" s="36">
        <f t="shared" si="5"/>
        <v>1.8528320157242408</v>
      </c>
      <c r="P38" s="31">
        <v>4363730</v>
      </c>
      <c r="Q38" s="31">
        <v>7902245</v>
      </c>
      <c r="R38" s="31">
        <v>7902245</v>
      </c>
      <c r="S38" s="31">
        <v>7456953</v>
      </c>
      <c r="T38" s="36">
        <f t="shared" si="6"/>
        <v>0.94364993745448289</v>
      </c>
      <c r="U38" s="36">
        <f t="shared" si="7"/>
        <v>-0.12008190240917749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11407259</v>
      </c>
      <c r="E40" s="32">
        <f>SUM(E36:E39)</f>
        <v>11407259</v>
      </c>
      <c r="F40" s="32">
        <f>SUM(F36:F39)</f>
        <v>5133774</v>
      </c>
      <c r="G40" s="37">
        <f t="shared" si="0"/>
        <v>0.45004448483198284</v>
      </c>
      <c r="H40" s="32">
        <f>SUM(H36:H39)</f>
        <v>4904662</v>
      </c>
      <c r="I40" s="37">
        <f t="shared" si="1"/>
        <v>0.42995973002804616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10038436</v>
      </c>
      <c r="O40" s="37">
        <f t="shared" si="5"/>
        <v>0.880004214860029</v>
      </c>
      <c r="P40" s="32">
        <f>SUM(P36:P39)</f>
        <v>6434634</v>
      </c>
      <c r="Q40" s="32">
        <f>SUM(Q36:Q39)</f>
        <v>14813517</v>
      </c>
      <c r="R40" s="32">
        <f>SUM(R36:R39)</f>
        <v>14813517</v>
      </c>
      <c r="S40" s="32">
        <f>SUM(S36:S39)</f>
        <v>11248209</v>
      </c>
      <c r="T40" s="37">
        <f t="shared" si="6"/>
        <v>0.75932062588512905</v>
      </c>
      <c r="U40" s="37">
        <f t="shared" si="7"/>
        <v>-0.23777141015324255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6831757</v>
      </c>
      <c r="E43" s="31">
        <v>6776264</v>
      </c>
      <c r="F43" s="31">
        <v>1521207</v>
      </c>
      <c r="G43" s="36">
        <f t="shared" si="0"/>
        <v>0.22266702401739405</v>
      </c>
      <c r="H43" s="31">
        <v>1401054</v>
      </c>
      <c r="I43" s="36">
        <f t="shared" si="1"/>
        <v>0.205079601045529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2922261</v>
      </c>
      <c r="O43" s="36">
        <f t="shared" si="5"/>
        <v>0.42774662506292305</v>
      </c>
      <c r="P43" s="31">
        <v>1102896</v>
      </c>
      <c r="Q43" s="31">
        <v>6457145</v>
      </c>
      <c r="R43" s="31">
        <v>6457145</v>
      </c>
      <c r="S43" s="31">
        <v>2187609</v>
      </c>
      <c r="T43" s="36">
        <f t="shared" si="6"/>
        <v>0.33878889199483675</v>
      </c>
      <c r="U43" s="36">
        <f t="shared" si="7"/>
        <v>0.27034099316708016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32636535</v>
      </c>
      <c r="E44" s="31">
        <v>32636535</v>
      </c>
      <c r="F44" s="31">
        <v>18056223</v>
      </c>
      <c r="G44" s="36">
        <f t="shared" si="0"/>
        <v>0.55325183877516404</v>
      </c>
      <c r="H44" s="31">
        <v>15621236</v>
      </c>
      <c r="I44" s="36">
        <f t="shared" si="1"/>
        <v>0.47864260099915629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33677459</v>
      </c>
      <c r="O44" s="36">
        <f t="shared" si="5"/>
        <v>1.0318944397743204</v>
      </c>
      <c r="P44" s="31">
        <v>14981675</v>
      </c>
      <c r="Q44" s="31">
        <v>29800025</v>
      </c>
      <c r="R44" s="31">
        <v>29800025</v>
      </c>
      <c r="S44" s="31">
        <v>33309039</v>
      </c>
      <c r="T44" s="36">
        <f t="shared" si="6"/>
        <v>1.1177520488657309</v>
      </c>
      <c r="U44" s="36">
        <f t="shared" si="7"/>
        <v>4.2689552403185838E-2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58072975</v>
      </c>
      <c r="E45" s="31">
        <v>58072975</v>
      </c>
      <c r="F45" s="31">
        <v>9384381</v>
      </c>
      <c r="G45" s="36">
        <f t="shared" si="0"/>
        <v>0.16159635355343857</v>
      </c>
      <c r="H45" s="31">
        <v>1565551</v>
      </c>
      <c r="I45" s="36">
        <f t="shared" si="1"/>
        <v>2.6958339916286361E-2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10949932</v>
      </c>
      <c r="O45" s="36">
        <f t="shared" si="5"/>
        <v>0.18855469346972495</v>
      </c>
      <c r="P45" s="31">
        <v>1078600</v>
      </c>
      <c r="Q45" s="31">
        <v>55222142</v>
      </c>
      <c r="R45" s="31">
        <v>55333811</v>
      </c>
      <c r="S45" s="31">
        <v>9587988</v>
      </c>
      <c r="T45" s="36">
        <f t="shared" si="6"/>
        <v>0.1736257894523541</v>
      </c>
      <c r="U45" s="36">
        <f t="shared" si="7"/>
        <v>0.45146578898572232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35041453</v>
      </c>
      <c r="E46" s="31">
        <v>35041453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45399860</v>
      </c>
      <c r="R46" s="31">
        <v>43199860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132582720</v>
      </c>
      <c r="E47" s="32">
        <f>SUM(E41:E46)</f>
        <v>132527227</v>
      </c>
      <c r="F47" s="32">
        <f>SUM(F41:F46)</f>
        <v>28961811</v>
      </c>
      <c r="G47" s="37">
        <f t="shared" si="0"/>
        <v>0.218443331076629</v>
      </c>
      <c r="H47" s="32">
        <f>SUM(H41:H46)</f>
        <v>18587841</v>
      </c>
      <c r="I47" s="37">
        <f t="shared" si="1"/>
        <v>0.14019806653536751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47549652</v>
      </c>
      <c r="O47" s="37">
        <f t="shared" si="5"/>
        <v>0.35864139761199648</v>
      </c>
      <c r="P47" s="32">
        <f>SUM(P41:P46)</f>
        <v>17163171</v>
      </c>
      <c r="Q47" s="32">
        <f>SUM(Q41:Q46)</f>
        <v>136879172</v>
      </c>
      <c r="R47" s="32">
        <f>SUM(R41:R46)</f>
        <v>134790841</v>
      </c>
      <c r="S47" s="32">
        <f>SUM(S41:S46)</f>
        <v>45084636</v>
      </c>
      <c r="T47" s="37">
        <f t="shared" si="6"/>
        <v>0.32937542900975469</v>
      </c>
      <c r="U47" s="37">
        <f t="shared" si="7"/>
        <v>8.3007388320025521E-2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5700000</v>
      </c>
      <c r="E48" s="31">
        <v>5700000</v>
      </c>
      <c r="F48" s="31">
        <v>1561929</v>
      </c>
      <c r="G48" s="36">
        <f t="shared" si="0"/>
        <v>0.27402263157894735</v>
      </c>
      <c r="H48" s="31">
        <v>1723107</v>
      </c>
      <c r="I48" s="36">
        <f t="shared" si="1"/>
        <v>0.30229947368421051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3285036</v>
      </c>
      <c r="O48" s="36">
        <f t="shared" si="5"/>
        <v>0.57632210526315786</v>
      </c>
      <c r="P48" s="31">
        <v>1134029</v>
      </c>
      <c r="Q48" s="31">
        <v>5200740</v>
      </c>
      <c r="R48" s="31">
        <v>5200740</v>
      </c>
      <c r="S48" s="31">
        <v>2626343</v>
      </c>
      <c r="T48" s="36">
        <f t="shared" si="6"/>
        <v>0.50499409699388931</v>
      </c>
      <c r="U48" s="36">
        <f t="shared" si="7"/>
        <v>0.51945585165811448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9192000</v>
      </c>
      <c r="E49" s="31">
        <v>9192000</v>
      </c>
      <c r="F49" s="31">
        <v>1543718</v>
      </c>
      <c r="G49" s="36">
        <f t="shared" si="0"/>
        <v>0.16794147084421235</v>
      </c>
      <c r="H49" s="31">
        <v>1076423</v>
      </c>
      <c r="I49" s="36">
        <f t="shared" si="1"/>
        <v>0.11710432985204526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2620141</v>
      </c>
      <c r="O49" s="36">
        <f t="shared" si="5"/>
        <v>0.28504580069625762</v>
      </c>
      <c r="P49" s="31">
        <v>984542</v>
      </c>
      <c r="Q49" s="31">
        <v>11870600</v>
      </c>
      <c r="R49" s="31">
        <v>8070600</v>
      </c>
      <c r="S49" s="31">
        <v>2206809</v>
      </c>
      <c r="T49" s="36">
        <f t="shared" si="6"/>
        <v>0.18590543022256667</v>
      </c>
      <c r="U49" s="36">
        <f t="shared" si="7"/>
        <v>9.3323596149275545E-2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4246320</v>
      </c>
      <c r="E50" s="31">
        <v>4246320</v>
      </c>
      <c r="F50" s="31">
        <v>1077974</v>
      </c>
      <c r="G50" s="36">
        <f t="shared" si="0"/>
        <v>0.25386075472409053</v>
      </c>
      <c r="H50" s="31">
        <v>296976</v>
      </c>
      <c r="I50" s="36">
        <f t="shared" si="1"/>
        <v>6.993726332447861E-2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1374950</v>
      </c>
      <c r="O50" s="36">
        <f t="shared" si="5"/>
        <v>0.32379801804856911</v>
      </c>
      <c r="P50" s="31">
        <v>870615</v>
      </c>
      <c r="Q50" s="31">
        <v>3993384</v>
      </c>
      <c r="R50" s="31">
        <v>4141384</v>
      </c>
      <c r="S50" s="31">
        <v>1871464</v>
      </c>
      <c r="T50" s="36">
        <f t="shared" si="6"/>
        <v>0.46864113243304428</v>
      </c>
      <c r="U50" s="36">
        <f t="shared" si="7"/>
        <v>-0.65888940576489041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2955250</v>
      </c>
      <c r="E51" s="31">
        <v>2955250</v>
      </c>
      <c r="F51" s="31">
        <v>250960</v>
      </c>
      <c r="G51" s="36">
        <f t="shared" si="0"/>
        <v>8.4920057524744103E-2</v>
      </c>
      <c r="H51" s="31">
        <v>249356</v>
      </c>
      <c r="I51" s="36">
        <f t="shared" si="1"/>
        <v>8.4377294645123085E-2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500316</v>
      </c>
      <c r="O51" s="36">
        <f t="shared" si="5"/>
        <v>0.16929735216986719</v>
      </c>
      <c r="P51" s="31">
        <v>240499</v>
      </c>
      <c r="Q51" s="31">
        <v>2200000</v>
      </c>
      <c r="R51" s="31">
        <v>2212000</v>
      </c>
      <c r="S51" s="31">
        <v>520633</v>
      </c>
      <c r="T51" s="36">
        <f t="shared" si="6"/>
        <v>0.23665136363636363</v>
      </c>
      <c r="U51" s="36">
        <f t="shared" si="7"/>
        <v>3.68275959567399E-2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187721</v>
      </c>
      <c r="E52" s="31">
        <v>187721</v>
      </c>
      <c r="F52" s="31">
        <v>35144</v>
      </c>
      <c r="G52" s="36">
        <f t="shared" si="0"/>
        <v>0.18721400376090047</v>
      </c>
      <c r="H52" s="31">
        <v>17979</v>
      </c>
      <c r="I52" s="36">
        <f t="shared" si="1"/>
        <v>9.5775113066732018E-2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53123</v>
      </c>
      <c r="O52" s="36">
        <f t="shared" si="5"/>
        <v>0.2829891168276325</v>
      </c>
      <c r="P52" s="31">
        <v>4361</v>
      </c>
      <c r="Q52" s="31">
        <v>78721</v>
      </c>
      <c r="R52" s="31">
        <v>187721</v>
      </c>
      <c r="S52" s="31">
        <v>37154</v>
      </c>
      <c r="T52" s="36">
        <f t="shared" si="6"/>
        <v>0.47197063045438953</v>
      </c>
      <c r="U52" s="36">
        <f t="shared" si="7"/>
        <v>3.1226782847970647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22281291</v>
      </c>
      <c r="E53" s="32">
        <f>SUM(E48:E52)</f>
        <v>22281291</v>
      </c>
      <c r="F53" s="32">
        <f>SUM(F48:F52)</f>
        <v>4469725</v>
      </c>
      <c r="G53" s="37">
        <f t="shared" si="0"/>
        <v>0.200604399448847</v>
      </c>
      <c r="H53" s="32">
        <f>SUM(H48:H52)</f>
        <v>3363841</v>
      </c>
      <c r="I53" s="37">
        <f t="shared" si="1"/>
        <v>0.15097154828236839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7833566</v>
      </c>
      <c r="O53" s="37">
        <f t="shared" si="5"/>
        <v>0.35157594773121542</v>
      </c>
      <c r="P53" s="32">
        <f>SUM(P48:P52)</f>
        <v>3234046</v>
      </c>
      <c r="Q53" s="32">
        <f>SUM(Q48:Q52)</f>
        <v>23343445</v>
      </c>
      <c r="R53" s="32">
        <f>SUM(R48:R52)</f>
        <v>19812445</v>
      </c>
      <c r="S53" s="32">
        <f>SUM(S48:S52)</f>
        <v>7262403</v>
      </c>
      <c r="T53" s="37">
        <f t="shared" si="6"/>
        <v>0.31111102067411217</v>
      </c>
      <c r="U53" s="37">
        <f t="shared" si="7"/>
        <v>4.0133937488829874E-2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1551038824</v>
      </c>
      <c r="E54" s="32">
        <f>SUM(E8:E9,E11:E18,E20:E26,E28:E34,E36:E39,E41:E46,E48:E52)</f>
        <v>1551335541</v>
      </c>
      <c r="F54" s="32">
        <f>SUM(F8:F9,F11:F18,F20:F26,F28:F34,F36:F39,F41:F46,F48:F52)</f>
        <v>489653729</v>
      </c>
      <c r="G54" s="37">
        <f t="shared" si="0"/>
        <v>0.31569405060875511</v>
      </c>
      <c r="H54" s="32">
        <f>SUM(H8:H9,H11:H18,H20:H26,H28:H34,H36:H39,H41:H46,H48:H52)</f>
        <v>99717256</v>
      </c>
      <c r="I54" s="37">
        <f t="shared" si="1"/>
        <v>6.4290625390560824E-2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589370985</v>
      </c>
      <c r="O54" s="37">
        <f t="shared" si="5"/>
        <v>0.3799846759993159</v>
      </c>
      <c r="P54" s="32">
        <f>SUM(P8:P9,P11:P18,P20:P26,P28:P34,P36:P39,P41:P46,P48:P52)</f>
        <v>104482549</v>
      </c>
      <c r="Q54" s="32">
        <f>SUM(Q8:Q9,Q11:Q18,Q20:Q26,Q28:Q34,Q36:Q39,Q41:Q46,Q48:Q52)</f>
        <v>1601077352</v>
      </c>
      <c r="R54" s="32">
        <f>SUM(R8:R9,R11:R18,R20:R26,R28:R34,R36:R39,R41:R46,R48:R52)</f>
        <v>1325781505</v>
      </c>
      <c r="S54" s="32">
        <f>SUM(S8:S9,S11:S18,S20:S26,S28:S34,S36:S39,S41:S46,S48:S52)</f>
        <v>640186336</v>
      </c>
      <c r="T54" s="37">
        <f t="shared" si="6"/>
        <v>0.39984722487036967</v>
      </c>
      <c r="U54" s="37">
        <f t="shared" si="7"/>
        <v>-4.5608506354491762E-2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28490256</v>
      </c>
      <c r="E57" s="31">
        <v>28490256</v>
      </c>
      <c r="F57" s="31">
        <v>3541176</v>
      </c>
      <c r="G57" s="36">
        <f t="shared" ref="G57:G85" si="8">IF(($D57      =0),0,($F57      /$D57      ))</f>
        <v>0.12429428503555742</v>
      </c>
      <c r="H57" s="31">
        <v>8038930</v>
      </c>
      <c r="I57" s="36">
        <f t="shared" ref="I57:I85" si="9">IF(($D57      =0),0,($H57      /$D57      ))</f>
        <v>0.28216418974964635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11580106</v>
      </c>
      <c r="O57" s="36">
        <f t="shared" ref="O57:O85" si="13">IF(($D57      =0),0,($N57      /$D57      ))</f>
        <v>0.40645847478520375</v>
      </c>
      <c r="P57" s="31">
        <v>893400</v>
      </c>
      <c r="Q57" s="31">
        <v>28381944</v>
      </c>
      <c r="R57" s="31">
        <v>28381944</v>
      </c>
      <c r="S57" s="31">
        <v>2335564</v>
      </c>
      <c r="T57" s="36">
        <f t="shared" ref="T57:T85" si="14">IF(($Q57      =0),0,($S57      /$Q57      ))</f>
        <v>8.2290487219621039E-2</v>
      </c>
      <c r="U57" s="36">
        <f t="shared" ref="U57:U85" si="15">IF(($P57      =0),0,(($H57      /$P57      )-1))</f>
        <v>7.9981307365122003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28490256</v>
      </c>
      <c r="E58" s="32">
        <f>E57</f>
        <v>28490256</v>
      </c>
      <c r="F58" s="32">
        <f>F57</f>
        <v>3541176</v>
      </c>
      <c r="G58" s="37">
        <f t="shared" si="8"/>
        <v>0.12429428503555742</v>
      </c>
      <c r="H58" s="32">
        <f>H57</f>
        <v>8038930</v>
      </c>
      <c r="I58" s="37">
        <f t="shared" si="9"/>
        <v>0.28216418974964635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11580106</v>
      </c>
      <c r="O58" s="37">
        <f t="shared" si="13"/>
        <v>0.40645847478520375</v>
      </c>
      <c r="P58" s="32">
        <f>P57</f>
        <v>893400</v>
      </c>
      <c r="Q58" s="32">
        <f>Q57</f>
        <v>28381944</v>
      </c>
      <c r="R58" s="32">
        <f>R57</f>
        <v>28381944</v>
      </c>
      <c r="S58" s="32">
        <f>S57</f>
        <v>2335564</v>
      </c>
      <c r="T58" s="37">
        <f t="shared" si="14"/>
        <v>8.2290487219621039E-2</v>
      </c>
      <c r="U58" s="37">
        <f t="shared" si="15"/>
        <v>7.9981307365122003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9999996</v>
      </c>
      <c r="E61" s="31">
        <v>9999996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14045000</v>
      </c>
      <c r="R61" s="31">
        <v>2809000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9999996</v>
      </c>
      <c r="E63" s="32">
        <f>SUM(E59:E62)</f>
        <v>9999996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14045000</v>
      </c>
      <c r="R63" s="32">
        <f>SUM(R59:R62)</f>
        <v>2809000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1891533</v>
      </c>
      <c r="E65" s="31">
        <v>1891533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1767788</v>
      </c>
      <c r="R65" s="31">
        <v>1767788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19956</v>
      </c>
      <c r="G66" s="36">
        <f t="shared" si="8"/>
        <v>0</v>
      </c>
      <c r="H66" s="31">
        <v>27859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47815</v>
      </c>
      <c r="O66" s="36">
        <f t="shared" si="13"/>
        <v>0</v>
      </c>
      <c r="P66" s="31">
        <v>18994</v>
      </c>
      <c r="Q66" s="31">
        <v>0</v>
      </c>
      <c r="R66" s="31">
        <v>0</v>
      </c>
      <c r="S66" s="31">
        <v>34061</v>
      </c>
      <c r="T66" s="36">
        <f t="shared" si="14"/>
        <v>0</v>
      </c>
      <c r="U66" s="36">
        <f t="shared" si="15"/>
        <v>0.46672633463198898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38654105</v>
      </c>
      <c r="E67" s="31">
        <v>38654105</v>
      </c>
      <c r="F67" s="31">
        <v>796731</v>
      </c>
      <c r="G67" s="36">
        <f t="shared" si="8"/>
        <v>2.0611808241323918E-2</v>
      </c>
      <c r="H67" s="31">
        <v>2287853</v>
      </c>
      <c r="I67" s="36">
        <f t="shared" si="9"/>
        <v>5.9187840463516099E-2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3084584</v>
      </c>
      <c r="O67" s="36">
        <f t="shared" si="13"/>
        <v>7.979964870484002E-2</v>
      </c>
      <c r="P67" s="31">
        <v>1343940</v>
      </c>
      <c r="Q67" s="31">
        <v>36882754</v>
      </c>
      <c r="R67" s="31">
        <v>36882754</v>
      </c>
      <c r="S67" s="31">
        <v>2515233</v>
      </c>
      <c r="T67" s="36">
        <f t="shared" si="14"/>
        <v>6.8195368491192385E-2</v>
      </c>
      <c r="U67" s="36">
        <f t="shared" si="15"/>
        <v>0.70234757504055234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1056</v>
      </c>
      <c r="E68" s="31">
        <v>1056</v>
      </c>
      <c r="F68" s="31">
        <v>517</v>
      </c>
      <c r="G68" s="36">
        <f t="shared" si="8"/>
        <v>0.48958333333333331</v>
      </c>
      <c r="H68" s="31">
        <v>800</v>
      </c>
      <c r="I68" s="36">
        <f t="shared" si="9"/>
        <v>0.75757575757575757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1317</v>
      </c>
      <c r="O68" s="36">
        <f t="shared" si="13"/>
        <v>1.2471590909090908</v>
      </c>
      <c r="P68" s="31">
        <v>0</v>
      </c>
      <c r="Q68" s="31">
        <v>0</v>
      </c>
      <c r="R68" s="31">
        <v>500</v>
      </c>
      <c r="S68" s="31">
        <v>900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40546694</v>
      </c>
      <c r="E70" s="32">
        <f>SUM(E64:E69)</f>
        <v>40546694</v>
      </c>
      <c r="F70" s="32">
        <f>SUM(F64:F69)</f>
        <v>817204</v>
      </c>
      <c r="G70" s="37">
        <f t="shared" si="8"/>
        <v>2.0154639487993769E-2</v>
      </c>
      <c r="H70" s="32">
        <f>SUM(H64:H69)</f>
        <v>2316512</v>
      </c>
      <c r="I70" s="37">
        <f t="shared" si="9"/>
        <v>5.7131957540114124E-2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3133716</v>
      </c>
      <c r="O70" s="37">
        <f t="shared" si="13"/>
        <v>7.728659702810789E-2</v>
      </c>
      <c r="P70" s="32">
        <f>SUM(P64:P69)</f>
        <v>1362934</v>
      </c>
      <c r="Q70" s="32">
        <f>SUM(Q64:Q69)</f>
        <v>38650542</v>
      </c>
      <c r="R70" s="32">
        <f>SUM(R64:R69)</f>
        <v>38651042</v>
      </c>
      <c r="S70" s="32">
        <f>SUM(S64:S69)</f>
        <v>2550194</v>
      </c>
      <c r="T70" s="37">
        <f t="shared" si="14"/>
        <v>6.5980808238083694E-2</v>
      </c>
      <c r="U70" s="37">
        <f t="shared" si="15"/>
        <v>0.69965090019032461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405696</v>
      </c>
      <c r="E71" s="31">
        <v>405696</v>
      </c>
      <c r="F71" s="31">
        <v>-69851</v>
      </c>
      <c r="G71" s="36">
        <f t="shared" si="8"/>
        <v>-0.17217571777882948</v>
      </c>
      <c r="H71" s="31">
        <v>60013</v>
      </c>
      <c r="I71" s="36">
        <f t="shared" si="9"/>
        <v>0.14792603328600726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-9838</v>
      </c>
      <c r="O71" s="36">
        <f t="shared" si="13"/>
        <v>-2.4249684492822211E-2</v>
      </c>
      <c r="P71" s="31">
        <v>54607</v>
      </c>
      <c r="Q71" s="31">
        <v>80016</v>
      </c>
      <c r="R71" s="31">
        <v>386364</v>
      </c>
      <c r="S71" s="31">
        <v>191496</v>
      </c>
      <c r="T71" s="36">
        <f t="shared" si="14"/>
        <v>2.3932213557288544</v>
      </c>
      <c r="U71" s="36">
        <f t="shared" si="15"/>
        <v>9.8998296921640083E-2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2004614</v>
      </c>
      <c r="E72" s="31">
        <v>2004614</v>
      </c>
      <c r="F72" s="31">
        <v>112465</v>
      </c>
      <c r="G72" s="36">
        <f t="shared" si="8"/>
        <v>5.610307021700936E-2</v>
      </c>
      <c r="H72" s="31">
        <v>86606</v>
      </c>
      <c r="I72" s="36">
        <f t="shared" si="9"/>
        <v>4.3203329917879452E-2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199071</v>
      </c>
      <c r="O72" s="36">
        <f t="shared" si="13"/>
        <v>9.9306400134888811E-2</v>
      </c>
      <c r="P72" s="31">
        <v>359495</v>
      </c>
      <c r="Q72" s="31">
        <v>1822374</v>
      </c>
      <c r="R72" s="31">
        <v>1822374</v>
      </c>
      <c r="S72" s="31">
        <v>585315</v>
      </c>
      <c r="T72" s="36">
        <f t="shared" si="14"/>
        <v>0.32118269905079855</v>
      </c>
      <c r="U72" s="36">
        <f t="shared" si="15"/>
        <v>-0.75908983435096455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527654</v>
      </c>
      <c r="E73" s="31">
        <v>527654</v>
      </c>
      <c r="F73" s="31">
        <v>112619</v>
      </c>
      <c r="G73" s="36">
        <f t="shared" si="8"/>
        <v>0.21343342417569089</v>
      </c>
      <c r="H73" s="31">
        <v>6100</v>
      </c>
      <c r="I73" s="36">
        <f t="shared" si="9"/>
        <v>1.1560606003176323E-2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118719</v>
      </c>
      <c r="O73" s="36">
        <f t="shared" si="13"/>
        <v>0.22499403017886721</v>
      </c>
      <c r="P73" s="31">
        <v>51980</v>
      </c>
      <c r="Q73" s="31">
        <v>795942</v>
      </c>
      <c r="R73" s="31">
        <v>795942</v>
      </c>
      <c r="S73" s="31">
        <v>119420</v>
      </c>
      <c r="T73" s="36">
        <f t="shared" si="14"/>
        <v>0.1500360579037166</v>
      </c>
      <c r="U73" s="36">
        <f t="shared" si="15"/>
        <v>-0.8826471719892266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1538952</v>
      </c>
      <c r="E74" s="31">
        <v>548277</v>
      </c>
      <c r="F74" s="31">
        <v>63657</v>
      </c>
      <c r="G74" s="36">
        <f t="shared" si="8"/>
        <v>4.1363863200411709E-2</v>
      </c>
      <c r="H74" s="31">
        <v>136091</v>
      </c>
      <c r="I74" s="36">
        <f t="shared" si="9"/>
        <v>8.8430958210522492E-2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199748</v>
      </c>
      <c r="O74" s="36">
        <f t="shared" si="13"/>
        <v>0.12979482141093421</v>
      </c>
      <c r="P74" s="31">
        <v>241002</v>
      </c>
      <c r="Q74" s="31">
        <v>1982259</v>
      </c>
      <c r="R74" s="31">
        <v>1434259</v>
      </c>
      <c r="S74" s="31">
        <v>358444</v>
      </c>
      <c r="T74" s="36">
        <f t="shared" si="14"/>
        <v>0.18082601718544347</v>
      </c>
      <c r="U74" s="36">
        <f t="shared" si="15"/>
        <v>-0.43531174015153407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4476916</v>
      </c>
      <c r="E78" s="32">
        <f>SUM(E71:E77)</f>
        <v>3486241</v>
      </c>
      <c r="F78" s="32">
        <f>SUM(F71:F77)</f>
        <v>218890</v>
      </c>
      <c r="G78" s="37">
        <f t="shared" si="8"/>
        <v>4.889303261441582E-2</v>
      </c>
      <c r="H78" s="32">
        <f>SUM(H71:H77)</f>
        <v>288810</v>
      </c>
      <c r="I78" s="37">
        <f t="shared" si="9"/>
        <v>6.4510926718303399E-2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507700</v>
      </c>
      <c r="O78" s="37">
        <f t="shared" si="13"/>
        <v>0.11340395933271923</v>
      </c>
      <c r="P78" s="32">
        <f>SUM(P71:P77)</f>
        <v>707084</v>
      </c>
      <c r="Q78" s="32">
        <f>SUM(Q71:Q77)</f>
        <v>4680591</v>
      </c>
      <c r="R78" s="32">
        <f>SUM(R71:R77)</f>
        <v>4438939</v>
      </c>
      <c r="S78" s="32">
        <f>SUM(S71:S77)</f>
        <v>1254675</v>
      </c>
      <c r="T78" s="37">
        <f t="shared" si="14"/>
        <v>0.26805909766523073</v>
      </c>
      <c r="U78" s="37">
        <f t="shared" si="15"/>
        <v>-0.59154782175809384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4905146</v>
      </c>
      <c r="E79" s="31">
        <v>4905146</v>
      </c>
      <c r="F79" s="31">
        <v>146527</v>
      </c>
      <c r="G79" s="36">
        <f t="shared" si="8"/>
        <v>2.9872097588940268E-2</v>
      </c>
      <c r="H79" s="31">
        <v>592980</v>
      </c>
      <c r="I79" s="36">
        <f t="shared" si="9"/>
        <v>0.12088936802288862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739507</v>
      </c>
      <c r="O79" s="36">
        <f t="shared" si="13"/>
        <v>0.15076146561182888</v>
      </c>
      <c r="P79" s="31">
        <v>0</v>
      </c>
      <c r="Q79" s="31">
        <v>4676021</v>
      </c>
      <c r="R79" s="31">
        <v>4676021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5172300</v>
      </c>
      <c r="E81" s="31">
        <v>5172300</v>
      </c>
      <c r="F81" s="31">
        <v>187533</v>
      </c>
      <c r="G81" s="36">
        <f t="shared" si="8"/>
        <v>3.6257177657908472E-2</v>
      </c>
      <c r="H81" s="31">
        <v>360585</v>
      </c>
      <c r="I81" s="36">
        <f t="shared" si="9"/>
        <v>6.9714633721941879E-2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548118</v>
      </c>
      <c r="O81" s="36">
        <f t="shared" si="13"/>
        <v>0.10597181137985036</v>
      </c>
      <c r="P81" s="31">
        <v>221447</v>
      </c>
      <c r="Q81" s="31">
        <v>4943580</v>
      </c>
      <c r="R81" s="31">
        <v>4943580</v>
      </c>
      <c r="S81" s="31">
        <v>448018</v>
      </c>
      <c r="T81" s="36">
        <f t="shared" si="14"/>
        <v>9.0626226337997967E-2</v>
      </c>
      <c r="U81" s="36">
        <f t="shared" si="15"/>
        <v>0.62831286944505904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10077446</v>
      </c>
      <c r="E84" s="32">
        <f>SUM(E79:E83)</f>
        <v>10077446</v>
      </c>
      <c r="F84" s="32">
        <f>SUM(F79:F83)</f>
        <v>334060</v>
      </c>
      <c r="G84" s="37">
        <f t="shared" si="8"/>
        <v>3.3149272146930878E-2</v>
      </c>
      <c r="H84" s="32">
        <f>SUM(H79:H83)</f>
        <v>953565</v>
      </c>
      <c r="I84" s="37">
        <f t="shared" si="9"/>
        <v>9.4623677467485318E-2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1287625</v>
      </c>
      <c r="O84" s="37">
        <f t="shared" si="13"/>
        <v>0.12777294961441618</v>
      </c>
      <c r="P84" s="32">
        <f>SUM(P79:P83)</f>
        <v>221447</v>
      </c>
      <c r="Q84" s="32">
        <f>SUM(Q79:Q83)</f>
        <v>9619601</v>
      </c>
      <c r="R84" s="32">
        <f>SUM(R79:R83)</f>
        <v>9619601</v>
      </c>
      <c r="S84" s="32">
        <f>SUM(S79:S83)</f>
        <v>448018</v>
      </c>
      <c r="T84" s="37">
        <f t="shared" si="14"/>
        <v>4.6573449356163525E-2</v>
      </c>
      <c r="U84" s="37">
        <f t="shared" si="15"/>
        <v>3.3060642049790694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93591308</v>
      </c>
      <c r="E85" s="32">
        <f>SUM(E57,E59:E62,E64:E69,E71:E77,E79:E83)</f>
        <v>92600633</v>
      </c>
      <c r="F85" s="32">
        <f>SUM(F57,F59:F62,F64:F69,F71:F77,F79:F83)</f>
        <v>4911330</v>
      </c>
      <c r="G85" s="37">
        <f t="shared" si="8"/>
        <v>5.2476347483037637E-2</v>
      </c>
      <c r="H85" s="32">
        <f>SUM(H57,H59:H62,H64:H69,H71:H77,H79:H83)</f>
        <v>11597817</v>
      </c>
      <c r="I85" s="37">
        <f t="shared" si="9"/>
        <v>0.12391980887797828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16509147</v>
      </c>
      <c r="O85" s="37">
        <f t="shared" si="13"/>
        <v>0.17639615636101591</v>
      </c>
      <c r="P85" s="32">
        <f>SUM(P57,P59:P62,P64:P69,P71:P77,P79:P83)</f>
        <v>3184865</v>
      </c>
      <c r="Q85" s="32">
        <f>SUM(Q57,Q59:Q62,Q64:Q69,Q71:Q77,Q79:Q83)</f>
        <v>95377678</v>
      </c>
      <c r="R85" s="32">
        <f>SUM(R57,R59:R62,R64:R69,R71:R77,R79:R83)</f>
        <v>83900526</v>
      </c>
      <c r="S85" s="32">
        <f>SUM(S57,S59:S62,S64:S69,S71:S77,S79:S83)</f>
        <v>6588451</v>
      </c>
      <c r="T85" s="37">
        <f t="shared" si="14"/>
        <v>6.9077494212010482E-2</v>
      </c>
      <c r="U85" s="37">
        <f t="shared" si="15"/>
        <v>2.6415411642251714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817669681</v>
      </c>
      <c r="E88" s="31">
        <v>817669681</v>
      </c>
      <c r="F88" s="31">
        <v>102076444</v>
      </c>
      <c r="G88" s="36">
        <f t="shared" ref="G88:G99" si="16">IF(($D88      =0),0,($F88      /$D88      ))</f>
        <v>0.12483824014993654</v>
      </c>
      <c r="H88" s="31">
        <v>29094877</v>
      </c>
      <c r="I88" s="36">
        <f t="shared" ref="I88:I99" si="17">IF(($D88      =0),0,($H88      /$D88      ))</f>
        <v>3.558267803744089E-2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131171321</v>
      </c>
      <c r="O88" s="36">
        <f t="shared" ref="O88:O99" si="21">IF(($D88      =0),0,($N88      /$D88      ))</f>
        <v>0.16042091818737741</v>
      </c>
      <c r="P88" s="31">
        <v>21700982</v>
      </c>
      <c r="Q88" s="31">
        <v>814348878</v>
      </c>
      <c r="R88" s="31">
        <v>814348878</v>
      </c>
      <c r="S88" s="31">
        <v>146444394</v>
      </c>
      <c r="T88" s="36">
        <f t="shared" ref="T88:T99" si="22">IF(($Q88      =0),0,($S88      /$Q88      ))</f>
        <v>0.17983004330976679</v>
      </c>
      <c r="U88" s="36">
        <f t="shared" ref="U88:U99" si="23">IF(($P88      =0),0,(($H88      /$P88      )-1))</f>
        <v>0.34071706985425831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191857000</v>
      </c>
      <c r="E89" s="31">
        <v>191857000</v>
      </c>
      <c r="F89" s="31">
        <v>60630255</v>
      </c>
      <c r="G89" s="36">
        <f t="shared" si="16"/>
        <v>0.31601794565744279</v>
      </c>
      <c r="H89" s="31">
        <v>30415427</v>
      </c>
      <c r="I89" s="36">
        <f t="shared" si="17"/>
        <v>0.15853175542200701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91045682</v>
      </c>
      <c r="O89" s="36">
        <f t="shared" si="21"/>
        <v>0.47454970107944983</v>
      </c>
      <c r="P89" s="31">
        <v>70693554</v>
      </c>
      <c r="Q89" s="31">
        <v>973359000</v>
      </c>
      <c r="R89" s="31">
        <v>183071000</v>
      </c>
      <c r="S89" s="31">
        <v>187369362</v>
      </c>
      <c r="T89" s="36">
        <f t="shared" si="22"/>
        <v>0.19249769304028627</v>
      </c>
      <c r="U89" s="36">
        <f t="shared" si="23"/>
        <v>-0.56975671360361935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320120957</v>
      </c>
      <c r="E90" s="31">
        <v>320120957</v>
      </c>
      <c r="F90" s="31">
        <v>27649636</v>
      </c>
      <c r="G90" s="36">
        <f t="shared" si="16"/>
        <v>8.6372464518153988E-2</v>
      </c>
      <c r="H90" s="31">
        <v>79851722</v>
      </c>
      <c r="I90" s="36">
        <f t="shared" si="17"/>
        <v>0.24944234438234544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107501358</v>
      </c>
      <c r="O90" s="36">
        <f t="shared" si="21"/>
        <v>0.33581480890049942</v>
      </c>
      <c r="P90" s="31">
        <v>73317165</v>
      </c>
      <c r="Q90" s="31">
        <v>311363346</v>
      </c>
      <c r="R90" s="31">
        <v>318763346</v>
      </c>
      <c r="S90" s="31">
        <v>80288874</v>
      </c>
      <c r="T90" s="36">
        <f t="shared" si="22"/>
        <v>0.25786231755101963</v>
      </c>
      <c r="U90" s="36">
        <f t="shared" si="23"/>
        <v>8.9127245986666326E-2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1329647638</v>
      </c>
      <c r="E91" s="32">
        <f>SUM(E88:E90)</f>
        <v>1329647638</v>
      </c>
      <c r="F91" s="32">
        <f>SUM(F88:F90)</f>
        <v>190356335</v>
      </c>
      <c r="G91" s="37">
        <f t="shared" si="16"/>
        <v>0.14316299263038287</v>
      </c>
      <c r="H91" s="32">
        <f>SUM(H88:H90)</f>
        <v>139362026</v>
      </c>
      <c r="I91" s="37">
        <f t="shared" si="17"/>
        <v>0.1048112462408631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329718361</v>
      </c>
      <c r="O91" s="37">
        <f t="shared" si="21"/>
        <v>0.24797423887124598</v>
      </c>
      <c r="P91" s="32">
        <f>SUM(P88:P90)</f>
        <v>165711701</v>
      </c>
      <c r="Q91" s="32">
        <f>SUM(Q88:Q90)</f>
        <v>2099071224</v>
      </c>
      <c r="R91" s="32">
        <f>SUM(R88:R90)</f>
        <v>1316183224</v>
      </c>
      <c r="S91" s="32">
        <f>SUM(S88:S90)</f>
        <v>414102630</v>
      </c>
      <c r="T91" s="37">
        <f t="shared" si="22"/>
        <v>0.19727897999139071</v>
      </c>
      <c r="U91" s="37">
        <f t="shared" si="23"/>
        <v>-0.15900913961410612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35293245</v>
      </c>
      <c r="E92" s="31">
        <v>35293245</v>
      </c>
      <c r="F92" s="31">
        <v>99888</v>
      </c>
      <c r="G92" s="36">
        <f t="shared" si="16"/>
        <v>2.830229977436192E-3</v>
      </c>
      <c r="H92" s="31">
        <v>114988</v>
      </c>
      <c r="I92" s="36">
        <f t="shared" si="17"/>
        <v>3.2580738892102439E-3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214876</v>
      </c>
      <c r="O92" s="36">
        <f t="shared" si="21"/>
        <v>6.0883038666464358E-3</v>
      </c>
      <c r="P92" s="31">
        <v>131541</v>
      </c>
      <c r="Q92" s="31">
        <v>34035744</v>
      </c>
      <c r="R92" s="31">
        <v>34035744</v>
      </c>
      <c r="S92" s="31">
        <v>207662</v>
      </c>
      <c r="T92" s="36">
        <f t="shared" si="22"/>
        <v>6.1012916303519026E-3</v>
      </c>
      <c r="U92" s="36">
        <f t="shared" si="23"/>
        <v>-0.12583909199413112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84687635</v>
      </c>
      <c r="E93" s="31">
        <v>84687635</v>
      </c>
      <c r="F93" s="31">
        <v>12806147</v>
      </c>
      <c r="G93" s="36">
        <f t="shared" si="16"/>
        <v>0.15121625488774129</v>
      </c>
      <c r="H93" s="31">
        <v>8106141</v>
      </c>
      <c r="I93" s="36">
        <f t="shared" si="17"/>
        <v>9.5718117526838481E-2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20912288</v>
      </c>
      <c r="O93" s="36">
        <f t="shared" si="21"/>
        <v>0.24693437241457977</v>
      </c>
      <c r="P93" s="31">
        <v>13321135</v>
      </c>
      <c r="Q93" s="31">
        <v>126111151</v>
      </c>
      <c r="R93" s="31">
        <v>81353199</v>
      </c>
      <c r="S93" s="31">
        <v>28962634</v>
      </c>
      <c r="T93" s="36">
        <f t="shared" si="22"/>
        <v>0.22965958022221208</v>
      </c>
      <c r="U93" s="36">
        <f t="shared" si="23"/>
        <v>-0.39148270774224569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5376310</v>
      </c>
      <c r="E94" s="31">
        <v>5376310</v>
      </c>
      <c r="F94" s="31">
        <v>99197</v>
      </c>
      <c r="G94" s="36">
        <f t="shared" si="16"/>
        <v>1.8450758977811919E-2</v>
      </c>
      <c r="H94" s="31">
        <v>2760617</v>
      </c>
      <c r="I94" s="36">
        <f t="shared" si="17"/>
        <v>0.5134780174506306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2859814</v>
      </c>
      <c r="O94" s="36">
        <f t="shared" si="21"/>
        <v>0.53192877642844261</v>
      </c>
      <c r="P94" s="31">
        <v>119996</v>
      </c>
      <c r="Q94" s="31">
        <v>1101481</v>
      </c>
      <c r="R94" s="31">
        <v>5358872</v>
      </c>
      <c r="S94" s="31">
        <v>193090</v>
      </c>
      <c r="T94" s="36">
        <f t="shared" si="22"/>
        <v>0.1753003456255714</v>
      </c>
      <c r="U94" s="36">
        <f t="shared" si="23"/>
        <v>22.005908530284344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125357190</v>
      </c>
      <c r="E96" s="32">
        <f>SUM(E92:E95)</f>
        <v>125357190</v>
      </c>
      <c r="F96" s="32">
        <f>SUM(F92:F95)</f>
        <v>13005232</v>
      </c>
      <c r="G96" s="37">
        <f t="shared" si="16"/>
        <v>0.10374540144047581</v>
      </c>
      <c r="H96" s="32">
        <f>SUM(H92:H95)</f>
        <v>10981746</v>
      </c>
      <c r="I96" s="37">
        <f t="shared" si="17"/>
        <v>8.7603638849913595E-2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23986978</v>
      </c>
      <c r="O96" s="37">
        <f t="shared" si="21"/>
        <v>0.1913490402903894</v>
      </c>
      <c r="P96" s="32">
        <f>SUM(P92:P95)</f>
        <v>13572672</v>
      </c>
      <c r="Q96" s="32">
        <f>SUM(Q92:Q95)</f>
        <v>161248376</v>
      </c>
      <c r="R96" s="32">
        <f>SUM(R92:R95)</f>
        <v>120747815</v>
      </c>
      <c r="S96" s="32">
        <f>SUM(S92:S95)</f>
        <v>29363386</v>
      </c>
      <c r="T96" s="37">
        <f t="shared" si="22"/>
        <v>0.18210035181997741</v>
      </c>
      <c r="U96" s="37">
        <f t="shared" si="23"/>
        <v>-0.19089284703851972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7625848</v>
      </c>
      <c r="Q97" s="31">
        <v>104875139</v>
      </c>
      <c r="R97" s="31">
        <v>0</v>
      </c>
      <c r="S97" s="31">
        <v>13846313</v>
      </c>
      <c r="T97" s="36">
        <f t="shared" si="22"/>
        <v>0.13202664742117767</v>
      </c>
      <c r="U97" s="36">
        <f t="shared" si="23"/>
        <v>-1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22545528</v>
      </c>
      <c r="E99" s="31">
        <v>22545528</v>
      </c>
      <c r="F99" s="31">
        <v>3958350</v>
      </c>
      <c r="G99" s="36">
        <f t="shared" si="16"/>
        <v>0.1755714037834909</v>
      </c>
      <c r="H99" s="31">
        <v>2767400</v>
      </c>
      <c r="I99" s="36">
        <f t="shared" si="17"/>
        <v>0.12274718072692731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6725750</v>
      </c>
      <c r="O99" s="36">
        <f t="shared" si="21"/>
        <v>0.29831858451041821</v>
      </c>
      <c r="P99" s="31">
        <v>2749772</v>
      </c>
      <c r="Q99" s="31">
        <v>10237265</v>
      </c>
      <c r="R99" s="31">
        <v>10236871</v>
      </c>
      <c r="S99" s="31">
        <v>6497794</v>
      </c>
      <c r="T99" s="36">
        <f t="shared" si="22"/>
        <v>0.63471972250400865</v>
      </c>
      <c r="U99" s="36">
        <f t="shared" si="23"/>
        <v>6.4107133245956405E-3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130450608</v>
      </c>
      <c r="E100" s="31">
        <v>130450608</v>
      </c>
      <c r="F100" s="31">
        <v>47238046</v>
      </c>
      <c r="G100" s="36">
        <f>IF(($D100     =0),0,($F100     /$D100     ))</f>
        <v>0.36211441804855365</v>
      </c>
      <c r="H100" s="31">
        <v>718357</v>
      </c>
      <c r="I100" s="36">
        <f>IF(($D100     =0),0,($H100     /$D100     ))</f>
        <v>5.5067355454564079E-3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47956403</v>
      </c>
      <c r="O100" s="36">
        <f>IF(($D100     =0),0,($N100     /$D100     ))</f>
        <v>0.3676211535940101</v>
      </c>
      <c r="P100" s="31">
        <v>37058366</v>
      </c>
      <c r="Q100" s="31">
        <v>121254948</v>
      </c>
      <c r="R100" s="31">
        <v>130444531</v>
      </c>
      <c r="S100" s="31">
        <v>83386633</v>
      </c>
      <c r="T100" s="36">
        <f>IF(($Q100     =0),0,($S100     /$Q100     ))</f>
        <v>0.68769674454851937</v>
      </c>
      <c r="U100" s="36">
        <f>IF(($P100     =0),0,(($H100     /$P100     )-1))</f>
        <v>-0.98061552417070952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152996136</v>
      </c>
      <c r="E101" s="32">
        <f>SUM(E97:E100)</f>
        <v>152996136</v>
      </c>
      <c r="F101" s="32">
        <f>SUM(F97:F100)</f>
        <v>51196396</v>
      </c>
      <c r="G101" s="37">
        <f>IF(($D101     =0),0,($F101     /$D101     ))</f>
        <v>0.334625418252393</v>
      </c>
      <c r="H101" s="32">
        <f>SUM(H97:H100)</f>
        <v>3485757</v>
      </c>
      <c r="I101" s="37">
        <f>IF(($D101     =0),0,($H101     /$D101     ))</f>
        <v>2.2783300880226152E-2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54682153</v>
      </c>
      <c r="O101" s="37">
        <f>IF(($D101     =0),0,($N101     /$D101     ))</f>
        <v>0.35740871913261912</v>
      </c>
      <c r="P101" s="32">
        <f>SUM(P97:P100)</f>
        <v>47433986</v>
      </c>
      <c r="Q101" s="32">
        <f>SUM(Q97:Q100)</f>
        <v>236367352</v>
      </c>
      <c r="R101" s="32">
        <f>SUM(R97:R100)</f>
        <v>140681402</v>
      </c>
      <c r="S101" s="32">
        <f>SUM(S97:S100)</f>
        <v>103730740</v>
      </c>
      <c r="T101" s="37">
        <f>IF(($Q101     =0),0,($S101     /$Q101     ))</f>
        <v>0.43885392429323317</v>
      </c>
      <c r="U101" s="37">
        <f>IF(($P101     =0),0,(($H101     /$P101     )-1))</f>
        <v>-0.92651351290612605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1608000964</v>
      </c>
      <c r="E102" s="32">
        <f>SUM(E88:E90,E92:E95,E97:E100)</f>
        <v>1608000964</v>
      </c>
      <c r="F102" s="32">
        <f>SUM(F88:F90,F92:F95,F97:F100)</f>
        <v>254557963</v>
      </c>
      <c r="G102" s="37">
        <f>IF(($D102     =0),0,($F102     /$D102     ))</f>
        <v>0.15830709601490014</v>
      </c>
      <c r="H102" s="32">
        <f>SUM(H88:H90,H92:H95,H97:H100)</f>
        <v>153829529</v>
      </c>
      <c r="I102" s="37">
        <f>IF(($D102     =0),0,($H102     /$D102     ))</f>
        <v>9.5665072623675365E-2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408387492</v>
      </c>
      <c r="O102" s="37">
        <f>IF(($D102     =0),0,($N102     /$D102     ))</f>
        <v>0.25397216863857552</v>
      </c>
      <c r="P102" s="32">
        <f>SUM(P88:P90,P92:P95,P97:P100)</f>
        <v>226718359</v>
      </c>
      <c r="Q102" s="32">
        <f>SUM(Q88:Q90,Q92:Q95,Q97:Q100)</f>
        <v>2496686952</v>
      </c>
      <c r="R102" s="32">
        <f>SUM(R88:R90,R92:R95,R97:R100)</f>
        <v>1577612441</v>
      </c>
      <c r="S102" s="32">
        <f>SUM(S88:S90,S92:S95,S97:S100)</f>
        <v>547196756</v>
      </c>
      <c r="T102" s="37">
        <f>IF(($Q102     =0),0,($S102     /$Q102     ))</f>
        <v>0.21916914956505129</v>
      </c>
      <c r="U102" s="37">
        <f>IF(($P102     =0),0,(($H102     /$P102     )-1))</f>
        <v>-0.32149504928270944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48638190</v>
      </c>
      <c r="E105" s="31">
        <v>48638190</v>
      </c>
      <c r="F105" s="31">
        <v>13026592</v>
      </c>
      <c r="G105" s="36">
        <f t="shared" ref="G105:G136" si="24">IF(($D105     =0),0,($F105     /$D105     ))</f>
        <v>0.26782641377074268</v>
      </c>
      <c r="H105" s="31">
        <v>18107668</v>
      </c>
      <c r="I105" s="36">
        <f t="shared" ref="I105:I136" si="25">IF(($D105     =0),0,($H105     /$D105     ))</f>
        <v>0.37229321239133284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31134260</v>
      </c>
      <c r="O105" s="36">
        <f t="shared" ref="O105:O136" si="29">IF(($D105     =0),0,($N105     /$D105     ))</f>
        <v>0.64011962616207552</v>
      </c>
      <c r="P105" s="31">
        <v>10701617</v>
      </c>
      <c r="Q105" s="31">
        <v>76738780</v>
      </c>
      <c r="R105" s="31">
        <v>76738780</v>
      </c>
      <c r="S105" s="31">
        <v>20772122</v>
      </c>
      <c r="T105" s="36">
        <f t="shared" ref="T105:T136" si="30">IF(($Q105     =0),0,($S105     /$Q105     ))</f>
        <v>0.27068611202836429</v>
      </c>
      <c r="U105" s="36">
        <f t="shared" ref="U105:U136" si="31">IF(($P105     =0),0,(($H105     /$P105     )-1))</f>
        <v>0.69204971547757688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48638190</v>
      </c>
      <c r="E106" s="32">
        <f>E105</f>
        <v>48638190</v>
      </c>
      <c r="F106" s="32">
        <f>F105</f>
        <v>13026592</v>
      </c>
      <c r="G106" s="37">
        <f t="shared" si="24"/>
        <v>0.26782641377074268</v>
      </c>
      <c r="H106" s="32">
        <f>H105</f>
        <v>18107668</v>
      </c>
      <c r="I106" s="37">
        <f t="shared" si="25"/>
        <v>0.37229321239133284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31134260</v>
      </c>
      <c r="O106" s="37">
        <f t="shared" si="29"/>
        <v>0.64011962616207552</v>
      </c>
      <c r="P106" s="32">
        <f>P105</f>
        <v>10701617</v>
      </c>
      <c r="Q106" s="32">
        <f>Q105</f>
        <v>76738780</v>
      </c>
      <c r="R106" s="32">
        <f>R105</f>
        <v>76738780</v>
      </c>
      <c r="S106" s="32">
        <f>S105</f>
        <v>20772122</v>
      </c>
      <c r="T106" s="37">
        <f t="shared" si="30"/>
        <v>0.27068611202836429</v>
      </c>
      <c r="U106" s="37">
        <f t="shared" si="31"/>
        <v>0.69204971547757688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28612</v>
      </c>
      <c r="E107" s="31">
        <v>28612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27250</v>
      </c>
      <c r="R107" s="31">
        <v>27250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1955653</v>
      </c>
      <c r="E108" s="31">
        <v>1955653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565218</v>
      </c>
      <c r="R108" s="31">
        <v>282609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175491</v>
      </c>
      <c r="E110" s="31">
        <v>175491</v>
      </c>
      <c r="F110" s="31">
        <v>54177</v>
      </c>
      <c r="G110" s="36">
        <f t="shared" si="24"/>
        <v>0.30871668632579446</v>
      </c>
      <c r="H110" s="31">
        <v>35198</v>
      </c>
      <c r="I110" s="36">
        <f t="shared" si="25"/>
        <v>0.2005686901322575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89375</v>
      </c>
      <c r="O110" s="36">
        <f t="shared" si="29"/>
        <v>0.50928537645805194</v>
      </c>
      <c r="P110" s="31">
        <v>45206</v>
      </c>
      <c r="Q110" s="31">
        <v>150396</v>
      </c>
      <c r="R110" s="31">
        <v>279060</v>
      </c>
      <c r="S110" s="31">
        <v>82054</v>
      </c>
      <c r="T110" s="36">
        <f t="shared" si="30"/>
        <v>0.54558631878507402</v>
      </c>
      <c r="U110" s="36">
        <f t="shared" si="31"/>
        <v>-0.22138654160952087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2159756</v>
      </c>
      <c r="E112" s="32">
        <f>SUM(E107:E111)</f>
        <v>2159756</v>
      </c>
      <c r="F112" s="32">
        <f>SUM(F107:F111)</f>
        <v>54177</v>
      </c>
      <c r="G112" s="37">
        <f t="shared" si="24"/>
        <v>2.5084778095303358E-2</v>
      </c>
      <c r="H112" s="32">
        <f>SUM(H107:H111)</f>
        <v>35198</v>
      </c>
      <c r="I112" s="37">
        <f t="shared" si="25"/>
        <v>1.6297211351652685E-2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89375</v>
      </c>
      <c r="O112" s="37">
        <f t="shared" si="29"/>
        <v>4.1381989446956043E-2</v>
      </c>
      <c r="P112" s="32">
        <f>SUM(P107:P111)</f>
        <v>45206</v>
      </c>
      <c r="Q112" s="32">
        <f>SUM(Q107:Q111)</f>
        <v>742864</v>
      </c>
      <c r="R112" s="32">
        <f>SUM(R107:R111)</f>
        <v>588919</v>
      </c>
      <c r="S112" s="32">
        <f>SUM(S107:S111)</f>
        <v>82054</v>
      </c>
      <c r="T112" s="37">
        <f t="shared" si="30"/>
        <v>0.1104562880958022</v>
      </c>
      <c r="U112" s="37">
        <f t="shared" si="31"/>
        <v>-0.22138654160952087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3117000</v>
      </c>
      <c r="E113" s="31">
        <v>3117000</v>
      </c>
      <c r="F113" s="31">
        <v>831200</v>
      </c>
      <c r="G113" s="36">
        <f t="shared" si="24"/>
        <v>0.26666666666666666</v>
      </c>
      <c r="H113" s="31">
        <v>584401</v>
      </c>
      <c r="I113" s="36">
        <f t="shared" si="25"/>
        <v>0.18748829002245748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1415601</v>
      </c>
      <c r="O113" s="36">
        <f t="shared" si="29"/>
        <v>0.45415495668912415</v>
      </c>
      <c r="P113" s="31">
        <v>888270</v>
      </c>
      <c r="Q113" s="31">
        <v>2960000</v>
      </c>
      <c r="R113" s="31">
        <v>3100000</v>
      </c>
      <c r="S113" s="31">
        <v>1683418</v>
      </c>
      <c r="T113" s="36">
        <f t="shared" si="30"/>
        <v>0.56872229729729729</v>
      </c>
      <c r="U113" s="36">
        <f t="shared" si="31"/>
        <v>-0.34209080572348494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3270505</v>
      </c>
      <c r="E114" s="31">
        <v>3270505</v>
      </c>
      <c r="F114" s="31">
        <v>45120</v>
      </c>
      <c r="G114" s="36">
        <f t="shared" si="24"/>
        <v>1.3796034557354292E-2</v>
      </c>
      <c r="H114" s="31">
        <v>1964155</v>
      </c>
      <c r="I114" s="36">
        <f t="shared" si="25"/>
        <v>0.60056627340426016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2009275</v>
      </c>
      <c r="O114" s="36">
        <f t="shared" si="29"/>
        <v>0.61436230796161451</v>
      </c>
      <c r="P114" s="31">
        <v>1705911</v>
      </c>
      <c r="Q114" s="31">
        <v>2950225</v>
      </c>
      <c r="R114" s="31">
        <v>3117736</v>
      </c>
      <c r="S114" s="31">
        <v>1728211</v>
      </c>
      <c r="T114" s="36">
        <f t="shared" si="30"/>
        <v>0.5857895584235101</v>
      </c>
      <c r="U114" s="36">
        <f t="shared" si="31"/>
        <v>0.15138187162167305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9172797</v>
      </c>
      <c r="E117" s="31">
        <v>9172797</v>
      </c>
      <c r="F117" s="31">
        <v>938274</v>
      </c>
      <c r="G117" s="36">
        <f t="shared" si="24"/>
        <v>0.10228875663551695</v>
      </c>
      <c r="H117" s="31">
        <v>2180541</v>
      </c>
      <c r="I117" s="36">
        <f t="shared" si="25"/>
        <v>0.23771822269695927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3118815</v>
      </c>
      <c r="O117" s="36">
        <f t="shared" si="29"/>
        <v>0.34000697933247626</v>
      </c>
      <c r="P117" s="31">
        <v>1304889</v>
      </c>
      <c r="Q117" s="31">
        <v>8568778</v>
      </c>
      <c r="R117" s="31">
        <v>8568778</v>
      </c>
      <c r="S117" s="31">
        <v>2617662</v>
      </c>
      <c r="T117" s="36">
        <f t="shared" si="30"/>
        <v>0.30548836718607952</v>
      </c>
      <c r="U117" s="36">
        <f t="shared" si="31"/>
        <v>0.6710547793720385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15560302</v>
      </c>
      <c r="E121" s="32">
        <f>SUM(E113:E120)</f>
        <v>15560302</v>
      </c>
      <c r="F121" s="32">
        <f>SUM(F113:F120)</f>
        <v>1814594</v>
      </c>
      <c r="G121" s="37">
        <f t="shared" si="24"/>
        <v>0.11661688828404487</v>
      </c>
      <c r="H121" s="32">
        <f>SUM(H113:H120)</f>
        <v>4729097</v>
      </c>
      <c r="I121" s="37">
        <f t="shared" si="25"/>
        <v>0.30392064369958888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6543691</v>
      </c>
      <c r="O121" s="37">
        <f t="shared" si="29"/>
        <v>0.42053753198363375</v>
      </c>
      <c r="P121" s="32">
        <f>SUM(P113:P120)</f>
        <v>3899070</v>
      </c>
      <c r="Q121" s="32">
        <f>SUM(Q113:Q120)</f>
        <v>14479003</v>
      </c>
      <c r="R121" s="32">
        <f>SUM(R113:R120)</f>
        <v>14786514</v>
      </c>
      <c r="S121" s="32">
        <f>SUM(S113:S120)</f>
        <v>6029291</v>
      </c>
      <c r="T121" s="37">
        <f t="shared" si="30"/>
        <v>0.4164161717488421</v>
      </c>
      <c r="U121" s="37">
        <f t="shared" si="31"/>
        <v>0.21287819916031259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443173</v>
      </c>
      <c r="E122" s="31">
        <v>443173</v>
      </c>
      <c r="F122" s="31">
        <v>55394</v>
      </c>
      <c r="G122" s="36">
        <f t="shared" si="24"/>
        <v>0.12499407680522054</v>
      </c>
      <c r="H122" s="31">
        <v>26998</v>
      </c>
      <c r="I122" s="36">
        <f t="shared" si="25"/>
        <v>6.0919776249906923E-2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82392</v>
      </c>
      <c r="O122" s="36">
        <f t="shared" si="29"/>
        <v>0.18591385305512745</v>
      </c>
      <c r="P122" s="31">
        <v>66742</v>
      </c>
      <c r="Q122" s="31">
        <v>637144</v>
      </c>
      <c r="R122" s="31">
        <v>481366</v>
      </c>
      <c r="S122" s="31">
        <v>279943</v>
      </c>
      <c r="T122" s="36">
        <f t="shared" si="30"/>
        <v>0.43937163341411045</v>
      </c>
      <c r="U122" s="36">
        <f t="shared" si="31"/>
        <v>-0.59548709957747747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2391150</v>
      </c>
      <c r="E123" s="31">
        <v>2391150</v>
      </c>
      <c r="F123" s="31">
        <v>30600</v>
      </c>
      <c r="G123" s="36">
        <f t="shared" si="24"/>
        <v>1.2797189636785647E-2</v>
      </c>
      <c r="H123" s="31">
        <v>75150</v>
      </c>
      <c r="I123" s="36">
        <f t="shared" si="25"/>
        <v>3.1428392196223572E-2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105750</v>
      </c>
      <c r="O123" s="36">
        <f t="shared" si="29"/>
        <v>4.4225581833009224E-2</v>
      </c>
      <c r="P123" s="31">
        <v>28800</v>
      </c>
      <c r="Q123" s="31">
        <v>1242473</v>
      </c>
      <c r="R123" s="31">
        <v>2279457</v>
      </c>
      <c r="S123" s="31">
        <v>73900</v>
      </c>
      <c r="T123" s="36">
        <f t="shared" si="30"/>
        <v>5.9478153650018954E-2</v>
      </c>
      <c r="U123" s="36">
        <f t="shared" si="31"/>
        <v>1.609375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13221612</v>
      </c>
      <c r="E124" s="31">
        <v>13221612</v>
      </c>
      <c r="F124" s="31">
        <v>3290810</v>
      </c>
      <c r="G124" s="36">
        <f t="shared" si="24"/>
        <v>0.24889627679287518</v>
      </c>
      <c r="H124" s="31">
        <v>3364663</v>
      </c>
      <c r="I124" s="36">
        <f t="shared" si="25"/>
        <v>0.25448205559201104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6655473</v>
      </c>
      <c r="O124" s="36">
        <f t="shared" si="29"/>
        <v>0.50337833238488616</v>
      </c>
      <c r="P124" s="31">
        <v>4163068</v>
      </c>
      <c r="Q124" s="31">
        <v>16214808</v>
      </c>
      <c r="R124" s="31">
        <v>12592007</v>
      </c>
      <c r="S124" s="31">
        <v>6307794</v>
      </c>
      <c r="T124" s="36">
        <f t="shared" si="30"/>
        <v>0.38901441201153908</v>
      </c>
      <c r="U124" s="36">
        <f t="shared" si="31"/>
        <v>-0.19178283900238957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16055935</v>
      </c>
      <c r="E126" s="32">
        <f>SUM(E122:E125)</f>
        <v>16055935</v>
      </c>
      <c r="F126" s="32">
        <f>SUM(F122:F125)</f>
        <v>3376804</v>
      </c>
      <c r="G126" s="37">
        <f t="shared" si="24"/>
        <v>0.21031500189805202</v>
      </c>
      <c r="H126" s="32">
        <f>SUM(H122:H125)</f>
        <v>3466811</v>
      </c>
      <c r="I126" s="37">
        <f t="shared" si="25"/>
        <v>0.21592084173235629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6843615</v>
      </c>
      <c r="O126" s="37">
        <f t="shared" si="29"/>
        <v>0.42623584363040834</v>
      </c>
      <c r="P126" s="32">
        <f>SUM(P122:P125)</f>
        <v>4258610</v>
      </c>
      <c r="Q126" s="32">
        <f>SUM(Q122:Q125)</f>
        <v>18094425</v>
      </c>
      <c r="R126" s="32">
        <f>SUM(R122:R125)</f>
        <v>15352830</v>
      </c>
      <c r="S126" s="32">
        <f>SUM(S122:S125)</f>
        <v>6661637</v>
      </c>
      <c r="T126" s="37">
        <f t="shared" si="30"/>
        <v>0.36815964033120696</v>
      </c>
      <c r="U126" s="37">
        <f t="shared" si="31"/>
        <v>-0.18592897682577181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102898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102898</v>
      </c>
      <c r="O127" s="36">
        <f t="shared" si="29"/>
        <v>0</v>
      </c>
      <c r="P127" s="31">
        <v>57946</v>
      </c>
      <c r="Q127" s="31">
        <v>0</v>
      </c>
      <c r="R127" s="31">
        <v>104960</v>
      </c>
      <c r="S127" s="31">
        <v>89382</v>
      </c>
      <c r="T127" s="36">
        <f t="shared" si="30"/>
        <v>0</v>
      </c>
      <c r="U127" s="36">
        <f t="shared" si="31"/>
        <v>0.77575673903289277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1833267</v>
      </c>
      <c r="E128" s="31">
        <v>1833267</v>
      </c>
      <c r="F128" s="31">
        <v>616343</v>
      </c>
      <c r="G128" s="36">
        <f t="shared" si="24"/>
        <v>0.33619925520941574</v>
      </c>
      <c r="H128" s="31">
        <v>742039</v>
      </c>
      <c r="I128" s="36">
        <f t="shared" si="25"/>
        <v>0.40476319052271165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1358382</v>
      </c>
      <c r="O128" s="36">
        <f t="shared" si="29"/>
        <v>0.74096244573212744</v>
      </c>
      <c r="P128" s="31">
        <v>534516</v>
      </c>
      <c r="Q128" s="31">
        <v>1842122</v>
      </c>
      <c r="R128" s="31">
        <v>1845222</v>
      </c>
      <c r="S128" s="31">
        <v>919095</v>
      </c>
      <c r="T128" s="36">
        <f t="shared" si="30"/>
        <v>0.49893275255384822</v>
      </c>
      <c r="U128" s="36">
        <f t="shared" si="31"/>
        <v>0.38824469239461501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98327</v>
      </c>
      <c r="G129" s="36">
        <f t="shared" si="24"/>
        <v>0</v>
      </c>
      <c r="H129" s="31">
        <v>77193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175520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3660851</v>
      </c>
      <c r="E130" s="31">
        <v>3660851</v>
      </c>
      <c r="F130" s="31">
        <v>724584</v>
      </c>
      <c r="G130" s="36">
        <f t="shared" si="24"/>
        <v>0.19792774958609349</v>
      </c>
      <c r="H130" s="31">
        <v>709310</v>
      </c>
      <c r="I130" s="36">
        <f t="shared" si="25"/>
        <v>0.19375549564841618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1433894</v>
      </c>
      <c r="O130" s="36">
        <f t="shared" si="29"/>
        <v>0.3916832452345097</v>
      </c>
      <c r="P130" s="31">
        <v>902242</v>
      </c>
      <c r="Q130" s="31">
        <v>2492440</v>
      </c>
      <c r="R130" s="31">
        <v>3460950</v>
      </c>
      <c r="S130" s="31">
        <v>1612392</v>
      </c>
      <c r="T130" s="36">
        <f t="shared" si="30"/>
        <v>0.64691306510888924</v>
      </c>
      <c r="U130" s="36">
        <f t="shared" si="31"/>
        <v>-0.21383619915721064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5494118</v>
      </c>
      <c r="E132" s="32">
        <f>SUM(E127:E131)</f>
        <v>5494118</v>
      </c>
      <c r="F132" s="32">
        <f>SUM(F127:F131)</f>
        <v>1439254</v>
      </c>
      <c r="G132" s="37">
        <f t="shared" si="24"/>
        <v>0.26196270265764221</v>
      </c>
      <c r="H132" s="32">
        <f>SUM(H127:H131)</f>
        <v>1631440</v>
      </c>
      <c r="I132" s="37">
        <f t="shared" si="25"/>
        <v>0.29694302160965602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3070694</v>
      </c>
      <c r="O132" s="37">
        <f t="shared" si="29"/>
        <v>0.55890572426729823</v>
      </c>
      <c r="P132" s="32">
        <f>SUM(P127:P131)</f>
        <v>1494704</v>
      </c>
      <c r="Q132" s="32">
        <f>SUM(Q127:Q131)</f>
        <v>4334562</v>
      </c>
      <c r="R132" s="32">
        <f>SUM(R127:R131)</f>
        <v>5411132</v>
      </c>
      <c r="S132" s="32">
        <f>SUM(S127:S131)</f>
        <v>2620869</v>
      </c>
      <c r="T132" s="37">
        <f t="shared" si="30"/>
        <v>0.6046444831104042</v>
      </c>
      <c r="U132" s="37">
        <f t="shared" si="31"/>
        <v>9.1480319849281289E-2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7523702</v>
      </c>
      <c r="E133" s="31">
        <v>7523702</v>
      </c>
      <c r="F133" s="31">
        <v>1139045</v>
      </c>
      <c r="G133" s="36">
        <f t="shared" si="24"/>
        <v>0.15139422055791152</v>
      </c>
      <c r="H133" s="31">
        <v>1173278</v>
      </c>
      <c r="I133" s="36">
        <f t="shared" si="25"/>
        <v>0.15594424127909373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2312323</v>
      </c>
      <c r="O133" s="36">
        <f t="shared" si="29"/>
        <v>0.30733846183700525</v>
      </c>
      <c r="P133" s="31">
        <v>2404634</v>
      </c>
      <c r="Q133" s="31">
        <v>4757261</v>
      </c>
      <c r="R133" s="31">
        <v>7172261</v>
      </c>
      <c r="S133" s="31">
        <v>3297632</v>
      </c>
      <c r="T133" s="36">
        <f t="shared" si="30"/>
        <v>0.69317870093736711</v>
      </c>
      <c r="U133" s="36">
        <f t="shared" si="31"/>
        <v>-0.51207626607625112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2897229</v>
      </c>
      <c r="E134" s="31">
        <v>2897229</v>
      </c>
      <c r="F134" s="31">
        <v>633476</v>
      </c>
      <c r="G134" s="36">
        <f t="shared" si="24"/>
        <v>0.21864892281555928</v>
      </c>
      <c r="H134" s="31">
        <v>723621</v>
      </c>
      <c r="I134" s="36">
        <f t="shared" si="25"/>
        <v>0.24976313574108225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1357097</v>
      </c>
      <c r="O134" s="36">
        <f t="shared" si="29"/>
        <v>0.46841205855664153</v>
      </c>
      <c r="P134" s="31">
        <v>685402</v>
      </c>
      <c r="Q134" s="31">
        <v>7823760</v>
      </c>
      <c r="R134" s="31">
        <v>2122131</v>
      </c>
      <c r="S134" s="31">
        <v>1178437</v>
      </c>
      <c r="T134" s="36">
        <f t="shared" si="30"/>
        <v>0.15062284630407885</v>
      </c>
      <c r="U134" s="36">
        <f t="shared" si="31"/>
        <v>5.576143635413966E-2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10420931</v>
      </c>
      <c r="E137" s="32">
        <f>SUM(E133:E136)</f>
        <v>10420931</v>
      </c>
      <c r="F137" s="32">
        <f>SUM(F133:F136)</f>
        <v>1772521</v>
      </c>
      <c r="G137" s="37">
        <f t="shared" ref="G137:G170" si="32">IF(($D137     =0),0,($F137     /$D137     ))</f>
        <v>0.17009238426010115</v>
      </c>
      <c r="H137" s="32">
        <f>SUM(H133:H136)</f>
        <v>1896899</v>
      </c>
      <c r="I137" s="37">
        <f t="shared" ref="I137:I170" si="33">IF(($D137     =0),0,($H137     /$D137     ))</f>
        <v>0.18202778619299945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3669420</v>
      </c>
      <c r="O137" s="37">
        <f t="shared" ref="O137:O170" si="37">IF(($D137     =0),0,($N137     /$D137     ))</f>
        <v>0.35212017045310057</v>
      </c>
      <c r="P137" s="32">
        <f>SUM(P133:P136)</f>
        <v>3090036</v>
      </c>
      <c r="Q137" s="32">
        <f>SUM(Q133:Q136)</f>
        <v>12581021</v>
      </c>
      <c r="R137" s="32">
        <f>SUM(R133:R136)</f>
        <v>9294392</v>
      </c>
      <c r="S137" s="32">
        <f>SUM(S133:S136)</f>
        <v>4476069</v>
      </c>
      <c r="T137" s="37">
        <f t="shared" ref="T137:T170" si="38">IF(($Q137     =0),0,($S137     /$Q137     ))</f>
        <v>0.35577947131635818</v>
      </c>
      <c r="U137" s="37">
        <f t="shared" ref="U137:U170" si="39">IF(($P137     =0),0,(($H137     /$P137     )-1))</f>
        <v>-0.38612398043259044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20836003</v>
      </c>
      <c r="E139" s="31">
        <v>20836003</v>
      </c>
      <c r="F139" s="31">
        <v>8071342</v>
      </c>
      <c r="G139" s="36">
        <f t="shared" si="32"/>
        <v>0.38737477624667266</v>
      </c>
      <c r="H139" s="31">
        <v>6444849</v>
      </c>
      <c r="I139" s="36">
        <f t="shared" si="33"/>
        <v>0.30931311538014272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14516191</v>
      </c>
      <c r="O139" s="36">
        <f t="shared" si="37"/>
        <v>0.69668789162681533</v>
      </c>
      <c r="P139" s="31">
        <v>6593311</v>
      </c>
      <c r="Q139" s="31">
        <v>22265759</v>
      </c>
      <c r="R139" s="31">
        <v>21486410</v>
      </c>
      <c r="S139" s="31">
        <v>14692217</v>
      </c>
      <c r="T139" s="36">
        <f t="shared" si="38"/>
        <v>0.6598570028535744</v>
      </c>
      <c r="U139" s="36">
        <f t="shared" si="39"/>
        <v>-2.2517063126553549E-2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505000</v>
      </c>
      <c r="E140" s="31">
        <v>505000</v>
      </c>
      <c r="F140" s="31">
        <v>4900</v>
      </c>
      <c r="G140" s="36">
        <f t="shared" si="32"/>
        <v>9.7029702970297029E-3</v>
      </c>
      <c r="H140" s="31">
        <v>700</v>
      </c>
      <c r="I140" s="36">
        <f t="shared" si="33"/>
        <v>1.3861386138613861E-3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5600</v>
      </c>
      <c r="O140" s="36">
        <f t="shared" si="37"/>
        <v>1.1089108910891089E-2</v>
      </c>
      <c r="P140" s="31">
        <v>31250</v>
      </c>
      <c r="Q140" s="31">
        <v>5265000</v>
      </c>
      <c r="R140" s="31">
        <v>5265000</v>
      </c>
      <c r="S140" s="31">
        <v>164750</v>
      </c>
      <c r="T140" s="36">
        <f t="shared" si="38"/>
        <v>3.1291547958214622E-2</v>
      </c>
      <c r="U140" s="36">
        <f t="shared" si="39"/>
        <v>-0.97760000000000002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383235</v>
      </c>
      <c r="E141" s="31">
        <v>383235</v>
      </c>
      <c r="F141" s="31">
        <v>12100</v>
      </c>
      <c r="G141" s="36">
        <f t="shared" si="32"/>
        <v>3.1573316633397262E-2</v>
      </c>
      <c r="H141" s="31">
        <v>31850</v>
      </c>
      <c r="I141" s="36">
        <f t="shared" si="33"/>
        <v>8.3108275601132459E-2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43950</v>
      </c>
      <c r="O141" s="36">
        <f t="shared" si="37"/>
        <v>0.11468159223452973</v>
      </c>
      <c r="P141" s="31">
        <v>142300</v>
      </c>
      <c r="Q141" s="31">
        <v>821340</v>
      </c>
      <c r="R141" s="31">
        <v>770176</v>
      </c>
      <c r="S141" s="31">
        <v>177400</v>
      </c>
      <c r="T141" s="36">
        <f t="shared" si="38"/>
        <v>0.21598850658679719</v>
      </c>
      <c r="U141" s="36">
        <f t="shared" si="39"/>
        <v>-0.77617709065354878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3500000</v>
      </c>
      <c r="E142" s="31">
        <v>3500000</v>
      </c>
      <c r="F142" s="31">
        <v>468374</v>
      </c>
      <c r="G142" s="36">
        <f t="shared" si="32"/>
        <v>0.13382114285714286</v>
      </c>
      <c r="H142" s="31">
        <v>461630</v>
      </c>
      <c r="I142" s="36">
        <f t="shared" si="33"/>
        <v>0.13189428571428571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930004</v>
      </c>
      <c r="O142" s="36">
        <f t="shared" si="37"/>
        <v>0.26571542857142855</v>
      </c>
      <c r="P142" s="31">
        <v>425470</v>
      </c>
      <c r="Q142" s="31">
        <v>2000000</v>
      </c>
      <c r="R142" s="31">
        <v>2202999</v>
      </c>
      <c r="S142" s="31">
        <v>904780</v>
      </c>
      <c r="T142" s="36">
        <f t="shared" si="38"/>
        <v>0.45239000000000001</v>
      </c>
      <c r="U142" s="36">
        <f t="shared" si="39"/>
        <v>8.4988365807225019E-2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25224238</v>
      </c>
      <c r="E144" s="32">
        <f>SUM(E138:E143)</f>
        <v>25224238</v>
      </c>
      <c r="F144" s="32">
        <f>SUM(F138:F143)</f>
        <v>8556716</v>
      </c>
      <c r="G144" s="37">
        <f t="shared" si="32"/>
        <v>0.33922594609200879</v>
      </c>
      <c r="H144" s="32">
        <f>SUM(H138:H143)</f>
        <v>6939029</v>
      </c>
      <c r="I144" s="37">
        <f t="shared" si="33"/>
        <v>0.27509370154214369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15495745</v>
      </c>
      <c r="O144" s="37">
        <f t="shared" si="37"/>
        <v>0.61431964763415248</v>
      </c>
      <c r="P144" s="32">
        <f>SUM(P138:P143)</f>
        <v>7192331</v>
      </c>
      <c r="Q144" s="32">
        <f>SUM(Q138:Q143)</f>
        <v>30352099</v>
      </c>
      <c r="R144" s="32">
        <f>SUM(R138:R143)</f>
        <v>29724585</v>
      </c>
      <c r="S144" s="32">
        <f>SUM(S138:S143)</f>
        <v>15939147</v>
      </c>
      <c r="T144" s="37">
        <f t="shared" si="38"/>
        <v>0.52514150668789006</v>
      </c>
      <c r="U144" s="37">
        <f t="shared" si="39"/>
        <v>-3.5218345763007863E-2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45643</v>
      </c>
      <c r="E145" s="31">
        <v>45643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52489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900000</v>
      </c>
      <c r="E146" s="31">
        <v>900000</v>
      </c>
      <c r="F146" s="31">
        <v>4973</v>
      </c>
      <c r="G146" s="36">
        <f t="shared" si="32"/>
        <v>5.5255555555555553E-3</v>
      </c>
      <c r="H146" s="31">
        <v>991</v>
      </c>
      <c r="I146" s="36">
        <f t="shared" si="33"/>
        <v>1.1011111111111111E-3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5964</v>
      </c>
      <c r="O146" s="36">
        <f t="shared" si="37"/>
        <v>6.626666666666667E-3</v>
      </c>
      <c r="P146" s="31">
        <v>4994</v>
      </c>
      <c r="Q146" s="31">
        <v>600000</v>
      </c>
      <c r="R146" s="31">
        <v>600000</v>
      </c>
      <c r="S146" s="31">
        <v>12771</v>
      </c>
      <c r="T146" s="36">
        <f t="shared" si="38"/>
        <v>2.1284999999999998E-2</v>
      </c>
      <c r="U146" s="36">
        <f t="shared" si="39"/>
        <v>-0.80156187424909886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31131683</v>
      </c>
      <c r="E147" s="31">
        <v>31131683</v>
      </c>
      <c r="F147" s="31">
        <v>1324536</v>
      </c>
      <c r="G147" s="36">
        <f t="shared" si="32"/>
        <v>4.2546238184424531E-2</v>
      </c>
      <c r="H147" s="31">
        <v>26636880</v>
      </c>
      <c r="I147" s="36">
        <f t="shared" si="33"/>
        <v>0.85561965923911021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27961416</v>
      </c>
      <c r="O147" s="36">
        <f t="shared" si="37"/>
        <v>0.8981658974235347</v>
      </c>
      <c r="P147" s="31">
        <v>19317571</v>
      </c>
      <c r="Q147" s="31">
        <v>17682181</v>
      </c>
      <c r="R147" s="31">
        <v>25443194</v>
      </c>
      <c r="S147" s="31">
        <v>20498677</v>
      </c>
      <c r="T147" s="36">
        <f t="shared" si="38"/>
        <v>1.1592844231149992</v>
      </c>
      <c r="U147" s="36">
        <f t="shared" si="39"/>
        <v>0.37889385782508578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73694</v>
      </c>
      <c r="R148" s="31">
        <v>73694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32077326</v>
      </c>
      <c r="E150" s="32">
        <f>SUM(E145:E149)</f>
        <v>32077326</v>
      </c>
      <c r="F150" s="32">
        <f>SUM(F145:F149)</f>
        <v>1329509</v>
      </c>
      <c r="G150" s="37">
        <f t="shared" si="32"/>
        <v>4.1447002159718672E-2</v>
      </c>
      <c r="H150" s="32">
        <f>SUM(H145:H149)</f>
        <v>26637871</v>
      </c>
      <c r="I150" s="37">
        <f t="shared" si="33"/>
        <v>0.83042679430324084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27967380</v>
      </c>
      <c r="O150" s="37">
        <f t="shared" si="37"/>
        <v>0.87187379646295948</v>
      </c>
      <c r="P150" s="32">
        <f>SUM(P145:P149)</f>
        <v>19322565</v>
      </c>
      <c r="Q150" s="32">
        <f>SUM(Q145:Q149)</f>
        <v>18408364</v>
      </c>
      <c r="R150" s="32">
        <f>SUM(R145:R149)</f>
        <v>26116888</v>
      </c>
      <c r="S150" s="32">
        <f>SUM(S145:S149)</f>
        <v>20511448</v>
      </c>
      <c r="T150" s="37">
        <f t="shared" si="38"/>
        <v>1.1142461111699009</v>
      </c>
      <c r="U150" s="37">
        <f t="shared" si="39"/>
        <v>0.37858876396586072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430090</v>
      </c>
      <c r="E151" s="31">
        <v>430090</v>
      </c>
      <c r="F151" s="31">
        <v>110200</v>
      </c>
      <c r="G151" s="36">
        <f t="shared" si="32"/>
        <v>0.25622544118672835</v>
      </c>
      <c r="H151" s="31">
        <v>187289</v>
      </c>
      <c r="I151" s="36">
        <f t="shared" si="33"/>
        <v>0.43546467018531004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297489</v>
      </c>
      <c r="O151" s="36">
        <f t="shared" si="37"/>
        <v>0.6916901113720384</v>
      </c>
      <c r="P151" s="31">
        <v>14091</v>
      </c>
      <c r="Q151" s="31">
        <v>479777</v>
      </c>
      <c r="R151" s="31">
        <v>410000</v>
      </c>
      <c r="S151" s="31">
        <v>35291</v>
      </c>
      <c r="T151" s="36">
        <f t="shared" si="38"/>
        <v>7.3557090064759259E-2</v>
      </c>
      <c r="U151" s="36">
        <f t="shared" si="39"/>
        <v>12.291391668440848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11362000</v>
      </c>
      <c r="E152" s="31">
        <v>8048600</v>
      </c>
      <c r="F152" s="31">
        <v>1637539</v>
      </c>
      <c r="G152" s="36">
        <f t="shared" si="32"/>
        <v>0.14412418588276713</v>
      </c>
      <c r="H152" s="31">
        <v>1699690</v>
      </c>
      <c r="I152" s="36">
        <f t="shared" si="33"/>
        <v>0.14959426157366662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3337229</v>
      </c>
      <c r="O152" s="36">
        <f t="shared" si="37"/>
        <v>0.29371844745643372</v>
      </c>
      <c r="P152" s="31">
        <v>3123189</v>
      </c>
      <c r="Q152" s="31">
        <v>15783000</v>
      </c>
      <c r="R152" s="31">
        <v>16109100</v>
      </c>
      <c r="S152" s="31">
        <v>4744732</v>
      </c>
      <c r="T152" s="36">
        <f t="shared" si="38"/>
        <v>0.30062294874231771</v>
      </c>
      <c r="U152" s="36">
        <f t="shared" si="39"/>
        <v>-0.45578381583695382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5025800</v>
      </c>
      <c r="E153" s="31">
        <v>5025800</v>
      </c>
      <c r="F153" s="31">
        <v>228053</v>
      </c>
      <c r="G153" s="36">
        <f t="shared" si="32"/>
        <v>4.5376457479406267E-2</v>
      </c>
      <c r="H153" s="31">
        <v>114520</v>
      </c>
      <c r="I153" s="36">
        <f t="shared" si="33"/>
        <v>2.2786422062159258E-2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342573</v>
      </c>
      <c r="O153" s="36">
        <f t="shared" si="37"/>
        <v>6.8162879541565524E-2</v>
      </c>
      <c r="P153" s="31">
        <v>933063</v>
      </c>
      <c r="Q153" s="31">
        <v>4788410</v>
      </c>
      <c r="R153" s="31">
        <v>4828410</v>
      </c>
      <c r="S153" s="31">
        <v>935383</v>
      </c>
      <c r="T153" s="36">
        <f t="shared" si="38"/>
        <v>0.19534313060076308</v>
      </c>
      <c r="U153" s="36">
        <f t="shared" si="39"/>
        <v>-0.87726445052477697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5681427</v>
      </c>
      <c r="E154" s="31">
        <v>5681427</v>
      </c>
      <c r="F154" s="31">
        <v>615703</v>
      </c>
      <c r="G154" s="36">
        <f t="shared" si="32"/>
        <v>0.10837118913962988</v>
      </c>
      <c r="H154" s="31">
        <v>409120</v>
      </c>
      <c r="I154" s="36">
        <f t="shared" si="33"/>
        <v>7.2010077749832924E-2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1024823</v>
      </c>
      <c r="O154" s="36">
        <f t="shared" si="37"/>
        <v>0.18038126688946279</v>
      </c>
      <c r="P154" s="31">
        <v>630446</v>
      </c>
      <c r="Q154" s="31">
        <v>9835458</v>
      </c>
      <c r="R154" s="31">
        <v>7835159</v>
      </c>
      <c r="S154" s="31">
        <v>1243933</v>
      </c>
      <c r="T154" s="36">
        <f t="shared" si="38"/>
        <v>0.126474333986277</v>
      </c>
      <c r="U154" s="36">
        <f t="shared" si="39"/>
        <v>-0.35106258109338473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19122</v>
      </c>
      <c r="E155" s="31">
        <v>19122</v>
      </c>
      <c r="F155" s="31">
        <v>435</v>
      </c>
      <c r="G155" s="36">
        <f t="shared" si="32"/>
        <v>2.2748666457483527E-2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435</v>
      </c>
      <c r="O155" s="36">
        <f t="shared" si="37"/>
        <v>2.2748666457483527E-2</v>
      </c>
      <c r="P155" s="31">
        <v>24609</v>
      </c>
      <c r="Q155" s="31">
        <v>165185</v>
      </c>
      <c r="R155" s="31">
        <v>178828</v>
      </c>
      <c r="S155" s="31">
        <v>53157</v>
      </c>
      <c r="T155" s="36">
        <f t="shared" si="38"/>
        <v>0.32180282713321429</v>
      </c>
      <c r="U155" s="36">
        <f t="shared" si="39"/>
        <v>-1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22518439</v>
      </c>
      <c r="E157" s="32">
        <f>SUM(E151:E156)</f>
        <v>19205039</v>
      </c>
      <c r="F157" s="32">
        <f>SUM(F151:F156)</f>
        <v>2591930</v>
      </c>
      <c r="G157" s="37">
        <f t="shared" si="32"/>
        <v>0.1151025610611819</v>
      </c>
      <c r="H157" s="32">
        <f>SUM(H151:H156)</f>
        <v>2410619</v>
      </c>
      <c r="I157" s="37">
        <f t="shared" si="33"/>
        <v>0.10705089282609687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5002549</v>
      </c>
      <c r="O157" s="37">
        <f t="shared" si="37"/>
        <v>0.22215345388727878</v>
      </c>
      <c r="P157" s="32">
        <f>SUM(P151:P156)</f>
        <v>4725398</v>
      </c>
      <c r="Q157" s="32">
        <f>SUM(Q151:Q156)</f>
        <v>31051830</v>
      </c>
      <c r="R157" s="32">
        <f>SUM(R151:R156)</f>
        <v>29361497</v>
      </c>
      <c r="S157" s="32">
        <f>SUM(S151:S156)</f>
        <v>7012496</v>
      </c>
      <c r="T157" s="37">
        <f t="shared" si="38"/>
        <v>0.2258319718998848</v>
      </c>
      <c r="U157" s="37">
        <f t="shared" si="39"/>
        <v>-0.48985905525841422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391304</v>
      </c>
      <c r="E158" s="31">
        <v>391304</v>
      </c>
      <c r="F158" s="31">
        <v>813</v>
      </c>
      <c r="G158" s="36">
        <f t="shared" si="32"/>
        <v>2.0776685134831232E-3</v>
      </c>
      <c r="H158" s="31">
        <v>2988</v>
      </c>
      <c r="I158" s="36">
        <f t="shared" si="33"/>
        <v>7.6360067875615887E-3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3801</v>
      </c>
      <c r="O158" s="36">
        <f t="shared" si="37"/>
        <v>9.7136753010447115E-3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4315364</v>
      </c>
      <c r="E159" s="31">
        <v>4315364</v>
      </c>
      <c r="F159" s="31">
        <v>1724040</v>
      </c>
      <c r="G159" s="36">
        <f t="shared" si="32"/>
        <v>0.39951206897031166</v>
      </c>
      <c r="H159" s="31">
        <v>1116156</v>
      </c>
      <c r="I159" s="36">
        <f t="shared" si="33"/>
        <v>0.25864701100532889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2840196</v>
      </c>
      <c r="O159" s="36">
        <f t="shared" si="37"/>
        <v>0.65815907997564049</v>
      </c>
      <c r="P159" s="31">
        <v>742084</v>
      </c>
      <c r="Q159" s="31">
        <v>12385104</v>
      </c>
      <c r="R159" s="31">
        <v>12385104</v>
      </c>
      <c r="S159" s="31">
        <v>2112332</v>
      </c>
      <c r="T159" s="36">
        <f t="shared" si="38"/>
        <v>0.17055423999669281</v>
      </c>
      <c r="U159" s="36">
        <f t="shared" si="39"/>
        <v>0.50408309571423171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2328894</v>
      </c>
      <c r="E160" s="31">
        <v>2328894</v>
      </c>
      <c r="F160" s="31">
        <v>970377</v>
      </c>
      <c r="G160" s="36">
        <f t="shared" si="32"/>
        <v>0.41666859891433444</v>
      </c>
      <c r="H160" s="31">
        <v>776290</v>
      </c>
      <c r="I160" s="36">
        <f t="shared" si="33"/>
        <v>0.33332989822636838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1746667</v>
      </c>
      <c r="O160" s="36">
        <f t="shared" si="37"/>
        <v>0.74999849714070288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7035562</v>
      </c>
      <c r="E163" s="32">
        <f>SUM(E158:E162)</f>
        <v>7035562</v>
      </c>
      <c r="F163" s="32">
        <f>SUM(F158:F162)</f>
        <v>2695230</v>
      </c>
      <c r="G163" s="37">
        <f t="shared" si="32"/>
        <v>0.38308666741903491</v>
      </c>
      <c r="H163" s="32">
        <f>SUM(H158:H162)</f>
        <v>1895434</v>
      </c>
      <c r="I163" s="37">
        <f t="shared" si="33"/>
        <v>0.26940761804103214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4590664</v>
      </c>
      <c r="O163" s="37">
        <f t="shared" si="37"/>
        <v>0.65249428546006705</v>
      </c>
      <c r="P163" s="32">
        <f>SUM(P158:P162)</f>
        <v>742084</v>
      </c>
      <c r="Q163" s="32">
        <f>SUM(Q158:Q162)</f>
        <v>12385104</v>
      </c>
      <c r="R163" s="32">
        <f>SUM(R158:R162)</f>
        <v>12385104</v>
      </c>
      <c r="S163" s="32">
        <f>SUM(S158:S162)</f>
        <v>2112332</v>
      </c>
      <c r="T163" s="37">
        <f t="shared" si="38"/>
        <v>0.17055423999669281</v>
      </c>
      <c r="U163" s="37">
        <f t="shared" si="39"/>
        <v>1.5542041062736831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6903336</v>
      </c>
      <c r="E164" s="31">
        <v>6903336</v>
      </c>
      <c r="F164" s="31">
        <v>1816190</v>
      </c>
      <c r="G164" s="36">
        <f t="shared" si="32"/>
        <v>0.26308874434041746</v>
      </c>
      <c r="H164" s="31">
        <v>1564624</v>
      </c>
      <c r="I164" s="36">
        <f t="shared" si="33"/>
        <v>0.22664752229936366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3380814</v>
      </c>
      <c r="O164" s="36">
        <f t="shared" si="37"/>
        <v>0.48973626663978109</v>
      </c>
      <c r="P164" s="31">
        <v>1763378</v>
      </c>
      <c r="Q164" s="31">
        <v>6580875</v>
      </c>
      <c r="R164" s="31">
        <v>6580875</v>
      </c>
      <c r="S164" s="31">
        <v>3464706</v>
      </c>
      <c r="T164" s="36">
        <f t="shared" si="38"/>
        <v>0.52648105305145587</v>
      </c>
      <c r="U164" s="36">
        <f t="shared" si="39"/>
        <v>-0.11271207874885592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22586478</v>
      </c>
      <c r="E165" s="31">
        <v>22586478</v>
      </c>
      <c r="F165" s="31">
        <v>1541715</v>
      </c>
      <c r="G165" s="36">
        <f t="shared" si="32"/>
        <v>6.8258318096340656E-2</v>
      </c>
      <c r="H165" s="31">
        <v>1815442</v>
      </c>
      <c r="I165" s="36">
        <f t="shared" si="33"/>
        <v>8.0377383317576115E-2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3357157</v>
      </c>
      <c r="O165" s="36">
        <f t="shared" si="37"/>
        <v>0.14863570141391677</v>
      </c>
      <c r="P165" s="31">
        <v>1477899</v>
      </c>
      <c r="Q165" s="31">
        <v>4343319</v>
      </c>
      <c r="R165" s="31">
        <v>5546751</v>
      </c>
      <c r="S165" s="31">
        <v>3033711</v>
      </c>
      <c r="T165" s="36">
        <f t="shared" si="38"/>
        <v>0.69847759282705235</v>
      </c>
      <c r="U165" s="36">
        <f t="shared" si="39"/>
        <v>0.2283938212286496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1741310</v>
      </c>
      <c r="E167" s="31">
        <v>1741310</v>
      </c>
      <c r="F167" s="31">
        <v>432684</v>
      </c>
      <c r="G167" s="36">
        <f t="shared" si="32"/>
        <v>0.2484818900712682</v>
      </c>
      <c r="H167" s="31">
        <v>281149</v>
      </c>
      <c r="I167" s="36">
        <f t="shared" si="33"/>
        <v>0.16145832735124704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713833</v>
      </c>
      <c r="O167" s="36">
        <f t="shared" si="37"/>
        <v>0.40994021742251524</v>
      </c>
      <c r="P167" s="31">
        <v>0</v>
      </c>
      <c r="Q167" s="31">
        <v>1659972</v>
      </c>
      <c r="R167" s="31">
        <v>1659972</v>
      </c>
      <c r="S167" s="31">
        <v>168537</v>
      </c>
      <c r="T167" s="36">
        <f t="shared" si="38"/>
        <v>0.10153002580766422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31231124</v>
      </c>
      <c r="E169" s="32">
        <f>SUM(E164:E168)</f>
        <v>31231124</v>
      </c>
      <c r="F169" s="32">
        <f>SUM(F164:F168)</f>
        <v>3790589</v>
      </c>
      <c r="G169" s="37">
        <f t="shared" si="32"/>
        <v>0.12137216066895319</v>
      </c>
      <c r="H169" s="32">
        <f>SUM(H164:H168)</f>
        <v>3661215</v>
      </c>
      <c r="I169" s="37">
        <f t="shared" si="33"/>
        <v>0.11722969048440267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7451804</v>
      </c>
      <c r="O169" s="37">
        <f t="shared" si="37"/>
        <v>0.23860185115335586</v>
      </c>
      <c r="P169" s="32">
        <f>SUM(P164:P168)</f>
        <v>3241277</v>
      </c>
      <c r="Q169" s="32">
        <f>SUM(Q164:Q168)</f>
        <v>12584166</v>
      </c>
      <c r="R169" s="32">
        <f>SUM(R164:R168)</f>
        <v>13787598</v>
      </c>
      <c r="S169" s="32">
        <f>SUM(S164:S168)</f>
        <v>6666954</v>
      </c>
      <c r="T169" s="37">
        <f t="shared" si="38"/>
        <v>0.52978910163772475</v>
      </c>
      <c r="U169" s="37">
        <f t="shared" si="39"/>
        <v>0.12955942981732194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216415921</v>
      </c>
      <c r="E170" s="32">
        <f>SUM(E105,E107:E111,E113:E120,E122:E125,E127:E131,E133:E136,E138:E143,E145:E149,E151:E156,E158:E162,E164:E168)</f>
        <v>213102521</v>
      </c>
      <c r="F170" s="32">
        <f>SUM(F105,F107:F111,F113:F120,F122:F125,F127:F131,F133:F136,F138:F143,F145:F149,F151:F156,F158:F162,F164:F168)</f>
        <v>40447916</v>
      </c>
      <c r="G170" s="37">
        <f t="shared" si="32"/>
        <v>0.18689898512596032</v>
      </c>
      <c r="H170" s="32">
        <f>SUM(H105,H107:H111,H113:H120,H122:H125,H127:H131,H133:H136,H138:H143,H145:H149,H151:H156,H158:H162,H164:H168)</f>
        <v>71411281</v>
      </c>
      <c r="I170" s="37">
        <f t="shared" si="33"/>
        <v>0.32997240069042794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111859197</v>
      </c>
      <c r="O170" s="37">
        <f t="shared" si="37"/>
        <v>0.51687138581638825</v>
      </c>
      <c r="P170" s="32">
        <f>SUM(P105,P107:P111,P113:P120,P122:P125,P127:P131,P133:P136,P138:P143,P145:P149,P151:P156,P158:P162,P164:P168)</f>
        <v>58712898</v>
      </c>
      <c r="Q170" s="32">
        <f>SUM(Q105,Q107:Q111,Q113:Q120,Q122:Q125,Q127:Q131,Q133:Q136,Q138:Q143,Q145:Q149,Q151:Q156,Q158:Q162,Q164:Q168)</f>
        <v>231752218</v>
      </c>
      <c r="R170" s="32">
        <f>SUM(R105,R107:R111,R113:R120,R122:R125,R127:R131,R133:R136,R138:R143,R145:R149,R151:R156,R158:R162,R164:R168)</f>
        <v>233548239</v>
      </c>
      <c r="S170" s="32">
        <f>SUM(S105,S107:S111,S113:S120,S122:S125,S127:S131,S133:S136,S138:S143,S145:S149,S151:S156,S158:S162,S164:S168)</f>
        <v>92884419</v>
      </c>
      <c r="T170" s="37">
        <f t="shared" si="38"/>
        <v>0.40079193114777439</v>
      </c>
      <c r="U170" s="37">
        <f t="shared" si="39"/>
        <v>0.21627927478558462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3505000</v>
      </c>
      <c r="E175" s="31">
        <v>3505000</v>
      </c>
      <c r="F175" s="31">
        <v>167803</v>
      </c>
      <c r="G175" s="36">
        <f t="shared" si="40"/>
        <v>4.7875320970042795E-2</v>
      </c>
      <c r="H175" s="31">
        <v>180534</v>
      </c>
      <c r="I175" s="36">
        <f t="shared" si="41"/>
        <v>5.1507560627674753E-2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348337</v>
      </c>
      <c r="O175" s="36">
        <f t="shared" si="45"/>
        <v>9.9382881597717548E-2</v>
      </c>
      <c r="P175" s="31">
        <v>48840</v>
      </c>
      <c r="Q175" s="31">
        <v>3506044</v>
      </c>
      <c r="R175" s="31">
        <v>3506044</v>
      </c>
      <c r="S175" s="31">
        <v>225649</v>
      </c>
      <c r="T175" s="36">
        <f t="shared" si="46"/>
        <v>6.4360002327409474E-2</v>
      </c>
      <c r="U175" s="36">
        <f t="shared" si="47"/>
        <v>2.6964373464373463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6445383</v>
      </c>
      <c r="E176" s="31">
        <v>6445383</v>
      </c>
      <c r="F176" s="31">
        <v>0</v>
      </c>
      <c r="G176" s="36">
        <f t="shared" si="40"/>
        <v>0</v>
      </c>
      <c r="H176" s="31">
        <v>17970</v>
      </c>
      <c r="I176" s="36">
        <f t="shared" si="41"/>
        <v>2.7880422311598861E-3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17970</v>
      </c>
      <c r="O176" s="36">
        <f t="shared" si="45"/>
        <v>2.7880422311598861E-3</v>
      </c>
      <c r="P176" s="31">
        <v>-159</v>
      </c>
      <c r="Q176" s="31">
        <v>6109366</v>
      </c>
      <c r="R176" s="31">
        <v>6109366</v>
      </c>
      <c r="S176" s="31">
        <v>-159</v>
      </c>
      <c r="T176" s="36">
        <f t="shared" si="46"/>
        <v>-2.6025613787093456E-5</v>
      </c>
      <c r="U176" s="36">
        <f t="shared" si="47"/>
        <v>-114.01886792452831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155800</v>
      </c>
      <c r="Q177" s="31">
        <v>0</v>
      </c>
      <c r="R177" s="31">
        <v>0</v>
      </c>
      <c r="S177" s="31">
        <v>155800</v>
      </c>
      <c r="T177" s="36">
        <f t="shared" si="46"/>
        <v>0</v>
      </c>
      <c r="U177" s="36">
        <f t="shared" si="47"/>
        <v>-1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510</v>
      </c>
      <c r="Q178" s="31">
        <v>0</v>
      </c>
      <c r="R178" s="31">
        <v>0</v>
      </c>
      <c r="S178" s="31">
        <v>511</v>
      </c>
      <c r="T178" s="36">
        <f t="shared" si="46"/>
        <v>0</v>
      </c>
      <c r="U178" s="36">
        <f t="shared" si="47"/>
        <v>-1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9950383</v>
      </c>
      <c r="E179" s="32">
        <f>SUM(E173:E178)</f>
        <v>9950383</v>
      </c>
      <c r="F179" s="32">
        <f>SUM(F173:F178)</f>
        <v>167803</v>
      </c>
      <c r="G179" s="37">
        <f t="shared" si="40"/>
        <v>1.6863973979695052E-2</v>
      </c>
      <c r="H179" s="32">
        <f>SUM(H173:H178)</f>
        <v>198504</v>
      </c>
      <c r="I179" s="37">
        <f t="shared" si="41"/>
        <v>1.9949382852901241E-2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366307</v>
      </c>
      <c r="O179" s="37">
        <f t="shared" si="45"/>
        <v>3.6813356832596296E-2</v>
      </c>
      <c r="P179" s="32">
        <f>SUM(P173:P178)</f>
        <v>204991</v>
      </c>
      <c r="Q179" s="32">
        <f>SUM(Q173:Q178)</f>
        <v>9615410</v>
      </c>
      <c r="R179" s="32">
        <f>SUM(R173:R178)</f>
        <v>9615410</v>
      </c>
      <c r="S179" s="32">
        <f>SUM(S173:S178)</f>
        <v>381801</v>
      </c>
      <c r="T179" s="37">
        <f t="shared" si="46"/>
        <v>3.970719917299418E-2</v>
      </c>
      <c r="U179" s="37">
        <f t="shared" si="47"/>
        <v>-3.164529174451558E-2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359503</v>
      </c>
      <c r="G180" s="36">
        <f t="shared" si="40"/>
        <v>0</v>
      </c>
      <c r="H180" s="31">
        <v>102867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462370</v>
      </c>
      <c r="O180" s="36">
        <f t="shared" si="45"/>
        <v>0</v>
      </c>
      <c r="P180" s="31">
        <v>419959</v>
      </c>
      <c r="Q180" s="31">
        <v>0</v>
      </c>
      <c r="R180" s="31">
        <v>0</v>
      </c>
      <c r="S180" s="31">
        <v>756709</v>
      </c>
      <c r="T180" s="36">
        <f t="shared" si="46"/>
        <v>0</v>
      </c>
      <c r="U180" s="36">
        <f t="shared" si="47"/>
        <v>-0.75505466009777145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1057895</v>
      </c>
      <c r="E181" s="31">
        <v>1057895</v>
      </c>
      <c r="F181" s="31">
        <v>156553</v>
      </c>
      <c r="G181" s="36">
        <f t="shared" si="40"/>
        <v>0.14798538607328704</v>
      </c>
      <c r="H181" s="31">
        <v>147277</v>
      </c>
      <c r="I181" s="36">
        <f t="shared" si="41"/>
        <v>0.13921703004551492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303830</v>
      </c>
      <c r="O181" s="36">
        <f t="shared" si="45"/>
        <v>0.28720241611880198</v>
      </c>
      <c r="P181" s="31">
        <v>-5726472</v>
      </c>
      <c r="Q181" s="31">
        <v>588288</v>
      </c>
      <c r="R181" s="31">
        <v>896450</v>
      </c>
      <c r="S181" s="31">
        <v>496808</v>
      </c>
      <c r="T181" s="36">
        <f t="shared" si="46"/>
        <v>0.84449793298520448</v>
      </c>
      <c r="U181" s="36">
        <f t="shared" si="47"/>
        <v>-1.0257186274550893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64020</v>
      </c>
      <c r="E182" s="31">
        <v>64020</v>
      </c>
      <c r="F182" s="31">
        <v>65011</v>
      </c>
      <c r="G182" s="36">
        <f t="shared" si="40"/>
        <v>1.0154795376444861</v>
      </c>
      <c r="H182" s="31">
        <v>16511</v>
      </c>
      <c r="I182" s="36">
        <f t="shared" si="41"/>
        <v>0.25790378006872855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81522</v>
      </c>
      <c r="O182" s="36">
        <f t="shared" si="45"/>
        <v>1.2733833177132146</v>
      </c>
      <c r="P182" s="31">
        <v>76584</v>
      </c>
      <c r="Q182" s="31">
        <v>61035</v>
      </c>
      <c r="R182" s="31">
        <v>61035</v>
      </c>
      <c r="S182" s="31">
        <v>79512</v>
      </c>
      <c r="T182" s="36">
        <f t="shared" si="46"/>
        <v>1.3027279429835341</v>
      </c>
      <c r="U182" s="36">
        <f t="shared" si="47"/>
        <v>-0.78440666457745745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191243</v>
      </c>
      <c r="E184" s="31">
        <v>191243</v>
      </c>
      <c r="F184" s="31">
        <v>69096</v>
      </c>
      <c r="G184" s="36">
        <f t="shared" si="40"/>
        <v>0.36129949854373755</v>
      </c>
      <c r="H184" s="31">
        <v>21609</v>
      </c>
      <c r="I184" s="36">
        <f t="shared" si="41"/>
        <v>0.11299237096259733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90705</v>
      </c>
      <c r="O184" s="36">
        <f t="shared" si="45"/>
        <v>0.4742918695063349</v>
      </c>
      <c r="P184" s="31">
        <v>20553</v>
      </c>
      <c r="Q184" s="31">
        <v>112000</v>
      </c>
      <c r="R184" s="31">
        <v>182310</v>
      </c>
      <c r="S184" s="31">
        <v>91156</v>
      </c>
      <c r="T184" s="36">
        <f t="shared" si="46"/>
        <v>0.8138928571428572</v>
      </c>
      <c r="U184" s="36">
        <f t="shared" si="47"/>
        <v>5.1379360677273445E-2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1313158</v>
      </c>
      <c r="E185" s="32">
        <f>SUM(E180:E184)</f>
        <v>1313158</v>
      </c>
      <c r="F185" s="32">
        <f>SUM(F180:F184)</f>
        <v>650163</v>
      </c>
      <c r="G185" s="37">
        <f t="shared" si="40"/>
        <v>0.49511406852793038</v>
      </c>
      <c r="H185" s="32">
        <f>SUM(H180:H184)</f>
        <v>288264</v>
      </c>
      <c r="I185" s="37">
        <f t="shared" si="41"/>
        <v>0.21951966176195095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938427</v>
      </c>
      <c r="O185" s="37">
        <f t="shared" si="45"/>
        <v>0.71463373028988131</v>
      </c>
      <c r="P185" s="32">
        <f>SUM(P180:P184)</f>
        <v>-5209376</v>
      </c>
      <c r="Q185" s="32">
        <f>SUM(Q180:Q184)</f>
        <v>761323</v>
      </c>
      <c r="R185" s="32">
        <f>SUM(R180:R184)</f>
        <v>1139795</v>
      </c>
      <c r="S185" s="32">
        <f>SUM(S180:S184)</f>
        <v>1424185</v>
      </c>
      <c r="T185" s="37">
        <f t="shared" si="46"/>
        <v>1.8706711868681229</v>
      </c>
      <c r="U185" s="37">
        <f t="shared" si="47"/>
        <v>-1.0553356102535121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6818500</v>
      </c>
      <c r="E186" s="31">
        <v>6818500</v>
      </c>
      <c r="F186" s="31">
        <v>754391</v>
      </c>
      <c r="G186" s="36">
        <f t="shared" si="40"/>
        <v>0.11063885018699128</v>
      </c>
      <c r="H186" s="31">
        <v>836417</v>
      </c>
      <c r="I186" s="36">
        <f t="shared" si="41"/>
        <v>0.12266876879078976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1590808</v>
      </c>
      <c r="O186" s="36">
        <f t="shared" si="45"/>
        <v>0.23330761897778104</v>
      </c>
      <c r="P186" s="31">
        <v>131269</v>
      </c>
      <c r="Q186" s="31">
        <v>6500000</v>
      </c>
      <c r="R186" s="31">
        <v>6500000</v>
      </c>
      <c r="S186" s="31">
        <v>725707</v>
      </c>
      <c r="T186" s="36">
        <f t="shared" si="46"/>
        <v>0.11164723076923076</v>
      </c>
      <c r="U186" s="36">
        <f t="shared" si="47"/>
        <v>5.3717785615796574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24244252</v>
      </c>
      <c r="E187" s="31">
        <v>24244252</v>
      </c>
      <c r="F187" s="31">
        <v>1688343</v>
      </c>
      <c r="G187" s="36">
        <f t="shared" si="40"/>
        <v>6.9638898325260767E-2</v>
      </c>
      <c r="H187" s="31">
        <v>2520480</v>
      </c>
      <c r="I187" s="36">
        <f t="shared" si="41"/>
        <v>0.10396196178789101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4208823</v>
      </c>
      <c r="O187" s="36">
        <f t="shared" si="45"/>
        <v>0.17360086011315176</v>
      </c>
      <c r="P187" s="31">
        <v>3421435</v>
      </c>
      <c r="Q187" s="31">
        <v>13712249</v>
      </c>
      <c r="R187" s="31">
        <v>13712249</v>
      </c>
      <c r="S187" s="31">
        <v>4824389</v>
      </c>
      <c r="T187" s="36">
        <f t="shared" si="46"/>
        <v>0.35183061509457714</v>
      </c>
      <c r="U187" s="36">
        <f t="shared" si="47"/>
        <v>-0.26332664510651238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132531</v>
      </c>
      <c r="E188" s="31">
        <v>132531</v>
      </c>
      <c r="F188" s="31">
        <v>17817</v>
      </c>
      <c r="G188" s="36">
        <f t="shared" si="40"/>
        <v>0.13443647146705298</v>
      </c>
      <c r="H188" s="31">
        <v>8144</v>
      </c>
      <c r="I188" s="36">
        <f t="shared" si="41"/>
        <v>6.1449774015136079E-2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25961</v>
      </c>
      <c r="O188" s="36">
        <f t="shared" si="45"/>
        <v>0.19588624548218908</v>
      </c>
      <c r="P188" s="31">
        <v>-2370</v>
      </c>
      <c r="Q188" s="31">
        <v>259247</v>
      </c>
      <c r="R188" s="31">
        <v>130747</v>
      </c>
      <c r="S188" s="31">
        <v>15544</v>
      </c>
      <c r="T188" s="36">
        <f t="shared" si="46"/>
        <v>5.9958263740756884E-2</v>
      </c>
      <c r="U188" s="36">
        <f t="shared" si="47"/>
        <v>-4.4362869198312236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781427</v>
      </c>
      <c r="E189" s="31">
        <v>781427</v>
      </c>
      <c r="F189" s="31">
        <v>52175</v>
      </c>
      <c r="G189" s="36">
        <f t="shared" si="40"/>
        <v>6.6768872844168423E-2</v>
      </c>
      <c r="H189" s="31">
        <v>18970</v>
      </c>
      <c r="I189" s="36">
        <f t="shared" si="41"/>
        <v>2.4276100006782462E-2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71145</v>
      </c>
      <c r="O189" s="36">
        <f t="shared" si="45"/>
        <v>9.1044972850950895E-2</v>
      </c>
      <c r="P189" s="31">
        <v>29520</v>
      </c>
      <c r="Q189" s="31">
        <v>12695682</v>
      </c>
      <c r="R189" s="31">
        <v>744926</v>
      </c>
      <c r="S189" s="31">
        <v>49870</v>
      </c>
      <c r="T189" s="36">
        <f t="shared" si="46"/>
        <v>3.9281072099947049E-3</v>
      </c>
      <c r="U189" s="36">
        <f t="shared" si="47"/>
        <v>-0.35738482384823844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57302000</v>
      </c>
      <c r="E190" s="31">
        <v>57302000</v>
      </c>
      <c r="F190" s="31">
        <v>23875869</v>
      </c>
      <c r="G190" s="36">
        <f t="shared" si="40"/>
        <v>0.4166672890998569</v>
      </c>
      <c r="H190" s="31">
        <v>19100667</v>
      </c>
      <c r="I190" s="36">
        <f t="shared" si="41"/>
        <v>0.33333333915046598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42976536</v>
      </c>
      <c r="O190" s="36">
        <f t="shared" si="45"/>
        <v>0.75000062825032288</v>
      </c>
      <c r="P190" s="31">
        <v>17666667</v>
      </c>
      <c r="Q190" s="31">
        <v>53000000</v>
      </c>
      <c r="R190" s="31">
        <v>49044000</v>
      </c>
      <c r="S190" s="31">
        <v>39750000</v>
      </c>
      <c r="T190" s="36">
        <f t="shared" si="46"/>
        <v>0.75</v>
      </c>
      <c r="U190" s="36">
        <f t="shared" si="47"/>
        <v>8.1169809789248815E-2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89278710</v>
      </c>
      <c r="E191" s="32">
        <f>SUM(E186:E190)</f>
        <v>89278710</v>
      </c>
      <c r="F191" s="32">
        <f>SUM(F186:F190)</f>
        <v>26388595</v>
      </c>
      <c r="G191" s="37">
        <f t="shared" si="40"/>
        <v>0.29557545130300383</v>
      </c>
      <c r="H191" s="32">
        <f>SUM(H186:H190)</f>
        <v>22484678</v>
      </c>
      <c r="I191" s="37">
        <f t="shared" si="41"/>
        <v>0.25184815058371701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48873273</v>
      </c>
      <c r="O191" s="37">
        <f t="shared" si="45"/>
        <v>0.54742360188672079</v>
      </c>
      <c r="P191" s="32">
        <f>SUM(P186:P190)</f>
        <v>21246521</v>
      </c>
      <c r="Q191" s="32">
        <f>SUM(Q186:Q190)</f>
        <v>86167178</v>
      </c>
      <c r="R191" s="32">
        <f>SUM(R186:R190)</f>
        <v>70131922</v>
      </c>
      <c r="S191" s="32">
        <f>SUM(S186:S190)</f>
        <v>45365510</v>
      </c>
      <c r="T191" s="37">
        <f t="shared" si="46"/>
        <v>0.52648248501302897</v>
      </c>
      <c r="U191" s="37">
        <f t="shared" si="47"/>
        <v>5.8275752533791358E-2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5281152</v>
      </c>
      <c r="E192" s="31">
        <v>5281152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4982218</v>
      </c>
      <c r="R192" s="31">
        <v>4982218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665195</v>
      </c>
      <c r="E193" s="31">
        <v>665195</v>
      </c>
      <c r="F193" s="31">
        <v>180600</v>
      </c>
      <c r="G193" s="36">
        <f t="shared" si="40"/>
        <v>0.27149933478153021</v>
      </c>
      <c r="H193" s="31">
        <v>256068</v>
      </c>
      <c r="I193" s="36">
        <f t="shared" si="41"/>
        <v>0.38495178105668265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436668</v>
      </c>
      <c r="O193" s="36">
        <f t="shared" si="45"/>
        <v>0.65645111583821281</v>
      </c>
      <c r="P193" s="31">
        <v>110975</v>
      </c>
      <c r="Q193" s="31">
        <v>634123</v>
      </c>
      <c r="R193" s="31">
        <v>541232</v>
      </c>
      <c r="S193" s="31">
        <v>279725</v>
      </c>
      <c r="T193" s="36">
        <f t="shared" si="46"/>
        <v>0.44112104433997823</v>
      </c>
      <c r="U193" s="36">
        <f t="shared" si="47"/>
        <v>1.3074386123000674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6967212</v>
      </c>
      <c r="E194" s="31">
        <v>6967212</v>
      </c>
      <c r="F194" s="31">
        <v>1963262</v>
      </c>
      <c r="G194" s="36">
        <f t="shared" si="40"/>
        <v>0.28178588508574159</v>
      </c>
      <c r="H194" s="31">
        <v>1538491</v>
      </c>
      <c r="I194" s="36">
        <f t="shared" si="41"/>
        <v>0.22081874356629308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3501753</v>
      </c>
      <c r="O194" s="36">
        <f t="shared" si="45"/>
        <v>0.5026046286520347</v>
      </c>
      <c r="P194" s="31">
        <v>1510555</v>
      </c>
      <c r="Q194" s="31">
        <v>6641648</v>
      </c>
      <c r="R194" s="31">
        <v>6641648</v>
      </c>
      <c r="S194" s="31">
        <v>3585974</v>
      </c>
      <c r="T194" s="36">
        <f t="shared" si="46"/>
        <v>0.53992232048431354</v>
      </c>
      <c r="U194" s="36">
        <f t="shared" si="47"/>
        <v>1.8493864837758389E-2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17173</v>
      </c>
      <c r="E195" s="31">
        <v>17173</v>
      </c>
      <c r="F195" s="31">
        <v>2566</v>
      </c>
      <c r="G195" s="36">
        <f t="shared" si="40"/>
        <v>0.14942060210796018</v>
      </c>
      <c r="H195" s="31">
        <v>27920</v>
      </c>
      <c r="I195" s="36">
        <f t="shared" si="41"/>
        <v>1.6258079543469399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30486</v>
      </c>
      <c r="O195" s="36">
        <f t="shared" si="45"/>
        <v>1.7752285564549002</v>
      </c>
      <c r="P195" s="31">
        <v>264</v>
      </c>
      <c r="Q195" s="31">
        <v>16361</v>
      </c>
      <c r="R195" s="31">
        <v>16371</v>
      </c>
      <c r="S195" s="31">
        <v>2263</v>
      </c>
      <c r="T195" s="36">
        <f t="shared" si="46"/>
        <v>0.13831672880630769</v>
      </c>
      <c r="U195" s="36">
        <f t="shared" si="47"/>
        <v>104.75757575757575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11176032</v>
      </c>
      <c r="E196" s="31">
        <v>11176032</v>
      </c>
      <c r="F196" s="31">
        <v>3739884</v>
      </c>
      <c r="G196" s="36">
        <f t="shared" si="40"/>
        <v>0.33463433175567142</v>
      </c>
      <c r="H196" s="31">
        <v>1119461</v>
      </c>
      <c r="I196" s="36">
        <f t="shared" si="41"/>
        <v>0.10016623073377026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4859345</v>
      </c>
      <c r="O196" s="36">
        <f t="shared" si="45"/>
        <v>0.43480056248944171</v>
      </c>
      <c r="P196" s="31">
        <v>2411502</v>
      </c>
      <c r="Q196" s="31">
        <v>8537195</v>
      </c>
      <c r="R196" s="31">
        <v>14537195</v>
      </c>
      <c r="S196" s="31">
        <v>7590691</v>
      </c>
      <c r="T196" s="36">
        <f t="shared" si="46"/>
        <v>0.8891317347208304</v>
      </c>
      <c r="U196" s="36">
        <f t="shared" si="47"/>
        <v>-0.53578267818148184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65812</v>
      </c>
      <c r="E197" s="31">
        <v>65812</v>
      </c>
      <c r="F197" s="31">
        <v>6241</v>
      </c>
      <c r="G197" s="36">
        <f t="shared" si="40"/>
        <v>9.4830729958062354E-2</v>
      </c>
      <c r="H197" s="31">
        <v>27836</v>
      </c>
      <c r="I197" s="36">
        <f t="shared" si="41"/>
        <v>0.42296237768188172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34077</v>
      </c>
      <c r="O197" s="36">
        <f t="shared" si="45"/>
        <v>0.51779310763994413</v>
      </c>
      <c r="P197" s="31">
        <v>8257</v>
      </c>
      <c r="Q197" s="31">
        <v>52650</v>
      </c>
      <c r="R197" s="31">
        <v>52650</v>
      </c>
      <c r="S197" s="31">
        <v>33194</v>
      </c>
      <c r="T197" s="36">
        <f t="shared" si="46"/>
        <v>0.63046533713200381</v>
      </c>
      <c r="U197" s="36">
        <f t="shared" si="47"/>
        <v>2.3712001937749787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24172576</v>
      </c>
      <c r="E198" s="32">
        <f>SUM(E192:E197)</f>
        <v>24172576</v>
      </c>
      <c r="F198" s="32">
        <f>SUM(F192:F197)</f>
        <v>5892553</v>
      </c>
      <c r="G198" s="37">
        <f t="shared" si="40"/>
        <v>0.24377017161927633</v>
      </c>
      <c r="H198" s="32">
        <f>SUM(H192:H197)</f>
        <v>2969776</v>
      </c>
      <c r="I198" s="37">
        <f t="shared" si="41"/>
        <v>0.12285724119762825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8862329</v>
      </c>
      <c r="O198" s="37">
        <f t="shared" si="45"/>
        <v>0.36662741281690459</v>
      </c>
      <c r="P198" s="32">
        <f>SUM(P192:P197)</f>
        <v>4041553</v>
      </c>
      <c r="Q198" s="32">
        <f>SUM(Q192:Q197)</f>
        <v>20864195</v>
      </c>
      <c r="R198" s="32">
        <f>SUM(R192:R197)</f>
        <v>26771314</v>
      </c>
      <c r="S198" s="32">
        <f>SUM(S192:S197)</f>
        <v>11491847</v>
      </c>
      <c r="T198" s="37">
        <f t="shared" si="46"/>
        <v>0.55079273367604165</v>
      </c>
      <c r="U198" s="37">
        <f t="shared" si="47"/>
        <v>-0.26518939625436067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4345347</v>
      </c>
      <c r="G200" s="36">
        <f t="shared" si="40"/>
        <v>0</v>
      </c>
      <c r="H200" s="31">
        <v>4271267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8616614</v>
      </c>
      <c r="O200" s="36">
        <f t="shared" si="45"/>
        <v>0</v>
      </c>
      <c r="P200" s="31">
        <v>1501711</v>
      </c>
      <c r="Q200" s="31">
        <v>100227956</v>
      </c>
      <c r="R200" s="31">
        <v>108186190</v>
      </c>
      <c r="S200" s="31">
        <v>2909246</v>
      </c>
      <c r="T200" s="36">
        <f t="shared" si="46"/>
        <v>2.902629282393028E-2</v>
      </c>
      <c r="U200" s="36">
        <f t="shared" si="47"/>
        <v>1.8442669728063521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18424315</v>
      </c>
      <c r="E202" s="31">
        <v>18424315</v>
      </c>
      <c r="F202" s="31">
        <v>4081278</v>
      </c>
      <c r="G202" s="36">
        <f t="shared" si="40"/>
        <v>0.22151586096959372</v>
      </c>
      <c r="H202" s="31">
        <v>4197733</v>
      </c>
      <c r="I202" s="36">
        <f t="shared" si="41"/>
        <v>0.22783658442661234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8279011</v>
      </c>
      <c r="O202" s="36">
        <f t="shared" si="45"/>
        <v>0.44935244539620606</v>
      </c>
      <c r="P202" s="31">
        <v>2485718</v>
      </c>
      <c r="Q202" s="31">
        <v>16810263</v>
      </c>
      <c r="R202" s="31">
        <v>18575381</v>
      </c>
      <c r="S202" s="31">
        <v>6316371</v>
      </c>
      <c r="T202" s="36">
        <f t="shared" si="46"/>
        <v>0.3757449243952935</v>
      </c>
      <c r="U202" s="36">
        <f t="shared" si="47"/>
        <v>0.68874063751398995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18424315</v>
      </c>
      <c r="E204" s="32">
        <f>SUM(E199:E203)</f>
        <v>18424315</v>
      </c>
      <c r="F204" s="32">
        <f>SUM(F199:F203)</f>
        <v>8426625</v>
      </c>
      <c r="G204" s="37">
        <f t="shared" si="40"/>
        <v>0.45736435791507041</v>
      </c>
      <c r="H204" s="32">
        <f>SUM(H199:H203)</f>
        <v>8469000</v>
      </c>
      <c r="I204" s="37">
        <f t="shared" si="41"/>
        <v>0.4596643077368141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16895625</v>
      </c>
      <c r="O204" s="37">
        <f t="shared" si="45"/>
        <v>0.91702866565188446</v>
      </c>
      <c r="P204" s="32">
        <f>SUM(P199:P203)</f>
        <v>3987429</v>
      </c>
      <c r="Q204" s="32">
        <f>SUM(Q199:Q203)</f>
        <v>117038219</v>
      </c>
      <c r="R204" s="32">
        <f>SUM(R199:R203)</f>
        <v>126761571</v>
      </c>
      <c r="S204" s="32">
        <f>SUM(S199:S203)</f>
        <v>9225617</v>
      </c>
      <c r="T204" s="37">
        <f t="shared" si="46"/>
        <v>7.8825678302572255E-2</v>
      </c>
      <c r="U204" s="37">
        <f t="shared" si="47"/>
        <v>1.123924965184333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143139142</v>
      </c>
      <c r="E205" s="32">
        <f>SUM(E173:E178,E180:E184,E186:E190,E192:E197,E199:E203)</f>
        <v>143139142</v>
      </c>
      <c r="F205" s="32">
        <f>SUM(F173:F178,F180:F184,F186:F190,F192:F197,F199:F203)</f>
        <v>41525739</v>
      </c>
      <c r="G205" s="37">
        <f t="shared" si="40"/>
        <v>0.29010750253064949</v>
      </c>
      <c r="H205" s="32">
        <f>SUM(H173:H178,H180:H184,H186:H190,H192:H197,H199:H203)</f>
        <v>34410222</v>
      </c>
      <c r="I205" s="37">
        <f t="shared" si="41"/>
        <v>0.24039701174120492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75935961</v>
      </c>
      <c r="O205" s="37">
        <f t="shared" si="45"/>
        <v>0.53050451427185441</v>
      </c>
      <c r="P205" s="32">
        <f>SUM(P173:P178,P180:P184,P186:P190,P192:P197,P199:P203)</f>
        <v>24271118</v>
      </c>
      <c r="Q205" s="32">
        <f>SUM(Q173:Q178,Q180:Q184,Q186:Q190,Q192:Q197,Q199:Q203)</f>
        <v>234446325</v>
      </c>
      <c r="R205" s="32">
        <f>SUM(R173:R178,R180:R184,R186:R190,R192:R197,R199:R203)</f>
        <v>234420012</v>
      </c>
      <c r="S205" s="32">
        <f>SUM(S173:S178,S180:S184,S186:S190,S192:S197,S199:S203)</f>
        <v>67888960</v>
      </c>
      <c r="T205" s="37">
        <f t="shared" si="46"/>
        <v>0.28957144028595883</v>
      </c>
      <c r="U205" s="37">
        <f t="shared" si="47"/>
        <v>0.41774359137473605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1070664</v>
      </c>
      <c r="E208" s="31">
        <v>1070664</v>
      </c>
      <c r="F208" s="31">
        <v>121700</v>
      </c>
      <c r="G208" s="36">
        <f t="shared" ref="G208:G231" si="48">IF(($D208     =0),0,($F208     /$D208     ))</f>
        <v>0.11366777999447072</v>
      </c>
      <c r="H208" s="31">
        <v>195586</v>
      </c>
      <c r="I208" s="36">
        <f t="shared" ref="I208:I231" si="49">IF(($D208     =0),0,($H208     /$D208     ))</f>
        <v>0.18267729184879664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317286</v>
      </c>
      <c r="O208" s="36">
        <f t="shared" ref="O208:O231" si="53">IF(($D208     =0),0,($N208     /$D208     ))</f>
        <v>0.29634507184326736</v>
      </c>
      <c r="P208" s="31">
        <v>157209</v>
      </c>
      <c r="Q208" s="31">
        <v>27910</v>
      </c>
      <c r="R208" s="31">
        <v>751456</v>
      </c>
      <c r="S208" s="31">
        <v>212814</v>
      </c>
      <c r="T208" s="36">
        <f t="shared" ref="T208:T231" si="54">IF(($Q208     =0),0,($S208     /$Q208     ))</f>
        <v>7.6250089573629527</v>
      </c>
      <c r="U208" s="36">
        <f t="shared" ref="U208:U231" si="55">IF(($P208     =0),0,(($H208     /$P208     )-1))</f>
        <v>0.24411452270544309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11247000</v>
      </c>
      <c r="E209" s="31">
        <v>11247000</v>
      </c>
      <c r="F209" s="31">
        <v>2073016</v>
      </c>
      <c r="G209" s="36">
        <f t="shared" si="48"/>
        <v>0.18431724015292966</v>
      </c>
      <c r="H209" s="31">
        <v>984418</v>
      </c>
      <c r="I209" s="36">
        <f t="shared" si="49"/>
        <v>8.7527162798968619E-2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3057434</v>
      </c>
      <c r="O209" s="36">
        <f t="shared" si="53"/>
        <v>0.27184440295189827</v>
      </c>
      <c r="P209" s="31">
        <v>665371</v>
      </c>
      <c r="Q209" s="31">
        <v>8223107</v>
      </c>
      <c r="R209" s="31">
        <v>10721638</v>
      </c>
      <c r="S209" s="31">
        <v>2668510</v>
      </c>
      <c r="T209" s="36">
        <f t="shared" si="54"/>
        <v>0.32451359321969175</v>
      </c>
      <c r="U209" s="36">
        <f t="shared" si="55"/>
        <v>0.47950241293954798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5869247</v>
      </c>
      <c r="E210" s="31">
        <v>5869247</v>
      </c>
      <c r="F210" s="31">
        <v>381293</v>
      </c>
      <c r="G210" s="36">
        <f t="shared" si="48"/>
        <v>6.4964551670767992E-2</v>
      </c>
      <c r="H210" s="31">
        <v>517845</v>
      </c>
      <c r="I210" s="36">
        <f t="shared" si="49"/>
        <v>8.8230227829907318E-2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899138</v>
      </c>
      <c r="O210" s="36">
        <f t="shared" si="53"/>
        <v>0.15319477950067531</v>
      </c>
      <c r="P210" s="31">
        <v>224837</v>
      </c>
      <c r="Q210" s="31">
        <v>5591488</v>
      </c>
      <c r="R210" s="31">
        <v>5595088</v>
      </c>
      <c r="S210" s="31">
        <v>314603</v>
      </c>
      <c r="T210" s="36">
        <f t="shared" si="54"/>
        <v>5.6264629379514007E-2</v>
      </c>
      <c r="U210" s="36">
        <f t="shared" si="55"/>
        <v>1.3032018751362098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10795484</v>
      </c>
      <c r="E211" s="31">
        <v>10795484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10173936</v>
      </c>
      <c r="R211" s="31">
        <v>10173936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2882236</v>
      </c>
      <c r="E212" s="31">
        <v>2882236</v>
      </c>
      <c r="F212" s="31">
        <v>155944</v>
      </c>
      <c r="G212" s="36">
        <f t="shared" si="48"/>
        <v>5.4105215534050649E-2</v>
      </c>
      <c r="H212" s="31">
        <v>422615</v>
      </c>
      <c r="I212" s="36">
        <f t="shared" si="49"/>
        <v>0.14662747949855598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578559</v>
      </c>
      <c r="O212" s="36">
        <f t="shared" si="53"/>
        <v>0.20073269503260663</v>
      </c>
      <c r="P212" s="31">
        <v>123314</v>
      </c>
      <c r="Q212" s="31">
        <v>4930000</v>
      </c>
      <c r="R212" s="31">
        <v>4755000</v>
      </c>
      <c r="S212" s="31">
        <v>283143</v>
      </c>
      <c r="T212" s="36">
        <f t="shared" si="54"/>
        <v>5.7432657200811359E-2</v>
      </c>
      <c r="U212" s="36">
        <f t="shared" si="55"/>
        <v>2.4271453362959599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9365476</v>
      </c>
      <c r="E213" s="31">
        <v>9365476</v>
      </c>
      <c r="F213" s="31">
        <v>1146586</v>
      </c>
      <c r="G213" s="36">
        <f t="shared" si="48"/>
        <v>0.12242687931718579</v>
      </c>
      <c r="H213" s="31">
        <v>47676</v>
      </c>
      <c r="I213" s="36">
        <f t="shared" si="49"/>
        <v>5.0906115183040352E-3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1194262</v>
      </c>
      <c r="O213" s="36">
        <f t="shared" si="53"/>
        <v>0.12751749083548983</v>
      </c>
      <c r="P213" s="31">
        <v>1091049</v>
      </c>
      <c r="Q213" s="31">
        <v>8888564</v>
      </c>
      <c r="R213" s="31">
        <v>8888564</v>
      </c>
      <c r="S213" s="31">
        <v>2262372</v>
      </c>
      <c r="T213" s="36">
        <f t="shared" si="54"/>
        <v>0.25452615293088965</v>
      </c>
      <c r="U213" s="36">
        <f t="shared" si="55"/>
        <v>-0.95630260419101254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24083195</v>
      </c>
      <c r="E214" s="31">
        <v>24083195</v>
      </c>
      <c r="F214" s="31">
        <v>1628703</v>
      </c>
      <c r="G214" s="36">
        <f t="shared" si="48"/>
        <v>6.7628194680979831E-2</v>
      </c>
      <c r="H214" s="31">
        <v>3019866</v>
      </c>
      <c r="I214" s="36">
        <f t="shared" si="49"/>
        <v>0.12539308011250169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4648569</v>
      </c>
      <c r="O214" s="36">
        <f t="shared" si="53"/>
        <v>0.19302127479348152</v>
      </c>
      <c r="P214" s="31">
        <v>1246026</v>
      </c>
      <c r="Q214" s="31">
        <v>39940550</v>
      </c>
      <c r="R214" s="31">
        <v>23340550</v>
      </c>
      <c r="S214" s="31">
        <v>2297357</v>
      </c>
      <c r="T214" s="36">
        <f t="shared" si="54"/>
        <v>5.7519413227909981E-2</v>
      </c>
      <c r="U214" s="36">
        <f t="shared" si="55"/>
        <v>1.4235979024514736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65313302</v>
      </c>
      <c r="E216" s="32">
        <f>SUM(E208:E215)</f>
        <v>65313302</v>
      </c>
      <c r="F216" s="32">
        <f>SUM(F208:F215)</f>
        <v>5507242</v>
      </c>
      <c r="G216" s="37">
        <f t="shared" si="48"/>
        <v>8.4320373206670823E-2</v>
      </c>
      <c r="H216" s="32">
        <f>SUM(H208:H215)</f>
        <v>5188006</v>
      </c>
      <c r="I216" s="37">
        <f t="shared" si="49"/>
        <v>7.9432609302160229E-2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10695248</v>
      </c>
      <c r="O216" s="37">
        <f t="shared" si="53"/>
        <v>0.16375298250883105</v>
      </c>
      <c r="P216" s="32">
        <f>SUM(P208:P215)</f>
        <v>3507806</v>
      </c>
      <c r="Q216" s="32">
        <f>SUM(Q208:Q215)</f>
        <v>77775555</v>
      </c>
      <c r="R216" s="32">
        <f>SUM(R208:R215)</f>
        <v>64226232</v>
      </c>
      <c r="S216" s="32">
        <f>SUM(S208:S215)</f>
        <v>8038799</v>
      </c>
      <c r="T216" s="37">
        <f t="shared" si="54"/>
        <v>0.10335894099373512</v>
      </c>
      <c r="U216" s="37">
        <f t="shared" si="55"/>
        <v>0.47898886084350156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3362633</v>
      </c>
      <c r="E217" s="31">
        <v>3362633</v>
      </c>
      <c r="F217" s="31">
        <v>379057</v>
      </c>
      <c r="G217" s="36">
        <f t="shared" si="48"/>
        <v>0.11272624755660222</v>
      </c>
      <c r="H217" s="31">
        <v>322190</v>
      </c>
      <c r="I217" s="36">
        <f t="shared" si="49"/>
        <v>9.5814797511354938E-2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701247</v>
      </c>
      <c r="O217" s="36">
        <f t="shared" si="53"/>
        <v>0.20854104506795718</v>
      </c>
      <c r="P217" s="31">
        <v>301808</v>
      </c>
      <c r="Q217" s="31">
        <v>2623143</v>
      </c>
      <c r="R217" s="31">
        <v>2623143</v>
      </c>
      <c r="S217" s="31">
        <v>699274</v>
      </c>
      <c r="T217" s="36">
        <f t="shared" si="54"/>
        <v>0.26657868061329482</v>
      </c>
      <c r="U217" s="36">
        <f t="shared" si="55"/>
        <v>6.7533001113290636E-2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27595024</v>
      </c>
      <c r="E218" s="31">
        <v>27595024</v>
      </c>
      <c r="F218" s="31">
        <v>6464568</v>
      </c>
      <c r="G218" s="36">
        <f t="shared" si="48"/>
        <v>0.23426571399249371</v>
      </c>
      <c r="H218" s="31">
        <v>4718342</v>
      </c>
      <c r="I218" s="36">
        <f t="shared" si="49"/>
        <v>0.17098524719529143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11182910</v>
      </c>
      <c r="O218" s="36">
        <f t="shared" si="53"/>
        <v>0.40525096118778514</v>
      </c>
      <c r="P218" s="31">
        <v>5136840</v>
      </c>
      <c r="Q218" s="31">
        <v>26869762</v>
      </c>
      <c r="R218" s="31">
        <v>26234192</v>
      </c>
      <c r="S218" s="31">
        <v>11773727</v>
      </c>
      <c r="T218" s="36">
        <f t="shared" si="54"/>
        <v>0.4381775692691286</v>
      </c>
      <c r="U218" s="36">
        <f t="shared" si="55"/>
        <v>-8.1469930930299528E-2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21030079</v>
      </c>
      <c r="E219" s="31">
        <v>21030079</v>
      </c>
      <c r="F219" s="31">
        <v>675670</v>
      </c>
      <c r="G219" s="36">
        <f t="shared" si="48"/>
        <v>3.2128742835440607E-2</v>
      </c>
      <c r="H219" s="31">
        <v>1238717</v>
      </c>
      <c r="I219" s="36">
        <f t="shared" si="49"/>
        <v>5.8902156287667776E-2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1914387</v>
      </c>
      <c r="O219" s="36">
        <f t="shared" si="53"/>
        <v>9.1030899123108383E-2</v>
      </c>
      <c r="P219" s="31">
        <v>1333935</v>
      </c>
      <c r="Q219" s="31">
        <v>20023908</v>
      </c>
      <c r="R219" s="31">
        <v>20023908</v>
      </c>
      <c r="S219" s="31">
        <v>2345322</v>
      </c>
      <c r="T219" s="36">
        <f t="shared" si="54"/>
        <v>0.11712608747503235</v>
      </c>
      <c r="U219" s="36">
        <f t="shared" si="55"/>
        <v>-7.1381289193251596E-2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12633264</v>
      </c>
      <c r="E220" s="31">
        <v>12633264</v>
      </c>
      <c r="F220" s="31">
        <v>4321012</v>
      </c>
      <c r="G220" s="36">
        <f t="shared" si="48"/>
        <v>0.3420344892657986</v>
      </c>
      <c r="H220" s="31">
        <v>5923460</v>
      </c>
      <c r="I220" s="36">
        <f t="shared" si="49"/>
        <v>0.46887803500346387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10244472</v>
      </c>
      <c r="O220" s="36">
        <f t="shared" si="53"/>
        <v>0.81091252426926252</v>
      </c>
      <c r="P220" s="31">
        <v>40669</v>
      </c>
      <c r="Q220" s="31">
        <v>12074745</v>
      </c>
      <c r="R220" s="31">
        <v>3528155</v>
      </c>
      <c r="S220" s="31">
        <v>121943</v>
      </c>
      <c r="T220" s="36">
        <f t="shared" si="54"/>
        <v>1.0099012442912872E-2</v>
      </c>
      <c r="U220" s="36">
        <f t="shared" si="55"/>
        <v>144.65049546337505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5816270</v>
      </c>
      <c r="E222" s="31">
        <v>5816270</v>
      </c>
      <c r="F222" s="31">
        <v>13170</v>
      </c>
      <c r="G222" s="36">
        <f t="shared" si="48"/>
        <v>2.2643377972480644E-3</v>
      </c>
      <c r="H222" s="31">
        <v>274069</v>
      </c>
      <c r="I222" s="36">
        <f t="shared" si="49"/>
        <v>4.7121093071676522E-2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287239</v>
      </c>
      <c r="O222" s="36">
        <f t="shared" si="53"/>
        <v>4.9385430868924586E-2</v>
      </c>
      <c r="P222" s="31">
        <v>239222</v>
      </c>
      <c r="Q222" s="31">
        <v>5470585</v>
      </c>
      <c r="R222" s="31">
        <v>5544585</v>
      </c>
      <c r="S222" s="31">
        <v>348532</v>
      </c>
      <c r="T222" s="36">
        <f t="shared" si="54"/>
        <v>6.3710188215702707E-2</v>
      </c>
      <c r="U222" s="36">
        <f t="shared" si="55"/>
        <v>0.14566804056483096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681000</v>
      </c>
      <c r="E223" s="31">
        <v>681000</v>
      </c>
      <c r="F223" s="31">
        <v>40135</v>
      </c>
      <c r="G223" s="36">
        <f t="shared" si="48"/>
        <v>5.8935389133627017E-2</v>
      </c>
      <c r="H223" s="31">
        <v>144408</v>
      </c>
      <c r="I223" s="36">
        <f t="shared" si="49"/>
        <v>0.21205286343612334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184543</v>
      </c>
      <c r="O223" s="36">
        <f t="shared" si="53"/>
        <v>0.27098825256975034</v>
      </c>
      <c r="P223" s="31">
        <v>86497</v>
      </c>
      <c r="Q223" s="31">
        <v>479000</v>
      </c>
      <c r="R223" s="31">
        <v>479000</v>
      </c>
      <c r="S223" s="31">
        <v>95096</v>
      </c>
      <c r="T223" s="36">
        <f t="shared" si="54"/>
        <v>0.19853027139874738</v>
      </c>
      <c r="U223" s="36">
        <f t="shared" si="55"/>
        <v>0.66951454963755963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71118270</v>
      </c>
      <c r="E224" s="32">
        <f>SUM(E217:E223)</f>
        <v>71118270</v>
      </c>
      <c r="F224" s="32">
        <f>SUM(F217:F223)</f>
        <v>11893612</v>
      </c>
      <c r="G224" s="37">
        <f t="shared" si="48"/>
        <v>0.16723708267931714</v>
      </c>
      <c r="H224" s="32">
        <f>SUM(H217:H223)</f>
        <v>12621186</v>
      </c>
      <c r="I224" s="37">
        <f t="shared" si="49"/>
        <v>0.1774675621327684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24514798</v>
      </c>
      <c r="O224" s="37">
        <f t="shared" si="53"/>
        <v>0.34470464481208557</v>
      </c>
      <c r="P224" s="32">
        <f>SUM(P217:P223)</f>
        <v>7138971</v>
      </c>
      <c r="Q224" s="32">
        <f>SUM(Q217:Q223)</f>
        <v>67541143</v>
      </c>
      <c r="R224" s="32">
        <f>SUM(R217:R223)</f>
        <v>58432983</v>
      </c>
      <c r="S224" s="32">
        <f>SUM(S217:S223)</f>
        <v>15383894</v>
      </c>
      <c r="T224" s="37">
        <f t="shared" si="54"/>
        <v>0.22777070858868942</v>
      </c>
      <c r="U224" s="37">
        <f t="shared" si="55"/>
        <v>0.76792789885264967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4249000</v>
      </c>
      <c r="E225" s="31">
        <v>4249000</v>
      </c>
      <c r="F225" s="31">
        <v>508645</v>
      </c>
      <c r="G225" s="36">
        <f t="shared" si="48"/>
        <v>0.11970934337491175</v>
      </c>
      <c r="H225" s="31">
        <v>404153</v>
      </c>
      <c r="I225" s="36">
        <f t="shared" si="49"/>
        <v>9.51172040480113E-2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912798</v>
      </c>
      <c r="O225" s="36">
        <f t="shared" si="53"/>
        <v>0.21482654742292304</v>
      </c>
      <c r="P225" s="31">
        <v>401229</v>
      </c>
      <c r="Q225" s="31">
        <v>1100000</v>
      </c>
      <c r="R225" s="31">
        <v>1100000</v>
      </c>
      <c r="S225" s="31">
        <v>641379</v>
      </c>
      <c r="T225" s="36">
        <f t="shared" si="54"/>
        <v>0.58307181818181819</v>
      </c>
      <c r="U225" s="36">
        <f t="shared" si="55"/>
        <v>7.2876088218947199E-3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3988907</v>
      </c>
      <c r="E226" s="31">
        <v>3988907</v>
      </c>
      <c r="F226" s="31">
        <v>20434</v>
      </c>
      <c r="G226" s="36">
        <f t="shared" si="48"/>
        <v>5.1227065459284963E-3</v>
      </c>
      <c r="H226" s="31">
        <v>36404</v>
      </c>
      <c r="I226" s="36">
        <f t="shared" si="49"/>
        <v>9.1263095379260535E-3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56838</v>
      </c>
      <c r="O226" s="36">
        <f t="shared" si="53"/>
        <v>1.424901608385455E-2</v>
      </c>
      <c r="P226" s="31">
        <v>36906</v>
      </c>
      <c r="Q226" s="31">
        <v>51423</v>
      </c>
      <c r="R226" s="31">
        <v>3544347</v>
      </c>
      <c r="S226" s="31">
        <v>89595</v>
      </c>
      <c r="T226" s="36">
        <f t="shared" si="54"/>
        <v>1.7423137506563211</v>
      </c>
      <c r="U226" s="36">
        <f t="shared" si="55"/>
        <v>-1.3602124315829411E-2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11170</v>
      </c>
      <c r="E227" s="31">
        <v>11170</v>
      </c>
      <c r="F227" s="31">
        <v>5499</v>
      </c>
      <c r="G227" s="36">
        <f t="shared" si="48"/>
        <v>0.49230080572963297</v>
      </c>
      <c r="H227" s="31">
        <v>2850562</v>
      </c>
      <c r="I227" s="36">
        <f t="shared" si="49"/>
        <v>255.19803043867503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2856061</v>
      </c>
      <c r="O227" s="36">
        <f t="shared" si="53"/>
        <v>255.69033124440466</v>
      </c>
      <c r="P227" s="31">
        <v>17110</v>
      </c>
      <c r="Q227" s="31">
        <v>11242</v>
      </c>
      <c r="R227" s="31">
        <v>11170</v>
      </c>
      <c r="S227" s="31">
        <v>54906</v>
      </c>
      <c r="T227" s="36">
        <f t="shared" si="54"/>
        <v>4.8840064045543494</v>
      </c>
      <c r="U227" s="36">
        <f t="shared" si="55"/>
        <v>165.60210403272939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2683352</v>
      </c>
      <c r="E228" s="31">
        <v>2683352</v>
      </c>
      <c r="F228" s="31">
        <v>727190</v>
      </c>
      <c r="G228" s="36">
        <f t="shared" si="48"/>
        <v>0.27100059925048969</v>
      </c>
      <c r="H228" s="31">
        <v>809889</v>
      </c>
      <c r="I228" s="36">
        <f t="shared" si="49"/>
        <v>0.30181988796102782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1537079</v>
      </c>
      <c r="O228" s="36">
        <f t="shared" si="53"/>
        <v>0.57282048721151757</v>
      </c>
      <c r="P228" s="31">
        <v>587535</v>
      </c>
      <c r="Q228" s="31">
        <v>42406953</v>
      </c>
      <c r="R228" s="31">
        <v>26962264</v>
      </c>
      <c r="S228" s="31">
        <v>1306474</v>
      </c>
      <c r="T228" s="36">
        <f t="shared" si="54"/>
        <v>3.0808013959408968E-2</v>
      </c>
      <c r="U228" s="36">
        <f t="shared" si="55"/>
        <v>0.37845234751972212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10932429</v>
      </c>
      <c r="E230" s="32">
        <f>SUM(E225:E229)</f>
        <v>10932429</v>
      </c>
      <c r="F230" s="32">
        <f>SUM(F225:F229)</f>
        <v>1261768</v>
      </c>
      <c r="G230" s="37">
        <f t="shared" si="48"/>
        <v>0.11541515613776225</v>
      </c>
      <c r="H230" s="32">
        <f>SUM(H225:H229)</f>
        <v>4101008</v>
      </c>
      <c r="I230" s="37">
        <f t="shared" si="49"/>
        <v>0.37512322284462124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5362776</v>
      </c>
      <c r="O230" s="37">
        <f t="shared" si="53"/>
        <v>0.49053837898238351</v>
      </c>
      <c r="P230" s="32">
        <f>SUM(P225:P229)</f>
        <v>1042780</v>
      </c>
      <c r="Q230" s="32">
        <f>SUM(Q225:Q229)</f>
        <v>43569618</v>
      </c>
      <c r="R230" s="32">
        <f>SUM(R225:R229)</f>
        <v>31617781</v>
      </c>
      <c r="S230" s="32">
        <f>SUM(S225:S229)</f>
        <v>2092354</v>
      </c>
      <c r="T230" s="37">
        <f t="shared" si="54"/>
        <v>4.8023234906489194E-2</v>
      </c>
      <c r="U230" s="37">
        <f t="shared" si="55"/>
        <v>2.932764341471835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147364001</v>
      </c>
      <c r="E231" s="32">
        <f>SUM(E208:E215,E217:E223,E225:E229)</f>
        <v>147364001</v>
      </c>
      <c r="F231" s="32">
        <f>SUM(F208:F215,F217:F223,F225:F229)</f>
        <v>18662622</v>
      </c>
      <c r="G231" s="37">
        <f t="shared" si="48"/>
        <v>0.12664301914549672</v>
      </c>
      <c r="H231" s="32">
        <f>SUM(H208:H215,H217:H223,H225:H229)</f>
        <v>21910200</v>
      </c>
      <c r="I231" s="37">
        <f t="shared" si="49"/>
        <v>0.14868081655844836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40572822</v>
      </c>
      <c r="O231" s="37">
        <f t="shared" si="53"/>
        <v>0.27532383570394509</v>
      </c>
      <c r="P231" s="32">
        <f>SUM(P208:P215,P217:P223,P225:P229)</f>
        <v>11689557</v>
      </c>
      <c r="Q231" s="32">
        <f>SUM(Q208:Q215,Q217:Q223,Q225:Q229)</f>
        <v>188886316</v>
      </c>
      <c r="R231" s="32">
        <f>SUM(R208:R215,R217:R223,R225:R229)</f>
        <v>154276996</v>
      </c>
      <c r="S231" s="32">
        <f>SUM(S208:S215,S217:S223,S225:S229)</f>
        <v>25515047</v>
      </c>
      <c r="T231" s="37">
        <f t="shared" si="54"/>
        <v>0.13508150055719229</v>
      </c>
      <c r="U231" s="37">
        <f t="shared" si="55"/>
        <v>0.87433963494082789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8999651</v>
      </c>
      <c r="E235" s="31">
        <v>8999651</v>
      </c>
      <c r="F235" s="31">
        <v>57874</v>
      </c>
      <c r="G235" s="36">
        <f t="shared" si="56"/>
        <v>6.4306938124600614E-3</v>
      </c>
      <c r="H235" s="31">
        <v>30893</v>
      </c>
      <c r="I235" s="36">
        <f t="shared" si="57"/>
        <v>3.4326886675938879E-3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88767</v>
      </c>
      <c r="O235" s="36">
        <f t="shared" si="61"/>
        <v>9.8633824800539484E-3</v>
      </c>
      <c r="P235" s="31">
        <v>4514</v>
      </c>
      <c r="Q235" s="31">
        <v>2150</v>
      </c>
      <c r="R235" s="31">
        <v>11178</v>
      </c>
      <c r="S235" s="31">
        <v>4514</v>
      </c>
      <c r="T235" s="36">
        <f t="shared" si="62"/>
        <v>2.0995348837209304</v>
      </c>
      <c r="U235" s="36">
        <f t="shared" si="63"/>
        <v>5.8438192290651303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136599120</v>
      </c>
      <c r="E236" s="31">
        <v>136599120</v>
      </c>
      <c r="F236" s="31">
        <v>36328567</v>
      </c>
      <c r="G236" s="36">
        <f t="shared" si="56"/>
        <v>0.26595022720497757</v>
      </c>
      <c r="H236" s="31">
        <v>28655302</v>
      </c>
      <c r="I236" s="36">
        <f t="shared" si="57"/>
        <v>0.20977662227985069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64983869</v>
      </c>
      <c r="O236" s="36">
        <f t="shared" si="61"/>
        <v>0.4757268494848283</v>
      </c>
      <c r="P236" s="31">
        <v>27480027</v>
      </c>
      <c r="Q236" s="31">
        <v>116205073</v>
      </c>
      <c r="R236" s="31">
        <v>130175073</v>
      </c>
      <c r="S236" s="31">
        <v>42173325</v>
      </c>
      <c r="T236" s="36">
        <f t="shared" si="62"/>
        <v>0.36292154818404526</v>
      </c>
      <c r="U236" s="36">
        <f t="shared" si="63"/>
        <v>4.2768334980165745E-2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3300000</v>
      </c>
      <c r="E238" s="31">
        <v>3300000</v>
      </c>
      <c r="F238" s="31">
        <v>280234</v>
      </c>
      <c r="G238" s="36">
        <f t="shared" si="56"/>
        <v>8.4919393939393933E-2</v>
      </c>
      <c r="H238" s="31">
        <v>163670</v>
      </c>
      <c r="I238" s="36">
        <f t="shared" si="57"/>
        <v>4.9596969696969695E-2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443904</v>
      </c>
      <c r="O238" s="36">
        <f t="shared" si="61"/>
        <v>0.13451636363636363</v>
      </c>
      <c r="P238" s="31">
        <v>289214</v>
      </c>
      <c r="Q238" s="31">
        <v>4000000</v>
      </c>
      <c r="R238" s="31">
        <v>4000000</v>
      </c>
      <c r="S238" s="31">
        <v>542936</v>
      </c>
      <c r="T238" s="36">
        <f t="shared" si="62"/>
        <v>0.13573399999999999</v>
      </c>
      <c r="U238" s="36">
        <f t="shared" si="63"/>
        <v>-0.43408686993022472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148898771</v>
      </c>
      <c r="E240" s="32">
        <f>SUM(E234:E239)</f>
        <v>148898771</v>
      </c>
      <c r="F240" s="32">
        <f>SUM(F234:F239)</f>
        <v>36666675</v>
      </c>
      <c r="G240" s="37">
        <f t="shared" si="56"/>
        <v>0.24625236832881583</v>
      </c>
      <c r="H240" s="32">
        <f>SUM(H234:H239)</f>
        <v>28849865</v>
      </c>
      <c r="I240" s="37">
        <f t="shared" si="57"/>
        <v>0.19375489002525079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65516540</v>
      </c>
      <c r="O240" s="37">
        <f t="shared" si="61"/>
        <v>0.44000725835406662</v>
      </c>
      <c r="P240" s="32">
        <f>SUM(P234:P239)</f>
        <v>27773755</v>
      </c>
      <c r="Q240" s="32">
        <f>SUM(Q234:Q239)</f>
        <v>120207223</v>
      </c>
      <c r="R240" s="32">
        <f>SUM(R234:R239)</f>
        <v>134186251</v>
      </c>
      <c r="S240" s="32">
        <f>SUM(S234:S239)</f>
        <v>42720775</v>
      </c>
      <c r="T240" s="37">
        <f t="shared" si="62"/>
        <v>0.35539274540931703</v>
      </c>
      <c r="U240" s="37">
        <f t="shared" si="63"/>
        <v>3.8745571133611545E-2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21517800</v>
      </c>
      <c r="E241" s="31">
        <v>21517800</v>
      </c>
      <c r="F241" s="31">
        <v>3467714</v>
      </c>
      <c r="G241" s="36">
        <f t="shared" si="56"/>
        <v>0.16115560140906598</v>
      </c>
      <c r="H241" s="31">
        <v>3614734</v>
      </c>
      <c r="I241" s="36">
        <f t="shared" si="57"/>
        <v>0.16798808428370929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7082448</v>
      </c>
      <c r="O241" s="36">
        <f t="shared" si="61"/>
        <v>0.3291436856927753</v>
      </c>
      <c r="P241" s="31">
        <v>0</v>
      </c>
      <c r="Q241" s="31">
        <v>19855008</v>
      </c>
      <c r="R241" s="31">
        <v>19755012</v>
      </c>
      <c r="S241" s="31">
        <v>7868153</v>
      </c>
      <c r="T241" s="36">
        <f t="shared" si="62"/>
        <v>0.39628052529618724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1419852</v>
      </c>
      <c r="E243" s="31">
        <v>1419852</v>
      </c>
      <c r="F243" s="31">
        <v>86457</v>
      </c>
      <c r="G243" s="36">
        <f t="shared" si="56"/>
        <v>6.0891557711648822E-2</v>
      </c>
      <c r="H243" s="31">
        <v>194079</v>
      </c>
      <c r="I243" s="36">
        <f t="shared" si="57"/>
        <v>0.13668959863422384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280536</v>
      </c>
      <c r="O243" s="36">
        <f t="shared" si="61"/>
        <v>0.19758115634587267</v>
      </c>
      <c r="P243" s="31">
        <v>186336</v>
      </c>
      <c r="Q243" s="31">
        <v>1153582</v>
      </c>
      <c r="R243" s="31">
        <v>1153582</v>
      </c>
      <c r="S243" s="31">
        <v>253496</v>
      </c>
      <c r="T243" s="36">
        <f t="shared" si="62"/>
        <v>0.21974684071006656</v>
      </c>
      <c r="U243" s="36">
        <f t="shared" si="63"/>
        <v>4.1553967027305516E-2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39144207</v>
      </c>
      <c r="E245" s="31">
        <v>39144207</v>
      </c>
      <c r="F245" s="31">
        <v>155341</v>
      </c>
      <c r="G245" s="36">
        <f t="shared" si="56"/>
        <v>3.9684288405689248E-3</v>
      </c>
      <c r="H245" s="31">
        <v>6548103</v>
      </c>
      <c r="I245" s="36">
        <f t="shared" si="57"/>
        <v>0.16728153414884608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6703444</v>
      </c>
      <c r="O245" s="36">
        <f t="shared" si="61"/>
        <v>0.171249962989415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62081859</v>
      </c>
      <c r="E247" s="32">
        <f>SUM(E241:E246)</f>
        <v>62081859</v>
      </c>
      <c r="F247" s="32">
        <f>SUM(F241:F246)</f>
        <v>3709512</v>
      </c>
      <c r="G247" s="37">
        <f t="shared" si="56"/>
        <v>5.9751947827464381E-2</v>
      </c>
      <c r="H247" s="32">
        <f>SUM(H241:H246)</f>
        <v>10356916</v>
      </c>
      <c r="I247" s="37">
        <f t="shared" si="57"/>
        <v>0.166826769797599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14066428</v>
      </c>
      <c r="O247" s="37">
        <f t="shared" si="61"/>
        <v>0.22657871762506337</v>
      </c>
      <c r="P247" s="32">
        <f>SUM(P241:P246)</f>
        <v>186336</v>
      </c>
      <c r="Q247" s="32">
        <f>SUM(Q241:Q246)</f>
        <v>21008590</v>
      </c>
      <c r="R247" s="32">
        <f>SUM(R241:R246)</f>
        <v>20908594</v>
      </c>
      <c r="S247" s="32">
        <f>SUM(S241:S246)</f>
        <v>8121649</v>
      </c>
      <c r="T247" s="37">
        <f t="shared" si="62"/>
        <v>0.38658705796057707</v>
      </c>
      <c r="U247" s="37">
        <f t="shared" si="63"/>
        <v>54.581938004465052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3641883</v>
      </c>
      <c r="E249" s="31">
        <v>3641883</v>
      </c>
      <c r="F249" s="31">
        <v>109421</v>
      </c>
      <c r="G249" s="36">
        <f t="shared" si="56"/>
        <v>3.004517168728375E-2</v>
      </c>
      <c r="H249" s="31">
        <v>430216</v>
      </c>
      <c r="I249" s="36">
        <f t="shared" si="57"/>
        <v>0.11813009918220876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539637</v>
      </c>
      <c r="O249" s="36">
        <f t="shared" si="61"/>
        <v>0.1481752708694925</v>
      </c>
      <c r="P249" s="31">
        <v>86952</v>
      </c>
      <c r="Q249" s="31">
        <v>2525640</v>
      </c>
      <c r="R249" s="31">
        <v>3675640</v>
      </c>
      <c r="S249" s="31">
        <v>229832</v>
      </c>
      <c r="T249" s="36">
        <f t="shared" si="62"/>
        <v>9.0999509035333617E-2</v>
      </c>
      <c r="U249" s="36">
        <f t="shared" si="63"/>
        <v>3.9477412825466924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1200000</v>
      </c>
      <c r="E251" s="31">
        <v>1200000</v>
      </c>
      <c r="F251" s="31">
        <v>260909</v>
      </c>
      <c r="G251" s="36">
        <f t="shared" si="56"/>
        <v>0.21742416666666667</v>
      </c>
      <c r="H251" s="31">
        <v>417866</v>
      </c>
      <c r="I251" s="36">
        <f t="shared" si="57"/>
        <v>0.34822166666666665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678775</v>
      </c>
      <c r="O251" s="36">
        <f t="shared" si="61"/>
        <v>0.56564583333333329</v>
      </c>
      <c r="P251" s="31">
        <v>0</v>
      </c>
      <c r="Q251" s="31">
        <v>950000</v>
      </c>
      <c r="R251" s="31">
        <v>950000</v>
      </c>
      <c r="S251" s="31">
        <v>231736</v>
      </c>
      <c r="T251" s="36">
        <f t="shared" si="62"/>
        <v>0.24393263157894737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44079476</v>
      </c>
      <c r="E253" s="31">
        <v>44079476</v>
      </c>
      <c r="F253" s="31">
        <v>18366412</v>
      </c>
      <c r="G253" s="36">
        <f t="shared" si="56"/>
        <v>0.41666584239794502</v>
      </c>
      <c r="H253" s="31">
        <v>14693130</v>
      </c>
      <c r="I253" s="36">
        <f t="shared" si="57"/>
        <v>0.33333268299287405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33059542</v>
      </c>
      <c r="O253" s="36">
        <f t="shared" si="61"/>
        <v>0.74999852539081913</v>
      </c>
      <c r="P253" s="31">
        <v>8552889</v>
      </c>
      <c r="Q253" s="31">
        <v>41635024</v>
      </c>
      <c r="R253" s="31">
        <v>41635024</v>
      </c>
      <c r="S253" s="31">
        <v>25900765</v>
      </c>
      <c r="T253" s="36">
        <f t="shared" si="62"/>
        <v>0.62209079067661877</v>
      </c>
      <c r="U253" s="36">
        <f t="shared" si="63"/>
        <v>0.71791426265440839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48921359</v>
      </c>
      <c r="E254" s="32">
        <f>SUM(E248:E253)</f>
        <v>48921359</v>
      </c>
      <c r="F254" s="32">
        <f>SUM(F248:F253)</f>
        <v>18736742</v>
      </c>
      <c r="G254" s="37">
        <f t="shared" si="56"/>
        <v>0.38299716898706759</v>
      </c>
      <c r="H254" s="32">
        <f>SUM(H248:H253)</f>
        <v>15541212</v>
      </c>
      <c r="I254" s="37">
        <f t="shared" si="57"/>
        <v>0.31767743819218103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34277954</v>
      </c>
      <c r="O254" s="37">
        <f t="shared" si="61"/>
        <v>0.70067460717924868</v>
      </c>
      <c r="P254" s="32">
        <f>SUM(P248:P253)</f>
        <v>8639841</v>
      </c>
      <c r="Q254" s="32">
        <f>SUM(Q248:Q253)</f>
        <v>45110664</v>
      </c>
      <c r="R254" s="32">
        <f>SUM(R248:R253)</f>
        <v>46260664</v>
      </c>
      <c r="S254" s="32">
        <f>SUM(S248:S253)</f>
        <v>26362333</v>
      </c>
      <c r="T254" s="37">
        <f t="shared" si="62"/>
        <v>0.58439248422501611</v>
      </c>
      <c r="U254" s="37">
        <f t="shared" si="63"/>
        <v>0.79878449152015651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39398911</v>
      </c>
      <c r="E255" s="31">
        <v>39398911</v>
      </c>
      <c r="F255" s="31">
        <v>5087933</v>
      </c>
      <c r="G255" s="36">
        <f t="shared" si="56"/>
        <v>0.12913892467738511</v>
      </c>
      <c r="H255" s="31">
        <v>15043530</v>
      </c>
      <c r="I255" s="36">
        <f t="shared" si="57"/>
        <v>0.3818260357500744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20131463</v>
      </c>
      <c r="O255" s="36">
        <f t="shared" si="61"/>
        <v>0.51096496042745954</v>
      </c>
      <c r="P255" s="31">
        <v>9835871</v>
      </c>
      <c r="Q255" s="31">
        <v>31777995</v>
      </c>
      <c r="R255" s="31">
        <v>28544542</v>
      </c>
      <c r="S255" s="31">
        <v>13108333</v>
      </c>
      <c r="T255" s="36">
        <f t="shared" si="62"/>
        <v>0.4124971698182972</v>
      </c>
      <c r="U255" s="36">
        <f t="shared" si="63"/>
        <v>0.52945580518491964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11465089</v>
      </c>
      <c r="E257" s="31">
        <v>11465089</v>
      </c>
      <c r="F257" s="31">
        <v>20737</v>
      </c>
      <c r="G257" s="36">
        <f t="shared" si="56"/>
        <v>1.8087081574334051E-3</v>
      </c>
      <c r="H257" s="31">
        <v>3523339</v>
      </c>
      <c r="I257" s="36">
        <f t="shared" si="57"/>
        <v>0.30731021800179659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3544076</v>
      </c>
      <c r="O257" s="36">
        <f t="shared" si="61"/>
        <v>0.30911892615922998</v>
      </c>
      <c r="P257" s="31">
        <v>4252202</v>
      </c>
      <c r="Q257" s="31">
        <v>17540147</v>
      </c>
      <c r="R257" s="31">
        <v>16517635</v>
      </c>
      <c r="S257" s="31">
        <v>4276453</v>
      </c>
      <c r="T257" s="36">
        <f t="shared" si="62"/>
        <v>0.24380941619246407</v>
      </c>
      <c r="U257" s="36">
        <f t="shared" si="63"/>
        <v>-0.17140836677091065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50864000</v>
      </c>
      <c r="E259" s="32">
        <f>SUM(E255:E258)</f>
        <v>50864000</v>
      </c>
      <c r="F259" s="32">
        <f>SUM(F255:F258)</f>
        <v>5108670</v>
      </c>
      <c r="G259" s="37">
        <f t="shared" si="56"/>
        <v>0.10043783422459893</v>
      </c>
      <c r="H259" s="32">
        <f>SUM(H255:H258)</f>
        <v>18566869</v>
      </c>
      <c r="I259" s="37">
        <f t="shared" si="57"/>
        <v>0.36502966734822273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23675539</v>
      </c>
      <c r="O259" s="37">
        <f t="shared" si="61"/>
        <v>0.46546750157282163</v>
      </c>
      <c r="P259" s="32">
        <f>SUM(P255:P258)</f>
        <v>14088073</v>
      </c>
      <c r="Q259" s="32">
        <f>SUM(Q255:Q258)</f>
        <v>49318142</v>
      </c>
      <c r="R259" s="32">
        <f>SUM(R255:R258)</f>
        <v>45062177</v>
      </c>
      <c r="S259" s="32">
        <f>SUM(S255:S258)</f>
        <v>17384786</v>
      </c>
      <c r="T259" s="37">
        <f t="shared" si="62"/>
        <v>0.35250285787327512</v>
      </c>
      <c r="U259" s="37">
        <f t="shared" si="63"/>
        <v>0.31791402557326331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310765989</v>
      </c>
      <c r="E260" s="32">
        <f>SUM(E234:E239,E241:E246,E248:E253,E255:E258)</f>
        <v>310765989</v>
      </c>
      <c r="F260" s="32">
        <f>SUM(F234:F239,F241:F246,F248:F253,F255:F258)</f>
        <v>64221599</v>
      </c>
      <c r="G260" s="37">
        <f t="shared" si="56"/>
        <v>0.20665581586535842</v>
      </c>
      <c r="H260" s="32">
        <f>SUM(H234:H239,H241:H246,H248:H253,H255:H258)</f>
        <v>73314862</v>
      </c>
      <c r="I260" s="37">
        <f t="shared" si="57"/>
        <v>0.23591662085003776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137536461</v>
      </c>
      <c r="O260" s="37">
        <f t="shared" si="61"/>
        <v>0.44257243671539614</v>
      </c>
      <c r="P260" s="32">
        <f>SUM(P234:P239,P241:P246,P248:P253,P255:P258)</f>
        <v>50688005</v>
      </c>
      <c r="Q260" s="32">
        <f>SUM(Q234:Q239,Q241:Q246,Q248:Q253,Q255:Q258)</f>
        <v>235644619</v>
      </c>
      <c r="R260" s="32">
        <f>SUM(R234:R239,R241:R246,R248:R253,R255:R258)</f>
        <v>246417686</v>
      </c>
      <c r="S260" s="32">
        <f>SUM(S234:S239,S241:S246,S248:S253,S255:S258)</f>
        <v>94589543</v>
      </c>
      <c r="T260" s="37">
        <f t="shared" si="62"/>
        <v>0.40140760863289648</v>
      </c>
      <c r="U260" s="37">
        <f t="shared" si="63"/>
        <v>0.44639470423032046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180000</v>
      </c>
      <c r="E263" s="31">
        <v>180000</v>
      </c>
      <c r="F263" s="31">
        <v>41415</v>
      </c>
      <c r="G263" s="36">
        <f t="shared" ref="G263:G299" si="64">IF(($D263     =0),0,($F263     /$D263     ))</f>
        <v>0.23008333333333333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41415</v>
      </c>
      <c r="O263" s="36">
        <f t="shared" ref="O263:O299" si="69">IF(($D263     =0),0,($N263     /$D263     ))</f>
        <v>0.23008333333333333</v>
      </c>
      <c r="P263" s="31">
        <v>0</v>
      </c>
      <c r="Q263" s="31">
        <v>5000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10001427</v>
      </c>
      <c r="E264" s="31">
        <v>10001427</v>
      </c>
      <c r="F264" s="31">
        <v>2764385</v>
      </c>
      <c r="G264" s="36">
        <f t="shared" si="64"/>
        <v>0.27639905785444419</v>
      </c>
      <c r="H264" s="31">
        <v>2096177</v>
      </c>
      <c r="I264" s="36">
        <f t="shared" si="65"/>
        <v>0.20958779182210699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4860562</v>
      </c>
      <c r="O264" s="36">
        <f t="shared" si="69"/>
        <v>0.48598684967655115</v>
      </c>
      <c r="P264" s="31">
        <v>2314472</v>
      </c>
      <c r="Q264" s="31">
        <v>9215659</v>
      </c>
      <c r="R264" s="31">
        <v>9535659</v>
      </c>
      <c r="S264" s="31">
        <v>4989504</v>
      </c>
      <c r="T264" s="36">
        <f t="shared" si="70"/>
        <v>0.54141586619036142</v>
      </c>
      <c r="U264" s="36">
        <f t="shared" si="71"/>
        <v>-9.4317408030859751E-2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10181427</v>
      </c>
      <c r="E267" s="32">
        <f>SUM(E263:E266)</f>
        <v>10181427</v>
      </c>
      <c r="F267" s="32">
        <f>SUM(F263:F266)</f>
        <v>2805800</v>
      </c>
      <c r="G267" s="37">
        <f t="shared" si="64"/>
        <v>0.27558023055117914</v>
      </c>
      <c r="H267" s="32">
        <f>SUM(H263:H266)</f>
        <v>2096177</v>
      </c>
      <c r="I267" s="37">
        <f t="shared" si="65"/>
        <v>0.20588243671540346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4901977</v>
      </c>
      <c r="O267" s="37">
        <f t="shared" si="69"/>
        <v>0.48146266726658254</v>
      </c>
      <c r="P267" s="32">
        <f>SUM(P263:P266)</f>
        <v>2314472</v>
      </c>
      <c r="Q267" s="32">
        <f>SUM(Q263:Q266)</f>
        <v>9220659</v>
      </c>
      <c r="R267" s="32">
        <f>SUM(R263:R266)</f>
        <v>9535659</v>
      </c>
      <c r="S267" s="32">
        <f>SUM(S263:S266)</f>
        <v>4989504</v>
      </c>
      <c r="T267" s="37">
        <f t="shared" si="70"/>
        <v>0.54112227770271082</v>
      </c>
      <c r="U267" s="37">
        <f t="shared" si="71"/>
        <v>-9.4317408030859751E-2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152990</v>
      </c>
      <c r="E274" s="31">
        <v>152990</v>
      </c>
      <c r="F274" s="31">
        <v>50546</v>
      </c>
      <c r="G274" s="36">
        <f t="shared" si="64"/>
        <v>0.33038760703313941</v>
      </c>
      <c r="H274" s="31">
        <v>8614855</v>
      </c>
      <c r="I274" s="36">
        <f t="shared" si="65"/>
        <v>56.309922217138372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8665401</v>
      </c>
      <c r="O274" s="36">
        <f t="shared" si="69"/>
        <v>56.640309824171517</v>
      </c>
      <c r="P274" s="31">
        <v>31127</v>
      </c>
      <c r="Q274" s="31">
        <v>132638</v>
      </c>
      <c r="R274" s="31">
        <v>132638</v>
      </c>
      <c r="S274" s="31">
        <v>72857</v>
      </c>
      <c r="T274" s="36">
        <f t="shared" si="70"/>
        <v>0.54929205808290238</v>
      </c>
      <c r="U274" s="36">
        <f t="shared" si="71"/>
        <v>275.76470588235293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152990</v>
      </c>
      <c r="E275" s="32">
        <f>SUM(E268:E274)</f>
        <v>152990</v>
      </c>
      <c r="F275" s="32">
        <f>SUM(F268:F274)</f>
        <v>50546</v>
      </c>
      <c r="G275" s="37">
        <f t="shared" si="64"/>
        <v>0.33038760703313941</v>
      </c>
      <c r="H275" s="32">
        <f>SUM(H268:H274)</f>
        <v>8614855</v>
      </c>
      <c r="I275" s="37">
        <f t="shared" si="65"/>
        <v>56.309922217138372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8665401</v>
      </c>
      <c r="O275" s="37">
        <f t="shared" si="69"/>
        <v>56.640309824171517</v>
      </c>
      <c r="P275" s="32">
        <f>SUM(P268:P274)</f>
        <v>31127</v>
      </c>
      <c r="Q275" s="32">
        <f>SUM(Q268:Q274)</f>
        <v>132638</v>
      </c>
      <c r="R275" s="32">
        <f>SUM(R268:R274)</f>
        <v>132638</v>
      </c>
      <c r="S275" s="32">
        <f>SUM(S268:S274)</f>
        <v>72857</v>
      </c>
      <c r="T275" s="37">
        <f t="shared" si="70"/>
        <v>0.54929205808290238</v>
      </c>
      <c r="U275" s="37">
        <f t="shared" si="71"/>
        <v>275.76470588235293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4807650</v>
      </c>
      <c r="F278" s="31">
        <v>1229</v>
      </c>
      <c r="G278" s="36">
        <f t="shared" si="64"/>
        <v>0</v>
      </c>
      <c r="H278" s="31">
        <v>45101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46330</v>
      </c>
      <c r="O278" s="36">
        <f t="shared" si="69"/>
        <v>0</v>
      </c>
      <c r="P278" s="31">
        <v>115352</v>
      </c>
      <c r="Q278" s="31">
        <v>1733006</v>
      </c>
      <c r="R278" s="31">
        <v>1733006</v>
      </c>
      <c r="S278" s="31">
        <v>183687</v>
      </c>
      <c r="T278" s="36">
        <f t="shared" si="70"/>
        <v>0.10599328565509872</v>
      </c>
      <c r="U278" s="36">
        <f t="shared" si="71"/>
        <v>-0.60901414799916775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1009580</v>
      </c>
      <c r="E283" s="31">
        <v>1009580</v>
      </c>
      <c r="F283" s="31">
        <v>89720</v>
      </c>
      <c r="G283" s="36">
        <f t="shared" si="64"/>
        <v>8.8868638443709264E-2</v>
      </c>
      <c r="H283" s="31">
        <v>100063</v>
      </c>
      <c r="I283" s="36">
        <f t="shared" si="65"/>
        <v>9.9113492739555067E-2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189783</v>
      </c>
      <c r="O283" s="36">
        <f t="shared" si="69"/>
        <v>0.18798213118326432</v>
      </c>
      <c r="P283" s="31">
        <v>149533</v>
      </c>
      <c r="Q283" s="31">
        <v>850265</v>
      </c>
      <c r="R283" s="31">
        <v>962421</v>
      </c>
      <c r="S283" s="31">
        <v>325213</v>
      </c>
      <c r="T283" s="36">
        <f t="shared" si="70"/>
        <v>0.38248428431136178</v>
      </c>
      <c r="U283" s="36">
        <f t="shared" si="71"/>
        <v>-0.330829984016906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1009580</v>
      </c>
      <c r="E285" s="32">
        <f>SUM(E276:E284)</f>
        <v>5817230</v>
      </c>
      <c r="F285" s="32">
        <f>SUM(F276:F284)</f>
        <v>90949</v>
      </c>
      <c r="G285" s="37">
        <f t="shared" si="64"/>
        <v>9.0085976346599581E-2</v>
      </c>
      <c r="H285" s="32">
        <f>SUM(H276:H284)</f>
        <v>145164</v>
      </c>
      <c r="I285" s="37">
        <f t="shared" si="65"/>
        <v>0.14378652508964124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236113</v>
      </c>
      <c r="O285" s="37">
        <f t="shared" si="69"/>
        <v>0.2338725014362408</v>
      </c>
      <c r="P285" s="32">
        <f>SUM(P276:P284)</f>
        <v>264885</v>
      </c>
      <c r="Q285" s="32">
        <f>SUM(Q276:Q284)</f>
        <v>2583271</v>
      </c>
      <c r="R285" s="32">
        <f>SUM(R276:R284)</f>
        <v>2695427</v>
      </c>
      <c r="S285" s="32">
        <f>SUM(S276:S284)</f>
        <v>508900</v>
      </c>
      <c r="T285" s="37">
        <f t="shared" si="70"/>
        <v>0.19699830176547486</v>
      </c>
      <c r="U285" s="37">
        <f t="shared" si="71"/>
        <v>-0.45197349793306529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1158086</v>
      </c>
      <c r="E288" s="31">
        <v>1158086</v>
      </c>
      <c r="F288" s="31">
        <v>17360</v>
      </c>
      <c r="G288" s="36">
        <f t="shared" si="64"/>
        <v>1.4990251155786357E-2</v>
      </c>
      <c r="H288" s="31">
        <v>1560</v>
      </c>
      <c r="I288" s="36">
        <f t="shared" si="65"/>
        <v>1.3470502190683594E-3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18920</v>
      </c>
      <c r="O288" s="36">
        <f t="shared" si="69"/>
        <v>1.6337301374854719E-2</v>
      </c>
      <c r="P288" s="31">
        <v>218298</v>
      </c>
      <c r="Q288" s="31">
        <v>1316957</v>
      </c>
      <c r="R288" s="31">
        <v>1316957</v>
      </c>
      <c r="S288" s="31">
        <v>226338</v>
      </c>
      <c r="T288" s="36">
        <f t="shared" si="70"/>
        <v>0.17186438129718737</v>
      </c>
      <c r="U288" s="36">
        <f t="shared" si="71"/>
        <v>-0.99285380534865186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9939095</v>
      </c>
      <c r="E290" s="31">
        <v>9939095</v>
      </c>
      <c r="F290" s="31">
        <v>1679147</v>
      </c>
      <c r="G290" s="36">
        <f t="shared" si="64"/>
        <v>0.16894365130829317</v>
      </c>
      <c r="H290" s="31">
        <v>1664921</v>
      </c>
      <c r="I290" s="36">
        <f t="shared" si="65"/>
        <v>0.16751233386943176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3344068</v>
      </c>
      <c r="O290" s="36">
        <f t="shared" si="69"/>
        <v>0.33645598517772496</v>
      </c>
      <c r="P290" s="31">
        <v>1597782</v>
      </c>
      <c r="Q290" s="31">
        <v>8817172</v>
      </c>
      <c r="R290" s="31">
        <v>8878870</v>
      </c>
      <c r="S290" s="31">
        <v>3359468</v>
      </c>
      <c r="T290" s="36">
        <f t="shared" si="70"/>
        <v>0.38101422995944734</v>
      </c>
      <c r="U290" s="36">
        <f t="shared" si="71"/>
        <v>4.2020125398834152E-2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11097181</v>
      </c>
      <c r="E292" s="32">
        <f>SUM(E286:E291)</f>
        <v>11097181</v>
      </c>
      <c r="F292" s="32">
        <f>SUM(F286:F291)</f>
        <v>1696507</v>
      </c>
      <c r="G292" s="37">
        <f t="shared" si="64"/>
        <v>0.15287729379199996</v>
      </c>
      <c r="H292" s="32">
        <f>SUM(H286:H291)</f>
        <v>1666481</v>
      </c>
      <c r="I292" s="37">
        <f t="shared" si="65"/>
        <v>0.15017156158847908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3362988</v>
      </c>
      <c r="O292" s="37">
        <f t="shared" si="69"/>
        <v>0.30304885538047904</v>
      </c>
      <c r="P292" s="32">
        <f>SUM(P286:P291)</f>
        <v>1816080</v>
      </c>
      <c r="Q292" s="32">
        <f>SUM(Q286:Q291)</f>
        <v>10134129</v>
      </c>
      <c r="R292" s="32">
        <f>SUM(R286:R291)</f>
        <v>10195827</v>
      </c>
      <c r="S292" s="32">
        <f>SUM(S286:S291)</f>
        <v>3585806</v>
      </c>
      <c r="T292" s="37">
        <f t="shared" si="70"/>
        <v>0.35383465120682794</v>
      </c>
      <c r="U292" s="37">
        <f t="shared" si="71"/>
        <v>-8.2374675124443852E-2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540000</v>
      </c>
      <c r="E293" s="31">
        <v>540000</v>
      </c>
      <c r="F293" s="31">
        <v>73274</v>
      </c>
      <c r="G293" s="36">
        <f t="shared" si="64"/>
        <v>0.13569259259259259</v>
      </c>
      <c r="H293" s="31">
        <v>396710</v>
      </c>
      <c r="I293" s="36">
        <f t="shared" si="65"/>
        <v>0.73464814814814816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469984</v>
      </c>
      <c r="O293" s="36">
        <f t="shared" si="69"/>
        <v>0.87034074074074075</v>
      </c>
      <c r="P293" s="31">
        <v>70903</v>
      </c>
      <c r="Q293" s="31">
        <v>750000</v>
      </c>
      <c r="R293" s="31">
        <v>750000</v>
      </c>
      <c r="S293" s="31">
        <v>126581</v>
      </c>
      <c r="T293" s="36">
        <f t="shared" si="70"/>
        <v>0.16877466666666666</v>
      </c>
      <c r="U293" s="36">
        <f t="shared" si="71"/>
        <v>4.5951088106286049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884302</v>
      </c>
      <c r="E295" s="31">
        <v>884302</v>
      </c>
      <c r="F295" s="31">
        <v>102693</v>
      </c>
      <c r="G295" s="36">
        <f t="shared" si="64"/>
        <v>0.11612887904810799</v>
      </c>
      <c r="H295" s="31">
        <v>128594</v>
      </c>
      <c r="I295" s="36">
        <f t="shared" si="65"/>
        <v>0.14541864657096784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231287</v>
      </c>
      <c r="O295" s="36">
        <f t="shared" si="69"/>
        <v>0.26154752561907585</v>
      </c>
      <c r="P295" s="31">
        <v>99601</v>
      </c>
      <c r="Q295" s="31">
        <v>129600</v>
      </c>
      <c r="R295" s="31">
        <v>206326</v>
      </c>
      <c r="S295" s="31">
        <v>191435</v>
      </c>
      <c r="T295" s="36">
        <f t="shared" si="70"/>
        <v>1.4771219135802469</v>
      </c>
      <c r="U295" s="36">
        <f t="shared" si="71"/>
        <v>0.29109145490507116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2208837</v>
      </c>
      <c r="E296" s="31">
        <v>2208837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8424</v>
      </c>
      <c r="R296" s="31">
        <v>2008424</v>
      </c>
      <c r="S296" s="31">
        <v>700</v>
      </c>
      <c r="T296" s="36">
        <f t="shared" si="70"/>
        <v>8.3095916429249767E-2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3633139</v>
      </c>
      <c r="E298" s="32">
        <f>SUM(E293:E297)</f>
        <v>3633139</v>
      </c>
      <c r="F298" s="32">
        <f>SUM(F293:F297)</f>
        <v>175967</v>
      </c>
      <c r="G298" s="37">
        <f t="shared" si="64"/>
        <v>4.8433874949458305E-2</v>
      </c>
      <c r="H298" s="32">
        <f>SUM(H293:H297)</f>
        <v>525304</v>
      </c>
      <c r="I298" s="37">
        <f t="shared" si="65"/>
        <v>0.1445868159737351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701271</v>
      </c>
      <c r="O298" s="37">
        <f t="shared" si="69"/>
        <v>0.19302069092319341</v>
      </c>
      <c r="P298" s="32">
        <f>SUM(P293:P297)</f>
        <v>170504</v>
      </c>
      <c r="Q298" s="32">
        <f>SUM(Q293:Q297)</f>
        <v>888024</v>
      </c>
      <c r="R298" s="32">
        <f>SUM(R293:R297)</f>
        <v>2964750</v>
      </c>
      <c r="S298" s="32">
        <f>SUM(S293:S297)</f>
        <v>318716</v>
      </c>
      <c r="T298" s="37">
        <f t="shared" si="70"/>
        <v>0.35890471428700127</v>
      </c>
      <c r="U298" s="37">
        <f t="shared" si="71"/>
        <v>2.0808895978979964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26074317</v>
      </c>
      <c r="E299" s="32">
        <f>SUM(E263:E266,E268:E274,E276:E284,E286:E291,E293:E297)</f>
        <v>30881967</v>
      </c>
      <c r="F299" s="32">
        <f>SUM(F263:F266,F268:F274,F276:F284,F286:F291,F293:F297)</f>
        <v>4819769</v>
      </c>
      <c r="G299" s="37">
        <f t="shared" si="64"/>
        <v>0.18484737299159168</v>
      </c>
      <c r="H299" s="32">
        <f>SUM(H263:H266,H268:H274,H276:H284,H286:H291,H293:H297)</f>
        <v>13047981</v>
      </c>
      <c r="I299" s="37">
        <f t="shared" si="65"/>
        <v>0.50041506360454235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17867750</v>
      </c>
      <c r="O299" s="37">
        <f t="shared" si="69"/>
        <v>0.68526243659613406</v>
      </c>
      <c r="P299" s="32">
        <f>SUM(P263:P266,P268:P274,P276:P284,P286:P291,P293:P297)</f>
        <v>4597068</v>
      </c>
      <c r="Q299" s="32">
        <f>SUM(Q263:Q266,Q268:Q274,Q276:Q284,Q286:Q291,Q293:Q297)</f>
        <v>22958721</v>
      </c>
      <c r="R299" s="32">
        <f>SUM(R263:R266,R268:R274,R276:R284,R286:R291,R293:R297)</f>
        <v>25524301</v>
      </c>
      <c r="S299" s="32">
        <f>SUM(S263:S266,S268:S274,S276:S284,S286:S291,S293:S297)</f>
        <v>9475783</v>
      </c>
      <c r="T299" s="37">
        <f t="shared" si="70"/>
        <v>0.41273131025025306</v>
      </c>
      <c r="U299" s="37">
        <f t="shared" si="71"/>
        <v>1.8383267334744668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2358853285</v>
      </c>
      <c r="E302" s="31">
        <v>2358853285</v>
      </c>
      <c r="F302" s="31">
        <v>492014319</v>
      </c>
      <c r="G302" s="36">
        <f t="shared" ref="G302:G339" si="72">IF(($D302     =0),0,($F302     /$D302     ))</f>
        <v>0.20858199283894843</v>
      </c>
      <c r="H302" s="31">
        <v>605112700</v>
      </c>
      <c r="I302" s="36">
        <f t="shared" ref="I302:I339" si="73">IF(($D302     =0),0,($H302     /$D302     ))</f>
        <v>0.25652833257919216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1097127019</v>
      </c>
      <c r="O302" s="36">
        <f t="shared" ref="O302:O339" si="77">IF(($D302     =0),0,($N302     /$D302     ))</f>
        <v>0.46511032541814062</v>
      </c>
      <c r="P302" s="31">
        <v>863015544</v>
      </c>
      <c r="Q302" s="31">
        <v>1639672900</v>
      </c>
      <c r="R302" s="31">
        <v>2289065688</v>
      </c>
      <c r="S302" s="31">
        <v>1357893563</v>
      </c>
      <c r="T302" s="36">
        <f t="shared" ref="T302:T339" si="78">IF(($Q302     =0),0,($S302     /$Q302     ))</f>
        <v>0.82814905521704973</v>
      </c>
      <c r="U302" s="36">
        <f t="shared" ref="U302:U339" si="79">IF(($P302     =0),0,(($H302     /$P302     )-1))</f>
        <v>-0.29883916436156333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2358853285</v>
      </c>
      <c r="E303" s="32">
        <f>E302</f>
        <v>2358853285</v>
      </c>
      <c r="F303" s="32">
        <f>F302</f>
        <v>492014319</v>
      </c>
      <c r="G303" s="37">
        <f t="shared" si="72"/>
        <v>0.20858199283894843</v>
      </c>
      <c r="H303" s="32">
        <f>H302</f>
        <v>605112700</v>
      </c>
      <c r="I303" s="37">
        <f t="shared" si="73"/>
        <v>0.25652833257919216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1097127019</v>
      </c>
      <c r="O303" s="37">
        <f t="shared" si="77"/>
        <v>0.46511032541814062</v>
      </c>
      <c r="P303" s="32">
        <f>P302</f>
        <v>863015544</v>
      </c>
      <c r="Q303" s="32">
        <f>Q302</f>
        <v>1639672900</v>
      </c>
      <c r="R303" s="32">
        <f>R302</f>
        <v>2289065688</v>
      </c>
      <c r="S303" s="32">
        <f>S302</f>
        <v>1357893563</v>
      </c>
      <c r="T303" s="37">
        <f t="shared" si="78"/>
        <v>0.82814905521704973</v>
      </c>
      <c r="U303" s="37">
        <f t="shared" si="79"/>
        <v>-0.29883916436156333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11797136</v>
      </c>
      <c r="E304" s="31">
        <v>11797136</v>
      </c>
      <c r="F304" s="31">
        <v>596582</v>
      </c>
      <c r="G304" s="36">
        <f t="shared" si="72"/>
        <v>5.0570070566279816E-2</v>
      </c>
      <c r="H304" s="31">
        <v>576275</v>
      </c>
      <c r="I304" s="36">
        <f t="shared" si="73"/>
        <v>4.884872057082329E-2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1172857</v>
      </c>
      <c r="O304" s="36">
        <f t="shared" si="77"/>
        <v>9.9418791137103113E-2</v>
      </c>
      <c r="P304" s="31">
        <v>521510</v>
      </c>
      <c r="Q304" s="31">
        <v>11673334</v>
      </c>
      <c r="R304" s="31">
        <v>11246077</v>
      </c>
      <c r="S304" s="31">
        <v>1020879</v>
      </c>
      <c r="T304" s="36">
        <f t="shared" si="78"/>
        <v>8.7453935610854613E-2</v>
      </c>
      <c r="U304" s="36">
        <f t="shared" si="79"/>
        <v>0.10501236793158331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34847070</v>
      </c>
      <c r="E305" s="31">
        <v>34847070</v>
      </c>
      <c r="F305" s="31">
        <v>1704051</v>
      </c>
      <c r="G305" s="36">
        <f t="shared" si="72"/>
        <v>4.8900840156719055E-2</v>
      </c>
      <c r="H305" s="31">
        <v>2840980</v>
      </c>
      <c r="I305" s="36">
        <f t="shared" si="73"/>
        <v>8.152708391265033E-2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4545031</v>
      </c>
      <c r="O305" s="36">
        <f t="shared" si="77"/>
        <v>0.1304279240693694</v>
      </c>
      <c r="P305" s="31">
        <v>743854</v>
      </c>
      <c r="Q305" s="31">
        <v>11486897</v>
      </c>
      <c r="R305" s="31">
        <v>34165357</v>
      </c>
      <c r="S305" s="31">
        <v>1008366</v>
      </c>
      <c r="T305" s="36">
        <f t="shared" si="78"/>
        <v>8.7784020349446851E-2</v>
      </c>
      <c r="U305" s="36">
        <f t="shared" si="79"/>
        <v>2.8192709859730538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24259000</v>
      </c>
      <c r="E306" s="31">
        <v>24259000</v>
      </c>
      <c r="F306" s="31">
        <v>7469217</v>
      </c>
      <c r="G306" s="36">
        <f t="shared" si="72"/>
        <v>0.30789467826373718</v>
      </c>
      <c r="H306" s="31">
        <v>5442558</v>
      </c>
      <c r="I306" s="36">
        <f t="shared" si="73"/>
        <v>0.22435211674017891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12911775</v>
      </c>
      <c r="O306" s="36">
        <f t="shared" si="77"/>
        <v>0.53224679500391603</v>
      </c>
      <c r="P306" s="31">
        <v>9732708</v>
      </c>
      <c r="Q306" s="31">
        <v>23524000</v>
      </c>
      <c r="R306" s="31">
        <v>23821180</v>
      </c>
      <c r="S306" s="31">
        <v>9767467</v>
      </c>
      <c r="T306" s="36">
        <f t="shared" si="78"/>
        <v>0.41521284645468459</v>
      </c>
      <c r="U306" s="36">
        <f t="shared" si="79"/>
        <v>-0.44079715532408859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28735462</v>
      </c>
      <c r="E307" s="31">
        <v>29244461</v>
      </c>
      <c r="F307" s="31">
        <v>3310995</v>
      </c>
      <c r="G307" s="36">
        <f t="shared" si="72"/>
        <v>0.11522330839852166</v>
      </c>
      <c r="H307" s="31">
        <v>-2611362</v>
      </c>
      <c r="I307" s="36">
        <f t="shared" si="73"/>
        <v>-9.0875935803642199E-2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699633</v>
      </c>
      <c r="O307" s="36">
        <f t="shared" si="77"/>
        <v>2.4347372594879457E-2</v>
      </c>
      <c r="P307" s="31">
        <v>7025057</v>
      </c>
      <c r="Q307" s="31">
        <v>26079415</v>
      </c>
      <c r="R307" s="31">
        <v>26716070</v>
      </c>
      <c r="S307" s="31">
        <v>13402048</v>
      </c>
      <c r="T307" s="36">
        <f t="shared" si="78"/>
        <v>0.51389373572988506</v>
      </c>
      <c r="U307" s="36">
        <f t="shared" si="79"/>
        <v>-1.3717211120137531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48529692</v>
      </c>
      <c r="E308" s="31">
        <v>41242352</v>
      </c>
      <c r="F308" s="31">
        <v>3760408</v>
      </c>
      <c r="G308" s="36">
        <f t="shared" si="72"/>
        <v>7.7486747700768424E-2</v>
      </c>
      <c r="H308" s="31">
        <v>4005463</v>
      </c>
      <c r="I308" s="36">
        <f t="shared" si="73"/>
        <v>8.2536336723505271E-2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7765871</v>
      </c>
      <c r="O308" s="36">
        <f t="shared" si="77"/>
        <v>0.16002308442427371</v>
      </c>
      <c r="P308" s="31">
        <v>3447080</v>
      </c>
      <c r="Q308" s="31">
        <v>41123461</v>
      </c>
      <c r="R308" s="31">
        <v>49136117</v>
      </c>
      <c r="S308" s="31">
        <v>6604531</v>
      </c>
      <c r="T308" s="36">
        <f t="shared" si="78"/>
        <v>0.16060250862640185</v>
      </c>
      <c r="U308" s="36">
        <f t="shared" si="79"/>
        <v>0.16198724717732116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13317000</v>
      </c>
      <c r="E309" s="31">
        <v>13317000</v>
      </c>
      <c r="F309" s="31">
        <v>5437774</v>
      </c>
      <c r="G309" s="36">
        <f t="shared" si="72"/>
        <v>0.40833325824134564</v>
      </c>
      <c r="H309" s="31">
        <v>11641432</v>
      </c>
      <c r="I309" s="36">
        <f t="shared" si="73"/>
        <v>0.874178268378764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17079206</v>
      </c>
      <c r="O309" s="36">
        <f t="shared" si="77"/>
        <v>1.2825115266201097</v>
      </c>
      <c r="P309" s="31">
        <v>5068579</v>
      </c>
      <c r="Q309" s="31">
        <v>16369527</v>
      </c>
      <c r="R309" s="31">
        <v>12304500</v>
      </c>
      <c r="S309" s="31">
        <v>9523623</v>
      </c>
      <c r="T309" s="36">
        <f t="shared" si="78"/>
        <v>0.58178974872028988</v>
      </c>
      <c r="U309" s="36">
        <f t="shared" si="79"/>
        <v>1.2967841677124889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161485360</v>
      </c>
      <c r="E310" s="32">
        <f>SUM(E304:E309)</f>
        <v>154707019</v>
      </c>
      <c r="F310" s="32">
        <f>SUM(F304:F309)</f>
        <v>22279027</v>
      </c>
      <c r="G310" s="37">
        <f t="shared" si="72"/>
        <v>0.13796313795875986</v>
      </c>
      <c r="H310" s="32">
        <f>SUM(H304:H309)</f>
        <v>21895346</v>
      </c>
      <c r="I310" s="37">
        <f t="shared" si="73"/>
        <v>0.13558718883247373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44174373</v>
      </c>
      <c r="O310" s="37">
        <f t="shared" si="77"/>
        <v>0.27355032679123359</v>
      </c>
      <c r="P310" s="32">
        <f>SUM(P304:P309)</f>
        <v>26538788</v>
      </c>
      <c r="Q310" s="32">
        <f>SUM(Q304:Q309)</f>
        <v>130256634</v>
      </c>
      <c r="R310" s="32">
        <f>SUM(R304:R309)</f>
        <v>157389301</v>
      </c>
      <c r="S310" s="32">
        <f>SUM(S304:S309)</f>
        <v>41326914</v>
      </c>
      <c r="T310" s="37">
        <f t="shared" si="78"/>
        <v>0.31727300737711372</v>
      </c>
      <c r="U310" s="37">
        <f t="shared" si="79"/>
        <v>-0.17496812589934396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16653690</v>
      </c>
      <c r="E311" s="31">
        <v>16653690</v>
      </c>
      <c r="F311" s="31">
        <v>5046835</v>
      </c>
      <c r="G311" s="36">
        <f t="shared" si="72"/>
        <v>0.30304605165581922</v>
      </c>
      <c r="H311" s="31">
        <v>6082836</v>
      </c>
      <c r="I311" s="36">
        <f t="shared" si="73"/>
        <v>0.36525454719044248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11129671</v>
      </c>
      <c r="O311" s="36">
        <f t="shared" si="77"/>
        <v>0.6683005988462617</v>
      </c>
      <c r="P311" s="31">
        <v>5676508</v>
      </c>
      <c r="Q311" s="31">
        <v>16336844</v>
      </c>
      <c r="R311" s="31">
        <v>16362776</v>
      </c>
      <c r="S311" s="31">
        <v>8912384</v>
      </c>
      <c r="T311" s="36">
        <f t="shared" si="78"/>
        <v>0.54553890580090014</v>
      </c>
      <c r="U311" s="36">
        <f t="shared" si="79"/>
        <v>7.1580626681051029E-2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144706668</v>
      </c>
      <c r="E312" s="31">
        <v>145011030</v>
      </c>
      <c r="F312" s="31">
        <v>6851155</v>
      </c>
      <c r="G312" s="36">
        <f t="shared" si="72"/>
        <v>4.7345123031925521E-2</v>
      </c>
      <c r="H312" s="31">
        <v>43888533</v>
      </c>
      <c r="I312" s="36">
        <f t="shared" si="73"/>
        <v>0.30329309358432605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50739688</v>
      </c>
      <c r="O312" s="36">
        <f t="shared" si="77"/>
        <v>0.35063821661625155</v>
      </c>
      <c r="P312" s="31">
        <v>36280180</v>
      </c>
      <c r="Q312" s="31">
        <v>143267009</v>
      </c>
      <c r="R312" s="31">
        <v>144147502</v>
      </c>
      <c r="S312" s="31">
        <v>42305277</v>
      </c>
      <c r="T312" s="36">
        <f t="shared" si="78"/>
        <v>0.29528973414947191</v>
      </c>
      <c r="U312" s="36">
        <f t="shared" si="79"/>
        <v>0.20971100474143189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180260650</v>
      </c>
      <c r="E313" s="31">
        <v>180260650</v>
      </c>
      <c r="F313" s="31">
        <v>3449568</v>
      </c>
      <c r="G313" s="36">
        <f t="shared" si="72"/>
        <v>1.913655587062401E-2</v>
      </c>
      <c r="H313" s="31">
        <v>3526517</v>
      </c>
      <c r="I313" s="36">
        <f t="shared" si="73"/>
        <v>1.9563432174465142E-2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6976085</v>
      </c>
      <c r="O313" s="36">
        <f t="shared" si="77"/>
        <v>3.8699988045089152E-2</v>
      </c>
      <c r="P313" s="31">
        <v>12735847</v>
      </c>
      <c r="Q313" s="31">
        <v>147891844</v>
      </c>
      <c r="R313" s="31">
        <v>172183818</v>
      </c>
      <c r="S313" s="31">
        <v>39595138</v>
      </c>
      <c r="T313" s="36">
        <f t="shared" si="78"/>
        <v>0.26773036922847482</v>
      </c>
      <c r="U313" s="36">
        <f t="shared" si="79"/>
        <v>-0.72310306491590226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253561143</v>
      </c>
      <c r="E314" s="31">
        <v>253561143</v>
      </c>
      <c r="F314" s="31">
        <v>166012</v>
      </c>
      <c r="G314" s="36">
        <f t="shared" si="72"/>
        <v>6.547217686268278E-4</v>
      </c>
      <c r="H314" s="31">
        <v>150973</v>
      </c>
      <c r="I314" s="36">
        <f t="shared" si="73"/>
        <v>5.9541063040562169E-4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316985</v>
      </c>
      <c r="O314" s="36">
        <f t="shared" si="77"/>
        <v>1.2501323990324496E-3</v>
      </c>
      <c r="P314" s="31">
        <v>995124</v>
      </c>
      <c r="Q314" s="31">
        <v>244209870</v>
      </c>
      <c r="R314" s="31">
        <v>118908026</v>
      </c>
      <c r="S314" s="31">
        <v>1616075</v>
      </c>
      <c r="T314" s="36">
        <f t="shared" si="78"/>
        <v>6.6175662760886772E-3</v>
      </c>
      <c r="U314" s="36">
        <f t="shared" si="79"/>
        <v>-0.84828724862429206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9371084</v>
      </c>
      <c r="E315" s="31">
        <v>9371084</v>
      </c>
      <c r="F315" s="31">
        <v>1606937</v>
      </c>
      <c r="G315" s="36">
        <f t="shared" si="72"/>
        <v>0.17147824093776132</v>
      </c>
      <c r="H315" s="31">
        <v>2497322</v>
      </c>
      <c r="I315" s="36">
        <f t="shared" si="73"/>
        <v>0.2664923289557537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4104259</v>
      </c>
      <c r="O315" s="36">
        <f t="shared" si="77"/>
        <v>0.43797056989351496</v>
      </c>
      <c r="P315" s="31">
        <v>2482236</v>
      </c>
      <c r="Q315" s="31">
        <v>12169680</v>
      </c>
      <c r="R315" s="31">
        <v>9147396</v>
      </c>
      <c r="S315" s="31">
        <v>4417695</v>
      </c>
      <c r="T315" s="36">
        <f t="shared" si="78"/>
        <v>0.36300831246179027</v>
      </c>
      <c r="U315" s="36">
        <f t="shared" si="79"/>
        <v>6.0775848871743587E-3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120000</v>
      </c>
      <c r="E316" s="31">
        <v>120000</v>
      </c>
      <c r="F316" s="31">
        <v>5218</v>
      </c>
      <c r="G316" s="36">
        <f t="shared" si="72"/>
        <v>4.3483333333333332E-2</v>
      </c>
      <c r="H316" s="31">
        <v>6963</v>
      </c>
      <c r="I316" s="36">
        <f t="shared" si="73"/>
        <v>5.8025E-2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12181</v>
      </c>
      <c r="O316" s="36">
        <f t="shared" si="77"/>
        <v>0.10150833333333334</v>
      </c>
      <c r="P316" s="31">
        <v>24175</v>
      </c>
      <c r="Q316" s="31">
        <v>120000</v>
      </c>
      <c r="R316" s="31">
        <v>120000</v>
      </c>
      <c r="S316" s="31">
        <v>36522</v>
      </c>
      <c r="T316" s="36">
        <f t="shared" si="78"/>
        <v>0.30435000000000001</v>
      </c>
      <c r="U316" s="36">
        <f t="shared" si="79"/>
        <v>-0.71197518097207857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604673235</v>
      </c>
      <c r="E317" s="32">
        <f>SUM(E311:E316)</f>
        <v>604977597</v>
      </c>
      <c r="F317" s="32">
        <f>SUM(F311:F316)</f>
        <v>17125725</v>
      </c>
      <c r="G317" s="37">
        <f t="shared" si="72"/>
        <v>2.8322280545458572E-2</v>
      </c>
      <c r="H317" s="32">
        <f>SUM(H311:H316)</f>
        <v>56153144</v>
      </c>
      <c r="I317" s="37">
        <f t="shared" si="73"/>
        <v>9.2865271273334923E-2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73278869</v>
      </c>
      <c r="O317" s="37">
        <f t="shared" si="77"/>
        <v>0.1211875518187935</v>
      </c>
      <c r="P317" s="32">
        <f>SUM(P311:P316)</f>
        <v>58194070</v>
      </c>
      <c r="Q317" s="32">
        <f>SUM(Q311:Q316)</f>
        <v>563995247</v>
      </c>
      <c r="R317" s="32">
        <f>SUM(R311:R316)</f>
        <v>460869518</v>
      </c>
      <c r="S317" s="32">
        <f>SUM(S311:S316)</f>
        <v>96883091</v>
      </c>
      <c r="T317" s="37">
        <f t="shared" si="78"/>
        <v>0.17177997778410356</v>
      </c>
      <c r="U317" s="37">
        <f t="shared" si="79"/>
        <v>-3.5071030433169614E-2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28436351</v>
      </c>
      <c r="E318" s="31">
        <v>28436351</v>
      </c>
      <c r="F318" s="31">
        <v>872452</v>
      </c>
      <c r="G318" s="36">
        <f t="shared" si="72"/>
        <v>3.0680870411256354E-2</v>
      </c>
      <c r="H318" s="31">
        <v>1039458</v>
      </c>
      <c r="I318" s="36">
        <f t="shared" si="73"/>
        <v>3.655384616683062E-2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1911910</v>
      </c>
      <c r="O318" s="36">
        <f t="shared" si="77"/>
        <v>6.7234716578086967E-2</v>
      </c>
      <c r="P318" s="31">
        <v>3392227</v>
      </c>
      <c r="Q318" s="31">
        <v>38156092</v>
      </c>
      <c r="R318" s="31">
        <v>28434092</v>
      </c>
      <c r="S318" s="31">
        <v>6386762</v>
      </c>
      <c r="T318" s="36">
        <f t="shared" si="78"/>
        <v>0.16738511900013239</v>
      </c>
      <c r="U318" s="36">
        <f t="shared" si="79"/>
        <v>-0.69357652067506104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61851600</v>
      </c>
      <c r="E319" s="31">
        <v>61851600</v>
      </c>
      <c r="F319" s="31">
        <v>15687310</v>
      </c>
      <c r="G319" s="36">
        <f t="shared" si="72"/>
        <v>0.25362820040225315</v>
      </c>
      <c r="H319" s="31">
        <v>15853965</v>
      </c>
      <c r="I319" s="36">
        <f t="shared" si="73"/>
        <v>0.25632263352928625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31541275</v>
      </c>
      <c r="O319" s="36">
        <f t="shared" si="77"/>
        <v>0.50995083393153939</v>
      </c>
      <c r="P319" s="31">
        <v>10389201</v>
      </c>
      <c r="Q319" s="31">
        <v>38275200</v>
      </c>
      <c r="R319" s="31">
        <v>62292462</v>
      </c>
      <c r="S319" s="31">
        <v>20013169</v>
      </c>
      <c r="T319" s="36">
        <f t="shared" si="78"/>
        <v>0.52287562181255753</v>
      </c>
      <c r="U319" s="36">
        <f t="shared" si="79"/>
        <v>0.52600426154042057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53195982</v>
      </c>
      <c r="E321" s="31">
        <v>53195982</v>
      </c>
      <c r="F321" s="31">
        <v>16107825</v>
      </c>
      <c r="G321" s="36">
        <f t="shared" si="72"/>
        <v>0.30280153489788009</v>
      </c>
      <c r="H321" s="31">
        <v>15762927</v>
      </c>
      <c r="I321" s="36">
        <f t="shared" si="73"/>
        <v>0.29631800010760212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31870752</v>
      </c>
      <c r="O321" s="36">
        <f t="shared" si="77"/>
        <v>0.59911953500548221</v>
      </c>
      <c r="P321" s="31">
        <v>24743215</v>
      </c>
      <c r="Q321" s="31">
        <v>47658565</v>
      </c>
      <c r="R321" s="31">
        <v>47252249</v>
      </c>
      <c r="S321" s="31">
        <v>25410558</v>
      </c>
      <c r="T321" s="36">
        <f t="shared" si="78"/>
        <v>0.53317925120070231</v>
      </c>
      <c r="U321" s="36">
        <f t="shared" si="79"/>
        <v>-0.36293941591664625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11857554</v>
      </c>
      <c r="E322" s="31">
        <v>11857554</v>
      </c>
      <c r="F322" s="31">
        <v>2697020</v>
      </c>
      <c r="G322" s="36">
        <f t="shared" si="72"/>
        <v>0.2274516312554849</v>
      </c>
      <c r="H322" s="31">
        <v>2745968</v>
      </c>
      <c r="I322" s="36">
        <f t="shared" si="73"/>
        <v>0.23157963269659157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5442988</v>
      </c>
      <c r="O322" s="36">
        <f t="shared" si="77"/>
        <v>0.45903126395207644</v>
      </c>
      <c r="P322" s="31">
        <v>2610311</v>
      </c>
      <c r="Q322" s="31">
        <v>5308046</v>
      </c>
      <c r="R322" s="31">
        <v>5368046</v>
      </c>
      <c r="S322" s="31">
        <v>2664070</v>
      </c>
      <c r="T322" s="36">
        <f t="shared" si="78"/>
        <v>0.50189278691254746</v>
      </c>
      <c r="U322" s="36">
        <f t="shared" si="79"/>
        <v>5.1969669514475569E-2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155341487</v>
      </c>
      <c r="E323" s="32">
        <f>SUM(E318:E322)</f>
        <v>155341487</v>
      </c>
      <c r="F323" s="32">
        <f>SUM(F318:F322)</f>
        <v>35364607</v>
      </c>
      <c r="G323" s="37">
        <f t="shared" si="72"/>
        <v>0.2276571937282923</v>
      </c>
      <c r="H323" s="32">
        <f>SUM(H318:H322)</f>
        <v>35402318</v>
      </c>
      <c r="I323" s="37">
        <f t="shared" si="73"/>
        <v>0.22789995566348609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70766925</v>
      </c>
      <c r="O323" s="37">
        <f t="shared" si="77"/>
        <v>0.45555714939177838</v>
      </c>
      <c r="P323" s="32">
        <f>SUM(P318:P322)</f>
        <v>41134954</v>
      </c>
      <c r="Q323" s="32">
        <f>SUM(Q318:Q322)</f>
        <v>129397903</v>
      </c>
      <c r="R323" s="32">
        <f>SUM(R318:R322)</f>
        <v>143346849</v>
      </c>
      <c r="S323" s="32">
        <f>SUM(S318:S322)</f>
        <v>54474559</v>
      </c>
      <c r="T323" s="37">
        <f t="shared" si="78"/>
        <v>0.42098486711952354</v>
      </c>
      <c r="U323" s="37">
        <f t="shared" si="79"/>
        <v>-0.1393616728002175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5000</v>
      </c>
      <c r="E324" s="31">
        <v>5000</v>
      </c>
      <c r="F324" s="31">
        <v>265</v>
      </c>
      <c r="G324" s="36">
        <f t="shared" si="72"/>
        <v>5.2999999999999999E-2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265</v>
      </c>
      <c r="O324" s="36">
        <f t="shared" si="77"/>
        <v>5.2999999999999999E-2</v>
      </c>
      <c r="P324" s="31">
        <v>0</v>
      </c>
      <c r="Q324" s="31">
        <v>0</v>
      </c>
      <c r="R324" s="31">
        <v>0</v>
      </c>
      <c r="S324" s="31">
        <v>-293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63248929</v>
      </c>
      <c r="E325" s="31">
        <v>63248929</v>
      </c>
      <c r="F325" s="31">
        <v>4760573</v>
      </c>
      <c r="G325" s="36">
        <f t="shared" si="72"/>
        <v>7.5267250770364821E-2</v>
      </c>
      <c r="H325" s="31">
        <v>3553879</v>
      </c>
      <c r="I325" s="36">
        <f t="shared" si="73"/>
        <v>5.6188761710099469E-2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8314452</v>
      </c>
      <c r="O325" s="36">
        <f t="shared" si="77"/>
        <v>0.13145601248046429</v>
      </c>
      <c r="P325" s="31">
        <v>18503721</v>
      </c>
      <c r="Q325" s="31">
        <v>63788893</v>
      </c>
      <c r="R325" s="31">
        <v>63788893</v>
      </c>
      <c r="S325" s="31">
        <v>27047431</v>
      </c>
      <c r="T325" s="36">
        <f t="shared" si="78"/>
        <v>0.42401474187677157</v>
      </c>
      <c r="U325" s="36">
        <f t="shared" si="79"/>
        <v>-0.80793706303721291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6077839</v>
      </c>
      <c r="E326" s="31">
        <v>6618433</v>
      </c>
      <c r="F326" s="31">
        <v>12027523</v>
      </c>
      <c r="G326" s="36">
        <f t="shared" si="72"/>
        <v>1.9789143805882321</v>
      </c>
      <c r="H326" s="31">
        <v>3051058</v>
      </c>
      <c r="I326" s="36">
        <f t="shared" si="73"/>
        <v>0.50199717366649566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15078581</v>
      </c>
      <c r="O326" s="36">
        <f t="shared" si="77"/>
        <v>2.4809115542547278</v>
      </c>
      <c r="P326" s="31">
        <v>3530186</v>
      </c>
      <c r="Q326" s="31">
        <v>18723612</v>
      </c>
      <c r="R326" s="31">
        <v>20331299</v>
      </c>
      <c r="S326" s="31">
        <v>6710892</v>
      </c>
      <c r="T326" s="36">
        <f t="shared" si="78"/>
        <v>0.35841866409109524</v>
      </c>
      <c r="U326" s="36">
        <f t="shared" si="79"/>
        <v>-0.13572316019609165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89282760</v>
      </c>
      <c r="E327" s="31">
        <v>89282760</v>
      </c>
      <c r="F327" s="31">
        <v>1770009</v>
      </c>
      <c r="G327" s="36">
        <f t="shared" si="72"/>
        <v>1.9824756761551727E-2</v>
      </c>
      <c r="H327" s="31">
        <v>11001957</v>
      </c>
      <c r="I327" s="36">
        <f t="shared" si="73"/>
        <v>0.12322599570174578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12771966</v>
      </c>
      <c r="O327" s="36">
        <f t="shared" si="77"/>
        <v>0.14305075246329751</v>
      </c>
      <c r="P327" s="31">
        <v>2792279</v>
      </c>
      <c r="Q327" s="31">
        <v>86582180</v>
      </c>
      <c r="R327" s="31">
        <v>87439180</v>
      </c>
      <c r="S327" s="31">
        <v>5449928</v>
      </c>
      <c r="T327" s="36">
        <f t="shared" si="78"/>
        <v>6.2945146449304004E-2</v>
      </c>
      <c r="U327" s="36">
        <f t="shared" si="79"/>
        <v>2.9401352801779477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22787300</v>
      </c>
      <c r="E328" s="31">
        <v>22787300</v>
      </c>
      <c r="F328" s="31">
        <v>3803209</v>
      </c>
      <c r="G328" s="36">
        <f t="shared" si="72"/>
        <v>0.16690037871972546</v>
      </c>
      <c r="H328" s="31">
        <v>1966243</v>
      </c>
      <c r="I328" s="36">
        <f t="shared" si="73"/>
        <v>8.6286791326747797E-2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5769452</v>
      </c>
      <c r="O328" s="36">
        <f t="shared" si="77"/>
        <v>0.25318717004647323</v>
      </c>
      <c r="P328" s="31">
        <v>949386</v>
      </c>
      <c r="Q328" s="31">
        <v>12104400</v>
      </c>
      <c r="R328" s="31">
        <v>21497500</v>
      </c>
      <c r="S328" s="31">
        <v>4470863</v>
      </c>
      <c r="T328" s="36">
        <f t="shared" si="78"/>
        <v>0.36935849773636031</v>
      </c>
      <c r="U328" s="36">
        <f t="shared" si="79"/>
        <v>1.0710680376580233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54779561</v>
      </c>
      <c r="E329" s="31">
        <v>54779561</v>
      </c>
      <c r="F329" s="31">
        <v>8781290</v>
      </c>
      <c r="G329" s="36">
        <f t="shared" si="72"/>
        <v>0.16030230691333944</v>
      </c>
      <c r="H329" s="31">
        <v>13602298</v>
      </c>
      <c r="I329" s="36">
        <f t="shared" si="73"/>
        <v>0.2483097299739222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22383588</v>
      </c>
      <c r="O329" s="36">
        <f t="shared" si="77"/>
        <v>0.40861203688726166</v>
      </c>
      <c r="P329" s="31">
        <v>7063654</v>
      </c>
      <c r="Q329" s="31">
        <v>36229907</v>
      </c>
      <c r="R329" s="31">
        <v>49548158</v>
      </c>
      <c r="S329" s="31">
        <v>15326900</v>
      </c>
      <c r="T329" s="36">
        <f t="shared" si="78"/>
        <v>0.42304552424051212</v>
      </c>
      <c r="U329" s="36">
        <f t="shared" si="79"/>
        <v>0.92567444554900336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98754782</v>
      </c>
      <c r="E330" s="31">
        <v>98754782</v>
      </c>
      <c r="F330" s="31">
        <v>5377660</v>
      </c>
      <c r="G330" s="36">
        <f t="shared" si="72"/>
        <v>5.4454679470610348E-2</v>
      </c>
      <c r="H330" s="31">
        <v>20239875</v>
      </c>
      <c r="I330" s="36">
        <f t="shared" si="73"/>
        <v>0.20495083468464342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25617535</v>
      </c>
      <c r="O330" s="36">
        <f t="shared" si="77"/>
        <v>0.25940551415525376</v>
      </c>
      <c r="P330" s="31">
        <v>15446975</v>
      </c>
      <c r="Q330" s="31">
        <v>101890778</v>
      </c>
      <c r="R330" s="31">
        <v>98806008</v>
      </c>
      <c r="S330" s="31">
        <v>32233707</v>
      </c>
      <c r="T330" s="36">
        <f t="shared" si="78"/>
        <v>0.31635548999341234</v>
      </c>
      <c r="U330" s="36">
        <f t="shared" si="79"/>
        <v>0.31028081549947473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5245000</v>
      </c>
      <c r="E331" s="31">
        <v>5245000</v>
      </c>
      <c r="F331" s="31">
        <v>256253</v>
      </c>
      <c r="G331" s="36">
        <f t="shared" si="72"/>
        <v>4.8856625357483315E-2</v>
      </c>
      <c r="H331" s="31">
        <v>13144</v>
      </c>
      <c r="I331" s="36">
        <f t="shared" si="73"/>
        <v>2.5060057197330791E-3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269397</v>
      </c>
      <c r="O331" s="36">
        <f t="shared" si="77"/>
        <v>5.1362631077216399E-2</v>
      </c>
      <c r="P331" s="31">
        <v>225020</v>
      </c>
      <c r="Q331" s="31">
        <v>0</v>
      </c>
      <c r="R331" s="31">
        <v>5005000</v>
      </c>
      <c r="S331" s="31">
        <v>305247</v>
      </c>
      <c r="T331" s="36">
        <f t="shared" si="78"/>
        <v>0</v>
      </c>
      <c r="U331" s="36">
        <f t="shared" si="79"/>
        <v>-0.94158741445204874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340181171</v>
      </c>
      <c r="E332" s="32">
        <f>SUM(E324:E331)</f>
        <v>340721765</v>
      </c>
      <c r="F332" s="32">
        <f>SUM(F324:F331)</f>
        <v>36776782</v>
      </c>
      <c r="G332" s="37">
        <f t="shared" si="72"/>
        <v>0.10810939915307659</v>
      </c>
      <c r="H332" s="32">
        <f>SUM(H324:H331)</f>
        <v>53428454</v>
      </c>
      <c r="I332" s="37">
        <f t="shared" si="73"/>
        <v>0.15705882204750243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90205236</v>
      </c>
      <c r="O332" s="37">
        <f t="shared" si="77"/>
        <v>0.26516822120057904</v>
      </c>
      <c r="P332" s="32">
        <f>SUM(P324:P331)</f>
        <v>48511221</v>
      </c>
      <c r="Q332" s="32">
        <f>SUM(Q324:Q331)</f>
        <v>319319770</v>
      </c>
      <c r="R332" s="32">
        <f>SUM(R324:R331)</f>
        <v>346416038</v>
      </c>
      <c r="S332" s="32">
        <f>SUM(S324:S331)</f>
        <v>91544675</v>
      </c>
      <c r="T332" s="37">
        <f t="shared" si="78"/>
        <v>0.28668652429506636</v>
      </c>
      <c r="U332" s="37">
        <f t="shared" si="79"/>
        <v>0.1013627960425898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32176164</v>
      </c>
      <c r="E333" s="31">
        <v>32176164</v>
      </c>
      <c r="F333" s="31">
        <v>7896555</v>
      </c>
      <c r="G333" s="36">
        <f t="shared" si="72"/>
        <v>0.24541629636149292</v>
      </c>
      <c r="H333" s="31">
        <v>7918724</v>
      </c>
      <c r="I333" s="36">
        <f t="shared" si="73"/>
        <v>0.24610528464486942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15815279</v>
      </c>
      <c r="O333" s="36">
        <f t="shared" si="77"/>
        <v>0.49152158100636234</v>
      </c>
      <c r="P333" s="31">
        <v>7180764</v>
      </c>
      <c r="Q333" s="31">
        <v>28470624</v>
      </c>
      <c r="R333" s="31">
        <v>28780932</v>
      </c>
      <c r="S333" s="31">
        <v>14392347</v>
      </c>
      <c r="T333" s="36">
        <f t="shared" si="78"/>
        <v>0.5055156852199657</v>
      </c>
      <c r="U333" s="36">
        <f t="shared" si="79"/>
        <v>0.10276900898010299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852500</v>
      </c>
      <c r="E334" s="31">
        <v>852500</v>
      </c>
      <c r="F334" s="31">
        <v>188404</v>
      </c>
      <c r="G334" s="36">
        <f t="shared" si="72"/>
        <v>0.22100175953079179</v>
      </c>
      <c r="H334" s="31">
        <v>162701</v>
      </c>
      <c r="I334" s="36">
        <f t="shared" si="73"/>
        <v>0.1908516129032258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351105</v>
      </c>
      <c r="O334" s="36">
        <f t="shared" si="77"/>
        <v>0.41185337243401759</v>
      </c>
      <c r="P334" s="31">
        <v>170617</v>
      </c>
      <c r="Q334" s="31">
        <v>1500000</v>
      </c>
      <c r="R334" s="31">
        <v>598233</v>
      </c>
      <c r="S334" s="31">
        <v>313232</v>
      </c>
      <c r="T334" s="36">
        <f t="shared" si="78"/>
        <v>0.20882133333333333</v>
      </c>
      <c r="U334" s="36">
        <f t="shared" si="79"/>
        <v>-4.6396314552477169E-2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74769516</v>
      </c>
      <c r="E335" s="31">
        <v>74769516</v>
      </c>
      <c r="F335" s="31">
        <v>4072830</v>
      </c>
      <c r="G335" s="36">
        <f t="shared" si="72"/>
        <v>5.4471798373016085E-2</v>
      </c>
      <c r="H335" s="31">
        <v>4926335</v>
      </c>
      <c r="I335" s="36">
        <f t="shared" si="73"/>
        <v>6.5886945155563134E-2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8999165</v>
      </c>
      <c r="O335" s="36">
        <f t="shared" si="77"/>
        <v>0.12035874352857921</v>
      </c>
      <c r="P335" s="31">
        <v>4832820</v>
      </c>
      <c r="Q335" s="31">
        <v>67581973</v>
      </c>
      <c r="R335" s="31">
        <v>26851550</v>
      </c>
      <c r="S335" s="31">
        <v>8332204</v>
      </c>
      <c r="T335" s="36">
        <f t="shared" si="78"/>
        <v>0.12329033365154936</v>
      </c>
      <c r="U335" s="36">
        <f t="shared" si="79"/>
        <v>1.9349986136458552E-2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107798180</v>
      </c>
      <c r="E337" s="32">
        <f>SUM(E333:E336)</f>
        <v>107798180</v>
      </c>
      <c r="F337" s="32">
        <f>SUM(F333:F336)</f>
        <v>12157789</v>
      </c>
      <c r="G337" s="37">
        <f t="shared" si="72"/>
        <v>0.11278287815248829</v>
      </c>
      <c r="H337" s="32">
        <f>SUM(H333:H336)</f>
        <v>13007760</v>
      </c>
      <c r="I337" s="37">
        <f t="shared" si="73"/>
        <v>0.12066771442708958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25165549</v>
      </c>
      <c r="O337" s="37">
        <f t="shared" si="77"/>
        <v>0.23345059257957787</v>
      </c>
      <c r="P337" s="32">
        <f>SUM(P333:P336)</f>
        <v>12184201</v>
      </c>
      <c r="Q337" s="32">
        <f>SUM(Q333:Q336)</f>
        <v>97552597</v>
      </c>
      <c r="R337" s="32">
        <f>SUM(R333:R336)</f>
        <v>56230715</v>
      </c>
      <c r="S337" s="32">
        <f>SUM(S333:S336)</f>
        <v>23037783</v>
      </c>
      <c r="T337" s="37">
        <f t="shared" si="78"/>
        <v>0.2361575571381252</v>
      </c>
      <c r="U337" s="37">
        <f t="shared" si="79"/>
        <v>6.7592368182370022E-2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3728332718</v>
      </c>
      <c r="E338" s="32">
        <f>SUM(E302,E304:E309,E311:E316,E318:E322,E324:E331,E333:E336)</f>
        <v>3722399333</v>
      </c>
      <c r="F338" s="32">
        <f>SUM(F302,F304:F309,F311:F316,F318:F322,F324:F331,F333:F336)</f>
        <v>615718249</v>
      </c>
      <c r="G338" s="37">
        <f t="shared" si="72"/>
        <v>0.16514573552606418</v>
      </c>
      <c r="H338" s="32">
        <f>SUM(H302,H304:H309,H311:H316,H318:H322,H324:H331,H333:H336)</f>
        <v>784999722</v>
      </c>
      <c r="I338" s="37">
        <f t="shared" si="73"/>
        <v>0.21054980372596671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1400717971</v>
      </c>
      <c r="O338" s="37">
        <f t="shared" si="77"/>
        <v>0.37569553925203086</v>
      </c>
      <c r="P338" s="32">
        <f>SUM(P302,P304:P309,P311:P316,P318:P322,P324:P331,P333:P336)</f>
        <v>1049578778</v>
      </c>
      <c r="Q338" s="32">
        <f>SUM(Q302,Q304:Q309,Q311:Q316,Q318:Q322,Q324:Q331,Q333:Q336)</f>
        <v>2880195051</v>
      </c>
      <c r="R338" s="32">
        <f>SUM(R302,R304:R309,R311:R316,R318:R322,R324:R331,R333:R336)</f>
        <v>3453318109</v>
      </c>
      <c r="S338" s="32">
        <f>SUM(S302,S304:S309,S311:S316,S318:S322,S324:S331,S333:S336)</f>
        <v>1665160585</v>
      </c>
      <c r="T338" s="37">
        <f t="shared" si="78"/>
        <v>0.57814160343823184</v>
      </c>
      <c r="U338" s="37">
        <f t="shared" si="79"/>
        <v>-0.25208117917948225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7824723184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7819590091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1534518916</v>
      </c>
      <c r="G339" s="39">
        <f t="shared" si="72"/>
        <v>0.19611159141550022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1264238870</v>
      </c>
      <c r="I339" s="39">
        <f t="shared" si="73"/>
        <v>0.16156978851151138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2798757786</v>
      </c>
      <c r="O339" s="39">
        <f t="shared" si="77"/>
        <v>0.3576813799270116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1533923197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7987025232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7334799815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3149485880</v>
      </c>
      <c r="T339" s="39">
        <f t="shared" si="78"/>
        <v>0.39432526986162397</v>
      </c>
      <c r="U339" s="39">
        <f t="shared" si="79"/>
        <v>-0.1758134485008378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0" max="16383" man="1"/>
    <brk id="232" max="16383" man="1"/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tabSelected="1" view="pageBreakPreview" topLeftCell="A128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5.42578125" bestFit="1" customWidth="1"/>
    <col min="5" max="5" width="11.7109375" hidden="1" customWidth="1"/>
    <col min="6" max="6" width="13.28515625" bestFit="1" customWidth="1"/>
    <col min="7" max="7" width="11.7109375" customWidth="1"/>
    <col min="8" max="8" width="13.28515625" bestFit="1" customWidth="1"/>
    <col min="9" max="9" width="16.5703125" bestFit="1" customWidth="1"/>
    <col min="10" max="13" width="11.7109375" hidden="1" customWidth="1"/>
    <col min="14" max="14" width="14" bestFit="1" customWidth="1"/>
    <col min="15" max="15" width="23" bestFit="1" customWidth="1"/>
    <col min="16" max="16" width="13.28515625" bestFit="1" customWidth="1"/>
    <col min="17" max="19" width="11.7109375" hidden="1" customWidth="1"/>
    <col min="20" max="20" width="23" bestFit="1" customWidth="1"/>
    <col min="21" max="21" width="22.710937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141952864</v>
      </c>
      <c r="E8" s="31">
        <v>194293723</v>
      </c>
      <c r="F8" s="31">
        <v>2718476</v>
      </c>
      <c r="G8" s="36">
        <f>IF(($D8       =0),0,($F8       /$D8       ))</f>
        <v>1.9150554088151403E-2</v>
      </c>
      <c r="H8" s="31">
        <v>3295191</v>
      </c>
      <c r="I8" s="36">
        <f>IF(($D8       =0),0,($H8       /$D8       ))</f>
        <v>2.3213275922351239E-2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6013667</v>
      </c>
      <c r="O8" s="36">
        <f>IF(($D8       =0),0,($N8       /$D8       ))</f>
        <v>4.2363830010502639E-2</v>
      </c>
      <c r="P8" s="31">
        <v>16718930</v>
      </c>
      <c r="Q8" s="31">
        <v>133150421</v>
      </c>
      <c r="R8" s="31">
        <v>122034719</v>
      </c>
      <c r="S8" s="31">
        <v>23494939</v>
      </c>
      <c r="T8" s="36">
        <f>IF(($Q8       =0),0,($S8       /$Q8       ))</f>
        <v>0.17645410974705067</v>
      </c>
      <c r="U8" s="36">
        <f>IF(($P8       =0),0,(($H8       /$P8       )-1))</f>
        <v>-0.80290658552909788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275999120</v>
      </c>
      <c r="E9" s="31">
        <v>275999120</v>
      </c>
      <c r="F9" s="31">
        <v>833859</v>
      </c>
      <c r="G9" s="36">
        <f>IF(($D9       =0),0,($F9       /$D9       ))</f>
        <v>3.0212378938019803E-3</v>
      </c>
      <c r="H9" s="31">
        <v>48450872</v>
      </c>
      <c r="I9" s="36">
        <f>IF(($D9       =0),0,($H9       /$D9       ))</f>
        <v>0.17554719739686125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49284731</v>
      </c>
      <c r="O9" s="36">
        <f>IF(($D9       =0),0,($N9       /$D9       ))</f>
        <v>0.17856843529066324</v>
      </c>
      <c r="P9" s="31">
        <v>206995</v>
      </c>
      <c r="Q9" s="31">
        <v>198152570</v>
      </c>
      <c r="R9" s="31">
        <v>390151070</v>
      </c>
      <c r="S9" s="31">
        <v>410645</v>
      </c>
      <c r="T9" s="36">
        <f>IF(($Q9       =0),0,($S9       /$Q9       ))</f>
        <v>2.0723677719648049E-3</v>
      </c>
      <c r="U9" s="36">
        <f>IF(($P9       =0),0,(($H9       /$P9       )-1))</f>
        <v>233.0678373873765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417951984</v>
      </c>
      <c r="E10" s="32">
        <f>SUM(E8:E9)</f>
        <v>470292843</v>
      </c>
      <c r="F10" s="32">
        <f>SUM(F8:F9)</f>
        <v>3552335</v>
      </c>
      <c r="G10" s="37">
        <f t="shared" ref="G10:G54" si="0">IF(($D10      =0),0,($F10      /$D10      ))</f>
        <v>8.4993854222259173E-3</v>
      </c>
      <c r="H10" s="32">
        <f>SUM(H8:H9)</f>
        <v>51746063</v>
      </c>
      <c r="I10" s="37">
        <f t="shared" ref="I10:I54" si="1">IF(($D10      =0),0,($H10      /$D10      ))</f>
        <v>0.12380863108906788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55298398</v>
      </c>
      <c r="O10" s="37">
        <f t="shared" ref="O10:O54" si="5">IF(($D10      =0),0,($N10      /$D10      ))</f>
        <v>0.13230801651129379</v>
      </c>
      <c r="P10" s="32">
        <f>SUM(P8:P9)</f>
        <v>16925925</v>
      </c>
      <c r="Q10" s="32">
        <f>SUM(Q8:Q9)</f>
        <v>331302991</v>
      </c>
      <c r="R10" s="32">
        <f>SUM(R8:R9)</f>
        <v>512185789</v>
      </c>
      <c r="S10" s="32">
        <f>SUM(S8:S9)</f>
        <v>23905584</v>
      </c>
      <c r="T10" s="37">
        <f t="shared" ref="T10:T54" si="6">IF(($Q10      =0),0,($S10      /$Q10      ))</f>
        <v>7.2156257713954661E-2</v>
      </c>
      <c r="U10" s="37">
        <f t="shared" ref="U10:U54" si="7">IF(($P10      =0),0,(($H10      /$P10      )-1))</f>
        <v>2.057207390438041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29263001</v>
      </c>
      <c r="E11" s="31">
        <v>29263001</v>
      </c>
      <c r="F11" s="31">
        <v>178376</v>
      </c>
      <c r="G11" s="36">
        <f t="shared" si="0"/>
        <v>6.0956154155207797E-3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178376</v>
      </c>
      <c r="O11" s="36">
        <f t="shared" si="5"/>
        <v>6.0956154155207797E-3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15000000</v>
      </c>
      <c r="E13" s="31">
        <v>15000000</v>
      </c>
      <c r="F13" s="31">
        <v>0</v>
      </c>
      <c r="G13" s="36">
        <f t="shared" si="0"/>
        <v>0</v>
      </c>
      <c r="H13" s="31">
        <v>-83296</v>
      </c>
      <c r="I13" s="36">
        <f t="shared" si="1"/>
        <v>-5.5530666666666669E-3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-83296</v>
      </c>
      <c r="O13" s="36">
        <f t="shared" si="5"/>
        <v>-5.5530666666666669E-3</v>
      </c>
      <c r="P13" s="31">
        <v>0</v>
      </c>
      <c r="Q13" s="31">
        <v>0</v>
      </c>
      <c r="R13" s="31">
        <v>1000000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79214601</v>
      </c>
      <c r="E14" s="31">
        <v>79214601</v>
      </c>
      <c r="F14" s="31">
        <v>9405722</v>
      </c>
      <c r="G14" s="36">
        <f t="shared" si="0"/>
        <v>0.11873722623434031</v>
      </c>
      <c r="H14" s="31">
        <v>11365890</v>
      </c>
      <c r="I14" s="36">
        <f t="shared" si="1"/>
        <v>0.14348226029693692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20771612</v>
      </c>
      <c r="O14" s="36">
        <f t="shared" si="5"/>
        <v>0.26221948653127725</v>
      </c>
      <c r="P14" s="31">
        <v>16807454</v>
      </c>
      <c r="Q14" s="31">
        <v>1947533</v>
      </c>
      <c r="R14" s="31">
        <v>113307136</v>
      </c>
      <c r="S14" s="31">
        <v>39476158</v>
      </c>
      <c r="T14" s="36">
        <f t="shared" si="6"/>
        <v>20.269827520252544</v>
      </c>
      <c r="U14" s="36">
        <f t="shared" si="7"/>
        <v>-0.32375897027592637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6996843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0</v>
      </c>
      <c r="R16" s="31">
        <v>16327360</v>
      </c>
      <c r="S16" s="31">
        <v>0</v>
      </c>
      <c r="T16" s="36">
        <f t="shared" si="6"/>
        <v>0</v>
      </c>
      <c r="U16" s="36">
        <f t="shared" si="7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74100</v>
      </c>
      <c r="Q17" s="31">
        <v>0</v>
      </c>
      <c r="R17" s="31">
        <v>0</v>
      </c>
      <c r="S17" s="31">
        <v>74100</v>
      </c>
      <c r="T17" s="36">
        <f t="shared" si="6"/>
        <v>0</v>
      </c>
      <c r="U17" s="36">
        <f t="shared" si="7"/>
        <v>-1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123477602</v>
      </c>
      <c r="E19" s="32">
        <f>SUM(E11:E18)</f>
        <v>130474445</v>
      </c>
      <c r="F19" s="32">
        <f>SUM(F11:F18)</f>
        <v>9584098</v>
      </c>
      <c r="G19" s="37">
        <f t="shared" si="0"/>
        <v>7.7618109234094138E-2</v>
      </c>
      <c r="H19" s="32">
        <f>SUM(H11:H18)</f>
        <v>11282594</v>
      </c>
      <c r="I19" s="37">
        <f t="shared" si="1"/>
        <v>9.1373607984385707E-2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20866692</v>
      </c>
      <c r="O19" s="37">
        <f t="shared" si="5"/>
        <v>0.16899171721847983</v>
      </c>
      <c r="P19" s="32">
        <f>SUM(P11:P18)</f>
        <v>16881554</v>
      </c>
      <c r="Q19" s="32">
        <f>SUM(Q11:Q18)</f>
        <v>1947533</v>
      </c>
      <c r="R19" s="32">
        <f>SUM(R11:R18)</f>
        <v>130634496</v>
      </c>
      <c r="S19" s="32">
        <f>SUM(S11:S18)</f>
        <v>39550258</v>
      </c>
      <c r="T19" s="37">
        <f t="shared" si="6"/>
        <v>20.307875656022262</v>
      </c>
      <c r="U19" s="37">
        <f t="shared" si="7"/>
        <v>-0.33166140984414116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6166</v>
      </c>
      <c r="E22" s="31">
        <v>6166</v>
      </c>
      <c r="F22" s="31">
        <v>31910</v>
      </c>
      <c r="G22" s="36">
        <f t="shared" si="0"/>
        <v>5.1751540707103469</v>
      </c>
      <c r="H22" s="31">
        <v>53107</v>
      </c>
      <c r="I22" s="36">
        <f t="shared" si="1"/>
        <v>8.6128770677911124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85017</v>
      </c>
      <c r="O22" s="36">
        <f t="shared" si="5"/>
        <v>13.788031138501459</v>
      </c>
      <c r="P22" s="31">
        <v>78571</v>
      </c>
      <c r="Q22" s="31">
        <v>0</v>
      </c>
      <c r="R22" s="31">
        <v>0</v>
      </c>
      <c r="S22" s="31">
        <v>93454</v>
      </c>
      <c r="T22" s="36">
        <f t="shared" si="6"/>
        <v>0</v>
      </c>
      <c r="U22" s="36">
        <f t="shared" si="7"/>
        <v>-0.32408904048567533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117559</v>
      </c>
      <c r="E23" s="31">
        <v>117559</v>
      </c>
      <c r="F23" s="31">
        <v>29065</v>
      </c>
      <c r="G23" s="36">
        <f t="shared" si="0"/>
        <v>0.24723755731164776</v>
      </c>
      <c r="H23" s="31">
        <v>202156</v>
      </c>
      <c r="I23" s="36">
        <f t="shared" si="1"/>
        <v>1.7196131304281255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231221</v>
      </c>
      <c r="O23" s="36">
        <f t="shared" si="5"/>
        <v>1.9668506877397731</v>
      </c>
      <c r="P23" s="31">
        <v>10248</v>
      </c>
      <c r="Q23" s="31">
        <v>52650</v>
      </c>
      <c r="R23" s="31">
        <v>52650</v>
      </c>
      <c r="S23" s="31">
        <v>10629</v>
      </c>
      <c r="T23" s="36">
        <f t="shared" si="6"/>
        <v>0.20188034188034187</v>
      </c>
      <c r="U23" s="36">
        <f t="shared" si="7"/>
        <v>18.726385636221703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30907920</v>
      </c>
      <c r="E26" s="31">
        <v>30907920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30337986</v>
      </c>
      <c r="R26" s="31">
        <v>30337992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31031645</v>
      </c>
      <c r="E27" s="32">
        <f>SUM(E20:E26)</f>
        <v>31031645</v>
      </c>
      <c r="F27" s="32">
        <f>SUM(F20:F26)</f>
        <v>60975</v>
      </c>
      <c r="G27" s="37">
        <f t="shared" si="0"/>
        <v>1.9649296709858596E-3</v>
      </c>
      <c r="H27" s="32">
        <f>SUM(H20:H26)</f>
        <v>255263</v>
      </c>
      <c r="I27" s="37">
        <f t="shared" si="1"/>
        <v>8.2258932776525379E-3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316238</v>
      </c>
      <c r="O27" s="37">
        <f t="shared" si="5"/>
        <v>1.0190822948638397E-2</v>
      </c>
      <c r="P27" s="32">
        <f>SUM(P20:P26)</f>
        <v>88819</v>
      </c>
      <c r="Q27" s="32">
        <f>SUM(Q20:Q26)</f>
        <v>30390636</v>
      </c>
      <c r="R27" s="32">
        <f>SUM(R20:R26)</f>
        <v>30390642</v>
      </c>
      <c r="S27" s="32">
        <f>SUM(S20:S26)</f>
        <v>104083</v>
      </c>
      <c r="T27" s="37">
        <f t="shared" si="6"/>
        <v>3.4248378349173081E-3</v>
      </c>
      <c r="U27" s="37">
        <f t="shared" si="7"/>
        <v>1.8739684076605232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70370</v>
      </c>
      <c r="E28" s="31">
        <v>70370</v>
      </c>
      <c r="F28" s="31">
        <v>2400</v>
      </c>
      <c r="G28" s="36">
        <f t="shared" si="0"/>
        <v>3.4105442660224528E-2</v>
      </c>
      <c r="H28" s="31">
        <v>2835</v>
      </c>
      <c r="I28" s="36">
        <f t="shared" si="1"/>
        <v>4.028705414239022E-2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5235</v>
      </c>
      <c r="O28" s="36">
        <f t="shared" si="5"/>
        <v>7.4392496802614755E-2</v>
      </c>
      <c r="P28" s="31">
        <v>2400</v>
      </c>
      <c r="Q28" s="31">
        <v>37520</v>
      </c>
      <c r="R28" s="31">
        <v>86148</v>
      </c>
      <c r="S28" s="31">
        <v>5426</v>
      </c>
      <c r="T28" s="36">
        <f t="shared" si="6"/>
        <v>0.14461620469083156</v>
      </c>
      <c r="U28" s="36">
        <f t="shared" si="7"/>
        <v>0.18124999999999991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2</v>
      </c>
      <c r="R30" s="31">
        <v>2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1966667</v>
      </c>
      <c r="E31" s="31">
        <v>1966667</v>
      </c>
      <c r="F31" s="31">
        <v>0</v>
      </c>
      <c r="G31" s="36">
        <f t="shared" si="0"/>
        <v>0</v>
      </c>
      <c r="H31" s="31">
        <v>404576</v>
      </c>
      <c r="I31" s="36">
        <f t="shared" si="1"/>
        <v>0.20571657530227538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404576</v>
      </c>
      <c r="O31" s="36">
        <f t="shared" si="5"/>
        <v>0.20571657530227538</v>
      </c>
      <c r="P31" s="31">
        <v>0</v>
      </c>
      <c r="Q31" s="31">
        <v>1966667</v>
      </c>
      <c r="R31" s="31">
        <v>1966667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117304</v>
      </c>
      <c r="E32" s="31">
        <v>117304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27956</v>
      </c>
      <c r="R32" s="31">
        <v>27956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2154341</v>
      </c>
      <c r="E35" s="32">
        <f>SUM(E28:E34)</f>
        <v>2154341</v>
      </c>
      <c r="F35" s="32">
        <f>SUM(F28:F34)</f>
        <v>2400</v>
      </c>
      <c r="G35" s="37">
        <f t="shared" si="0"/>
        <v>1.114029765946988E-3</v>
      </c>
      <c r="H35" s="32">
        <f>SUM(H28:H34)</f>
        <v>407411</v>
      </c>
      <c r="I35" s="37">
        <f t="shared" si="1"/>
        <v>0.18911165873926181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409811</v>
      </c>
      <c r="O35" s="37">
        <f t="shared" si="5"/>
        <v>0.1902256885052088</v>
      </c>
      <c r="P35" s="32">
        <f>SUM(P28:P34)</f>
        <v>2400</v>
      </c>
      <c r="Q35" s="32">
        <f>SUM(Q28:Q34)</f>
        <v>2032145</v>
      </c>
      <c r="R35" s="32">
        <f>SUM(R28:R34)</f>
        <v>2080773</v>
      </c>
      <c r="S35" s="32">
        <f>SUM(S28:S34)</f>
        <v>5426</v>
      </c>
      <c r="T35" s="37">
        <f t="shared" si="6"/>
        <v>2.6700850579067931E-3</v>
      </c>
      <c r="U35" s="37">
        <f t="shared" si="7"/>
        <v>168.75458333333333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53054793</v>
      </c>
      <c r="E43" s="31">
        <v>53054793</v>
      </c>
      <c r="F43" s="31">
        <v>878228</v>
      </c>
      <c r="G43" s="36">
        <f t="shared" si="0"/>
        <v>1.6553226397471761E-2</v>
      </c>
      <c r="H43" s="31">
        <v>232895</v>
      </c>
      <c r="I43" s="36">
        <f t="shared" si="1"/>
        <v>4.389707071329069E-3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1111123</v>
      </c>
      <c r="O43" s="36">
        <f t="shared" si="5"/>
        <v>2.0942933468800828E-2</v>
      </c>
      <c r="P43" s="31">
        <v>0</v>
      </c>
      <c r="Q43" s="31">
        <v>0</v>
      </c>
      <c r="R43" s="31">
        <v>1030466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20949610</v>
      </c>
      <c r="E46" s="31">
        <v>20949610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20236209</v>
      </c>
      <c r="R46" s="31">
        <v>20236209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74004403</v>
      </c>
      <c r="E47" s="32">
        <f>SUM(E41:E46)</f>
        <v>74004403</v>
      </c>
      <c r="F47" s="32">
        <f>SUM(F41:F46)</f>
        <v>878228</v>
      </c>
      <c r="G47" s="37">
        <f t="shared" si="0"/>
        <v>1.1867239845175157E-2</v>
      </c>
      <c r="H47" s="32">
        <f>SUM(H41:H46)</f>
        <v>232895</v>
      </c>
      <c r="I47" s="37">
        <f t="shared" si="1"/>
        <v>3.1470424807021279E-3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1111123</v>
      </c>
      <c r="O47" s="37">
        <f t="shared" si="5"/>
        <v>1.5014282325877286E-2</v>
      </c>
      <c r="P47" s="32">
        <f>SUM(P41:P46)</f>
        <v>0</v>
      </c>
      <c r="Q47" s="32">
        <f>SUM(Q41:Q46)</f>
        <v>20236209</v>
      </c>
      <c r="R47" s="32">
        <f>SUM(R41:R46)</f>
        <v>21266675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4172950</v>
      </c>
      <c r="E51" s="31">
        <v>4172950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4797975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4172950</v>
      </c>
      <c r="E53" s="32">
        <f>SUM(E48:E52)</f>
        <v>4172950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4797975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652792925</v>
      </c>
      <c r="E54" s="32">
        <f>SUM(E8:E9,E11:E18,E20:E26,E28:E34,E36:E39,E41:E46,E48:E52)</f>
        <v>712130627</v>
      </c>
      <c r="F54" s="32">
        <f>SUM(F8:F9,F11:F18,F20:F26,F28:F34,F36:F39,F41:F46,F48:F52)</f>
        <v>14078036</v>
      </c>
      <c r="G54" s="37">
        <f t="shared" si="0"/>
        <v>2.1565852601726651E-2</v>
      </c>
      <c r="H54" s="32">
        <f>SUM(H8:H9,H11:H18,H20:H26,H28:H34,H36:H39,H41:H46,H48:H52)</f>
        <v>63924226</v>
      </c>
      <c r="I54" s="37">
        <f t="shared" si="1"/>
        <v>9.792420161416425E-2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78002262</v>
      </c>
      <c r="O54" s="37">
        <f t="shared" si="5"/>
        <v>0.1194900542158909</v>
      </c>
      <c r="P54" s="32">
        <f>SUM(P8:P9,P11:P18,P20:P26,P28:P34,P36:P39,P41:P46,P48:P52)</f>
        <v>33898698</v>
      </c>
      <c r="Q54" s="32">
        <f>SUM(Q8:Q9,Q11:Q18,Q20:Q26,Q28:Q34,Q36:Q39,Q41:Q46,Q48:Q52)</f>
        <v>385909514</v>
      </c>
      <c r="R54" s="32">
        <f>SUM(R8:R9,R11:R18,R20:R26,R28:R34,R36:R39,R41:R46,R48:R52)</f>
        <v>701356350</v>
      </c>
      <c r="S54" s="32">
        <f>SUM(S8:S9,S11:S18,S20:S26,S28:S34,S36:S39,S41:S46,S48:S52)</f>
        <v>63565351</v>
      </c>
      <c r="T54" s="37">
        <f t="shared" si="6"/>
        <v>0.16471568772984435</v>
      </c>
      <c r="U54" s="37">
        <f t="shared" si="7"/>
        <v>0.88574280935509675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22499295</v>
      </c>
      <c r="E57" s="31">
        <v>22499295</v>
      </c>
      <c r="F57" s="31">
        <v>3584217</v>
      </c>
      <c r="G57" s="36">
        <f t="shared" ref="G57:G85" si="8">IF(($D57      =0),0,($F57      /$D57      ))</f>
        <v>0.15930352484377844</v>
      </c>
      <c r="H57" s="31">
        <v>3579261</v>
      </c>
      <c r="I57" s="36">
        <f t="shared" ref="I57:I85" si="9">IF(($D57      =0),0,($H57      /$D57      ))</f>
        <v>0.15908325127520662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7163478</v>
      </c>
      <c r="O57" s="36">
        <f t="shared" ref="O57:O85" si="13">IF(($D57      =0),0,($N57      /$D57      ))</f>
        <v>0.31838677611898508</v>
      </c>
      <c r="P57" s="31">
        <v>3346288</v>
      </c>
      <c r="Q57" s="31">
        <v>30053401</v>
      </c>
      <c r="R57" s="31">
        <v>30053401</v>
      </c>
      <c r="S57" s="31">
        <v>6685269</v>
      </c>
      <c r="T57" s="36">
        <f t="shared" ref="T57:T85" si="14">IF(($Q57      =0),0,($S57      /$Q57      ))</f>
        <v>0.2224463381032982</v>
      </c>
      <c r="U57" s="36">
        <f t="shared" ref="U57:U85" si="15">IF(($P57      =0),0,(($H57      /$P57      )-1))</f>
        <v>6.9621323687620418E-2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22499295</v>
      </c>
      <c r="E58" s="32">
        <f>E57</f>
        <v>22499295</v>
      </c>
      <c r="F58" s="32">
        <f>F57</f>
        <v>3584217</v>
      </c>
      <c r="G58" s="37">
        <f t="shared" si="8"/>
        <v>0.15930352484377844</v>
      </c>
      <c r="H58" s="32">
        <f>H57</f>
        <v>3579261</v>
      </c>
      <c r="I58" s="37">
        <f t="shared" si="9"/>
        <v>0.15908325127520662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7163478</v>
      </c>
      <c r="O58" s="37">
        <f t="shared" si="13"/>
        <v>0.31838677611898508</v>
      </c>
      <c r="P58" s="32">
        <f>P57</f>
        <v>3346288</v>
      </c>
      <c r="Q58" s="32">
        <f>Q57</f>
        <v>30053401</v>
      </c>
      <c r="R58" s="32">
        <f>R57</f>
        <v>30053401</v>
      </c>
      <c r="S58" s="32">
        <f>S57</f>
        <v>6685269</v>
      </c>
      <c r="T58" s="37">
        <f t="shared" si="14"/>
        <v>0.2224463381032982</v>
      </c>
      <c r="U58" s="37">
        <f t="shared" si="15"/>
        <v>6.9621323687620418E-2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101579</v>
      </c>
      <c r="G59" s="36">
        <f t="shared" si="8"/>
        <v>0</v>
      </c>
      <c r="H59" s="31">
        <v>-1477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100102</v>
      </c>
      <c r="O59" s="36">
        <f t="shared" si="13"/>
        <v>0</v>
      </c>
      <c r="P59" s="31">
        <v>73348</v>
      </c>
      <c r="Q59" s="31">
        <v>0</v>
      </c>
      <c r="R59" s="31">
        <v>0</v>
      </c>
      <c r="S59" s="31">
        <v>73348</v>
      </c>
      <c r="T59" s="36">
        <f t="shared" si="14"/>
        <v>0</v>
      </c>
      <c r="U59" s="36">
        <f t="shared" si="15"/>
        <v>-1.0201368817145662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779532</v>
      </c>
      <c r="E61" s="31">
        <v>779532</v>
      </c>
      <c r="F61" s="31">
        <v>61584</v>
      </c>
      <c r="G61" s="36">
        <f t="shared" si="8"/>
        <v>7.9001246901987343E-2</v>
      </c>
      <c r="H61" s="31">
        <v>76358</v>
      </c>
      <c r="I61" s="36">
        <f t="shared" si="9"/>
        <v>9.7953643981260552E-2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137942</v>
      </c>
      <c r="O61" s="36">
        <f t="shared" si="13"/>
        <v>0.1769548908832479</v>
      </c>
      <c r="P61" s="31">
        <v>183852</v>
      </c>
      <c r="Q61" s="31">
        <v>724240</v>
      </c>
      <c r="R61" s="31">
        <v>735402</v>
      </c>
      <c r="S61" s="31">
        <v>245591</v>
      </c>
      <c r="T61" s="36">
        <f t="shared" si="14"/>
        <v>0.33910167900143601</v>
      </c>
      <c r="U61" s="36">
        <f t="shared" si="15"/>
        <v>-0.58467680525640187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779532</v>
      </c>
      <c r="E63" s="32">
        <f>SUM(E59:E62)</f>
        <v>779532</v>
      </c>
      <c r="F63" s="32">
        <f>SUM(F59:F62)</f>
        <v>163163</v>
      </c>
      <c r="G63" s="37">
        <f t="shared" si="8"/>
        <v>0.20930891868454407</v>
      </c>
      <c r="H63" s="32">
        <f>SUM(H59:H62)</f>
        <v>74881</v>
      </c>
      <c r="I63" s="37">
        <f t="shared" si="9"/>
        <v>9.6058917401723079E-2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238044</v>
      </c>
      <c r="O63" s="37">
        <f t="shared" si="13"/>
        <v>0.30536783608626716</v>
      </c>
      <c r="P63" s="32">
        <f>SUM(P59:P62)</f>
        <v>257200</v>
      </c>
      <c r="Q63" s="32">
        <f>SUM(Q59:Q62)</f>
        <v>724240</v>
      </c>
      <c r="R63" s="32">
        <f>SUM(R59:R62)</f>
        <v>735402</v>
      </c>
      <c r="S63" s="32">
        <f>SUM(S59:S62)</f>
        <v>318939</v>
      </c>
      <c r="T63" s="37">
        <f t="shared" si="14"/>
        <v>0.44037749917154534</v>
      </c>
      <c r="U63" s="37">
        <f t="shared" si="15"/>
        <v>-0.70886080870917567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10170</v>
      </c>
      <c r="E68" s="31">
        <v>10170</v>
      </c>
      <c r="F68" s="31">
        <v>1956</v>
      </c>
      <c r="G68" s="36">
        <f t="shared" si="8"/>
        <v>0.19233038348082596</v>
      </c>
      <c r="H68" s="31">
        <v>252</v>
      </c>
      <c r="I68" s="36">
        <f t="shared" si="9"/>
        <v>2.4778761061946902E-2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2208</v>
      </c>
      <c r="O68" s="36">
        <f t="shared" si="13"/>
        <v>0.21710914454277286</v>
      </c>
      <c r="P68" s="31">
        <v>1130</v>
      </c>
      <c r="Q68" s="31">
        <v>6281</v>
      </c>
      <c r="R68" s="31">
        <v>9639</v>
      </c>
      <c r="S68" s="31">
        <v>2234</v>
      </c>
      <c r="T68" s="36">
        <f t="shared" si="14"/>
        <v>0.35567584779493711</v>
      </c>
      <c r="U68" s="36">
        <f t="shared" si="15"/>
        <v>-0.77699115044247791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10170</v>
      </c>
      <c r="E70" s="32">
        <f>SUM(E64:E69)</f>
        <v>10170</v>
      </c>
      <c r="F70" s="32">
        <f>SUM(F64:F69)</f>
        <v>1956</v>
      </c>
      <c r="G70" s="37">
        <f t="shared" si="8"/>
        <v>0.19233038348082596</v>
      </c>
      <c r="H70" s="32">
        <f>SUM(H64:H69)</f>
        <v>252</v>
      </c>
      <c r="I70" s="37">
        <f t="shared" si="9"/>
        <v>2.4778761061946902E-2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2208</v>
      </c>
      <c r="O70" s="37">
        <f t="shared" si="13"/>
        <v>0.21710914454277286</v>
      </c>
      <c r="P70" s="32">
        <f>SUM(P64:P69)</f>
        <v>1130</v>
      </c>
      <c r="Q70" s="32">
        <f>SUM(Q64:Q69)</f>
        <v>6281</v>
      </c>
      <c r="R70" s="32">
        <f>SUM(R64:R69)</f>
        <v>9639</v>
      </c>
      <c r="S70" s="32">
        <f>SUM(S64:S69)</f>
        <v>2234</v>
      </c>
      <c r="T70" s="37">
        <f t="shared" si="14"/>
        <v>0.35567584779493711</v>
      </c>
      <c r="U70" s="37">
        <f t="shared" si="15"/>
        <v>-0.77699115044247791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205140</v>
      </c>
      <c r="E71" s="31">
        <v>205140</v>
      </c>
      <c r="F71" s="31">
        <v>92249</v>
      </c>
      <c r="G71" s="36">
        <f t="shared" si="8"/>
        <v>0.44968801793896851</v>
      </c>
      <c r="H71" s="31">
        <v>57967</v>
      </c>
      <c r="I71" s="36">
        <f t="shared" si="9"/>
        <v>0.28257287705956907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150216</v>
      </c>
      <c r="O71" s="36">
        <f t="shared" si="13"/>
        <v>0.73226089499853764</v>
      </c>
      <c r="P71" s="31">
        <v>65307</v>
      </c>
      <c r="Q71" s="31">
        <v>5004</v>
      </c>
      <c r="R71" s="31">
        <v>195364</v>
      </c>
      <c r="S71" s="31">
        <v>180366</v>
      </c>
      <c r="T71" s="36">
        <f t="shared" si="14"/>
        <v>36.044364508393286</v>
      </c>
      <c r="U71" s="36">
        <f t="shared" si="15"/>
        <v>-0.11239223972927859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2516992</v>
      </c>
      <c r="E73" s="31">
        <v>2516992</v>
      </c>
      <c r="F73" s="31">
        <v>1060962</v>
      </c>
      <c r="G73" s="36">
        <f t="shared" si="8"/>
        <v>0.4215198141273393</v>
      </c>
      <c r="H73" s="31">
        <v>6194</v>
      </c>
      <c r="I73" s="36">
        <f t="shared" si="9"/>
        <v>2.4608739320585841E-3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1067156</v>
      </c>
      <c r="O73" s="36">
        <f t="shared" si="13"/>
        <v>0.42398068805939787</v>
      </c>
      <c r="P73" s="31">
        <v>11303</v>
      </c>
      <c r="Q73" s="31">
        <v>2369113</v>
      </c>
      <c r="R73" s="31">
        <v>2369113</v>
      </c>
      <c r="S73" s="31">
        <v>22316</v>
      </c>
      <c r="T73" s="36">
        <f t="shared" si="14"/>
        <v>9.4195591345790589E-3</v>
      </c>
      <c r="U73" s="36">
        <f t="shared" si="15"/>
        <v>-0.45200389277183051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3200000</v>
      </c>
      <c r="E74" s="31">
        <v>7000000</v>
      </c>
      <c r="F74" s="31">
        <v>68261</v>
      </c>
      <c r="G74" s="36">
        <f t="shared" si="8"/>
        <v>2.1331562500000002E-2</v>
      </c>
      <c r="H74" s="31">
        <v>304783</v>
      </c>
      <c r="I74" s="36">
        <f t="shared" si="9"/>
        <v>9.5244687499999994E-2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373044</v>
      </c>
      <c r="O74" s="36">
        <f t="shared" si="13"/>
        <v>0.11657625000000001</v>
      </c>
      <c r="P74" s="31">
        <v>40870</v>
      </c>
      <c r="Q74" s="31">
        <v>2226000</v>
      </c>
      <c r="R74" s="31">
        <v>2226000</v>
      </c>
      <c r="S74" s="31">
        <v>147305</v>
      </c>
      <c r="T74" s="36">
        <f t="shared" si="14"/>
        <v>6.617475292003594E-2</v>
      </c>
      <c r="U74" s="36">
        <f t="shared" si="15"/>
        <v>6.4573770491803275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6553056</v>
      </c>
      <c r="E76" s="31">
        <v>6553056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4000000</v>
      </c>
      <c r="R76" s="31">
        <v>4000000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12475188</v>
      </c>
      <c r="E78" s="32">
        <f>SUM(E71:E77)</f>
        <v>16275188</v>
      </c>
      <c r="F78" s="32">
        <f>SUM(F71:F77)</f>
        <v>1221472</v>
      </c>
      <c r="G78" s="37">
        <f t="shared" si="8"/>
        <v>9.7912111625091336E-2</v>
      </c>
      <c r="H78" s="32">
        <f>SUM(H71:H77)</f>
        <v>368944</v>
      </c>
      <c r="I78" s="37">
        <f t="shared" si="9"/>
        <v>2.9574223650978247E-2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1590416</v>
      </c>
      <c r="O78" s="37">
        <f t="shared" si="13"/>
        <v>0.12748633527606959</v>
      </c>
      <c r="P78" s="32">
        <f>SUM(P71:P77)</f>
        <v>117480</v>
      </c>
      <c r="Q78" s="32">
        <f>SUM(Q71:Q77)</f>
        <v>8600117</v>
      </c>
      <c r="R78" s="32">
        <f>SUM(R71:R77)</f>
        <v>8790477</v>
      </c>
      <c r="S78" s="32">
        <f>SUM(S71:S77)</f>
        <v>349987</v>
      </c>
      <c r="T78" s="37">
        <f t="shared" si="14"/>
        <v>4.0695609141131454E-2</v>
      </c>
      <c r="U78" s="37">
        <f t="shared" si="15"/>
        <v>2.1404834865509024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13237419</v>
      </c>
      <c r="E79" s="31">
        <v>13237419</v>
      </c>
      <c r="F79" s="31">
        <v>2053600</v>
      </c>
      <c r="G79" s="36">
        <f t="shared" si="8"/>
        <v>0.15513598232404671</v>
      </c>
      <c r="H79" s="31">
        <v>1821981</v>
      </c>
      <c r="I79" s="36">
        <f t="shared" si="9"/>
        <v>0.13763868923390579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3875581</v>
      </c>
      <c r="O79" s="36">
        <f t="shared" si="13"/>
        <v>0.2927746715579525</v>
      </c>
      <c r="P79" s="31">
        <v>0</v>
      </c>
      <c r="Q79" s="31">
        <v>12619083</v>
      </c>
      <c r="R79" s="31">
        <v>12619083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277313030</v>
      </c>
      <c r="E81" s="31">
        <v>277313030</v>
      </c>
      <c r="F81" s="31">
        <v>69000671</v>
      </c>
      <c r="G81" s="36">
        <f t="shared" si="8"/>
        <v>0.2488187121968268</v>
      </c>
      <c r="H81" s="31">
        <v>64670959</v>
      </c>
      <c r="I81" s="36">
        <f t="shared" si="9"/>
        <v>0.23320562686866894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133671630</v>
      </c>
      <c r="O81" s="36">
        <f t="shared" si="13"/>
        <v>0.48202433906549574</v>
      </c>
      <c r="P81" s="31">
        <v>61908185</v>
      </c>
      <c r="Q81" s="31">
        <v>265833490</v>
      </c>
      <c r="R81" s="31">
        <v>363995920</v>
      </c>
      <c r="S81" s="31">
        <v>129057783</v>
      </c>
      <c r="T81" s="36">
        <f t="shared" si="14"/>
        <v>0.48548353708180259</v>
      </c>
      <c r="U81" s="36">
        <f t="shared" si="15"/>
        <v>4.4626958454685672E-2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290550449</v>
      </c>
      <c r="E84" s="32">
        <f>SUM(E79:E83)</f>
        <v>290550449</v>
      </c>
      <c r="F84" s="32">
        <f>SUM(F79:F83)</f>
        <v>71054271</v>
      </c>
      <c r="G84" s="37">
        <f t="shared" si="8"/>
        <v>0.24455054619447517</v>
      </c>
      <c r="H84" s="32">
        <f>SUM(H79:H83)</f>
        <v>66492940</v>
      </c>
      <c r="I84" s="37">
        <f t="shared" si="9"/>
        <v>0.22885161674625393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137547211</v>
      </c>
      <c r="O84" s="37">
        <f t="shared" si="13"/>
        <v>0.47340216294072912</v>
      </c>
      <c r="P84" s="32">
        <f>SUM(P79:P83)</f>
        <v>61908185</v>
      </c>
      <c r="Q84" s="32">
        <f>SUM(Q79:Q83)</f>
        <v>278452573</v>
      </c>
      <c r="R84" s="32">
        <f>SUM(R79:R83)</f>
        <v>376615003</v>
      </c>
      <c r="S84" s="32">
        <f>SUM(S79:S83)</f>
        <v>129057783</v>
      </c>
      <c r="T84" s="37">
        <f t="shared" si="14"/>
        <v>0.46348209897848563</v>
      </c>
      <c r="U84" s="37">
        <f t="shared" si="15"/>
        <v>7.4057331837462215E-2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326314634</v>
      </c>
      <c r="E85" s="32">
        <f>SUM(E57,E59:E62,E64:E69,E71:E77,E79:E83)</f>
        <v>330114634</v>
      </c>
      <c r="F85" s="32">
        <f>SUM(F57,F59:F62,F64:F69,F71:F77,F79:F83)</f>
        <v>76025079</v>
      </c>
      <c r="G85" s="37">
        <f t="shared" si="8"/>
        <v>0.23298090578432348</v>
      </c>
      <c r="H85" s="32">
        <f>SUM(H57,H59:H62,H64:H69,H71:H77,H79:H83)</f>
        <v>70516278</v>
      </c>
      <c r="I85" s="37">
        <f t="shared" si="9"/>
        <v>0.21609903649003986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146541357</v>
      </c>
      <c r="O85" s="37">
        <f t="shared" si="13"/>
        <v>0.44907994227436332</v>
      </c>
      <c r="P85" s="32">
        <f>SUM(P57,P59:P62,P64:P69,P71:P77,P79:P83)</f>
        <v>65630283</v>
      </c>
      <c r="Q85" s="32">
        <f>SUM(Q57,Q59:Q62,Q64:Q69,Q71:Q77,Q79:Q83)</f>
        <v>317836612</v>
      </c>
      <c r="R85" s="32">
        <f>SUM(R57,R59:R62,R64:R69,R71:R77,R79:R83)</f>
        <v>416203922</v>
      </c>
      <c r="S85" s="32">
        <f>SUM(S57,S59:S62,S64:S69,S71:S77,S79:S83)</f>
        <v>136414212</v>
      </c>
      <c r="T85" s="37">
        <f t="shared" si="14"/>
        <v>0.42919602981421157</v>
      </c>
      <c r="U85" s="37">
        <f t="shared" si="15"/>
        <v>7.4447263925404572E-2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189381803</v>
      </c>
      <c r="E88" s="31">
        <v>189381803</v>
      </c>
      <c r="F88" s="31">
        <v>42707854</v>
      </c>
      <c r="G88" s="36">
        <f t="shared" ref="G88:G99" si="16">IF(($D88      =0),0,($F88      /$D88      ))</f>
        <v>0.22551191995991293</v>
      </c>
      <c r="H88" s="31">
        <v>61733654</v>
      </c>
      <c r="I88" s="36">
        <f t="shared" ref="I88:I99" si="17">IF(($D88      =0),0,($H88      /$D88      ))</f>
        <v>0.32597458162334636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104441508</v>
      </c>
      <c r="O88" s="36">
        <f t="shared" ref="O88:O99" si="21">IF(($D88      =0),0,($N88      /$D88      ))</f>
        <v>0.55148650158325929</v>
      </c>
      <c r="P88" s="31">
        <v>40464703</v>
      </c>
      <c r="Q88" s="31">
        <v>165704276</v>
      </c>
      <c r="R88" s="31">
        <v>306449187</v>
      </c>
      <c r="S88" s="31">
        <v>76212006</v>
      </c>
      <c r="T88" s="36">
        <f t="shared" ref="T88:T99" si="22">IF(($Q88      =0),0,($S88      /$Q88      ))</f>
        <v>0.45992781743302752</v>
      </c>
      <c r="U88" s="36">
        <f t="shared" ref="U88:U99" si="23">IF(($P88      =0),0,(($H88      /$P88      )-1))</f>
        <v>0.52561737571631251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843374000</v>
      </c>
      <c r="E89" s="31">
        <v>843374000</v>
      </c>
      <c r="F89" s="31">
        <v>106785819</v>
      </c>
      <c r="G89" s="36">
        <f t="shared" si="16"/>
        <v>0.12661739512956291</v>
      </c>
      <c r="H89" s="31">
        <v>79905486</v>
      </c>
      <c r="I89" s="36">
        <f t="shared" si="17"/>
        <v>9.4745019410131207E-2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186691305</v>
      </c>
      <c r="O89" s="36">
        <f t="shared" si="21"/>
        <v>0.22136241453969413</v>
      </c>
      <c r="P89" s="31">
        <v>102889271</v>
      </c>
      <c r="Q89" s="31">
        <v>543289510</v>
      </c>
      <c r="R89" s="31">
        <v>653103903</v>
      </c>
      <c r="S89" s="31">
        <v>191347136</v>
      </c>
      <c r="T89" s="36">
        <f t="shared" si="22"/>
        <v>0.35220105022826598</v>
      </c>
      <c r="U89" s="36">
        <f t="shared" si="23"/>
        <v>-0.22338368983098345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180105478</v>
      </c>
      <c r="E90" s="31">
        <v>180105478</v>
      </c>
      <c r="F90" s="31">
        <v>4288787</v>
      </c>
      <c r="G90" s="36">
        <f t="shared" si="16"/>
        <v>2.3812640501695344E-2</v>
      </c>
      <c r="H90" s="31">
        <v>26334430</v>
      </c>
      <c r="I90" s="36">
        <f t="shared" si="17"/>
        <v>0.14621670752291055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30623217</v>
      </c>
      <c r="O90" s="36">
        <f t="shared" si="21"/>
        <v>0.1700293480246059</v>
      </c>
      <c r="P90" s="31">
        <v>12732695</v>
      </c>
      <c r="Q90" s="31">
        <v>252628981</v>
      </c>
      <c r="R90" s="31">
        <v>197477953</v>
      </c>
      <c r="S90" s="31">
        <v>12782246</v>
      </c>
      <c r="T90" s="36">
        <f t="shared" si="22"/>
        <v>5.0596910732106384E-2</v>
      </c>
      <c r="U90" s="36">
        <f t="shared" si="23"/>
        <v>1.0682526362250884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1212861281</v>
      </c>
      <c r="E91" s="32">
        <f>SUM(E88:E90)</f>
        <v>1212861281</v>
      </c>
      <c r="F91" s="32">
        <f>SUM(F88:F90)</f>
        <v>153782460</v>
      </c>
      <c r="G91" s="37">
        <f t="shared" si="16"/>
        <v>0.12679311509821378</v>
      </c>
      <c r="H91" s="32">
        <f>SUM(H88:H90)</f>
        <v>167973570</v>
      </c>
      <c r="I91" s="37">
        <f t="shared" si="17"/>
        <v>0.1384936370147016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321756030</v>
      </c>
      <c r="O91" s="37">
        <f t="shared" si="21"/>
        <v>0.26528675211291536</v>
      </c>
      <c r="P91" s="32">
        <f>SUM(P88:P90)</f>
        <v>156086669</v>
      </c>
      <c r="Q91" s="32">
        <f>SUM(Q88:Q90)</f>
        <v>961622767</v>
      </c>
      <c r="R91" s="32">
        <f>SUM(R88:R90)</f>
        <v>1157031043</v>
      </c>
      <c r="S91" s="32">
        <f>SUM(S88:S90)</f>
        <v>280341388</v>
      </c>
      <c r="T91" s="37">
        <f t="shared" si="22"/>
        <v>0.29152948289128849</v>
      </c>
      <c r="U91" s="37">
        <f t="shared" si="23"/>
        <v>7.615577343123392E-2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9317892</v>
      </c>
      <c r="E92" s="31">
        <v>9317892</v>
      </c>
      <c r="F92" s="31">
        <v>2622021</v>
      </c>
      <c r="G92" s="36">
        <f t="shared" si="16"/>
        <v>0.28139637162568532</v>
      </c>
      <c r="H92" s="31">
        <v>2865915</v>
      </c>
      <c r="I92" s="36">
        <f t="shared" si="17"/>
        <v>0.30757117596984385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5487936</v>
      </c>
      <c r="O92" s="36">
        <f t="shared" si="21"/>
        <v>0.58896754759552916</v>
      </c>
      <c r="P92" s="31">
        <v>2218198</v>
      </c>
      <c r="Q92" s="31">
        <v>9229454</v>
      </c>
      <c r="R92" s="31">
        <v>9229454</v>
      </c>
      <c r="S92" s="31">
        <v>4474347</v>
      </c>
      <c r="T92" s="36">
        <f t="shared" si="22"/>
        <v>0.48478999949509471</v>
      </c>
      <c r="U92" s="36">
        <f t="shared" si="23"/>
        <v>0.29200143539936474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3088546</v>
      </c>
      <c r="E94" s="31">
        <v>3088546</v>
      </c>
      <c r="F94" s="31">
        <v>777798</v>
      </c>
      <c r="G94" s="36">
        <f t="shared" si="16"/>
        <v>0.25183306319543242</v>
      </c>
      <c r="H94" s="31">
        <v>520660</v>
      </c>
      <c r="I94" s="36">
        <f t="shared" si="17"/>
        <v>0.16857770614392661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1298458</v>
      </c>
      <c r="O94" s="36">
        <f t="shared" si="21"/>
        <v>0.42041076933935906</v>
      </c>
      <c r="P94" s="31">
        <v>618878</v>
      </c>
      <c r="Q94" s="31">
        <v>3077360</v>
      </c>
      <c r="R94" s="31">
        <v>2839539</v>
      </c>
      <c r="S94" s="31">
        <v>1093238</v>
      </c>
      <c r="T94" s="36">
        <f t="shared" si="22"/>
        <v>0.3552519042295994</v>
      </c>
      <c r="U94" s="36">
        <f t="shared" si="23"/>
        <v>-0.15870333086650357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12406438</v>
      </c>
      <c r="E96" s="32">
        <f>SUM(E92:E95)</f>
        <v>12406438</v>
      </c>
      <c r="F96" s="32">
        <f>SUM(F92:F95)</f>
        <v>3399819</v>
      </c>
      <c r="G96" s="37">
        <f t="shared" si="16"/>
        <v>0.27403667353997979</v>
      </c>
      <c r="H96" s="32">
        <f>SUM(H92:H95)</f>
        <v>3386575</v>
      </c>
      <c r="I96" s="37">
        <f t="shared" si="17"/>
        <v>0.27296916326829668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6786394</v>
      </c>
      <c r="O96" s="37">
        <f t="shared" si="21"/>
        <v>0.54700583680827652</v>
      </c>
      <c r="P96" s="32">
        <f>SUM(P92:P95)</f>
        <v>2837076</v>
      </c>
      <c r="Q96" s="32">
        <f>SUM(Q92:Q95)</f>
        <v>12306814</v>
      </c>
      <c r="R96" s="32">
        <f>SUM(R92:R95)</f>
        <v>12068993</v>
      </c>
      <c r="S96" s="32">
        <f>SUM(S92:S95)</f>
        <v>5567585</v>
      </c>
      <c r="T96" s="37">
        <f t="shared" si="22"/>
        <v>0.45239856554263352</v>
      </c>
      <c r="U96" s="37">
        <f t="shared" si="23"/>
        <v>0.19368497706793897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25931</v>
      </c>
      <c r="E97" s="31">
        <v>25931</v>
      </c>
      <c r="F97" s="31">
        <v>213051</v>
      </c>
      <c r="G97" s="36">
        <f t="shared" si="16"/>
        <v>8.2160734256295562</v>
      </c>
      <c r="H97" s="31">
        <v>186889</v>
      </c>
      <c r="I97" s="36">
        <f t="shared" si="17"/>
        <v>7.2071651691026188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399940</v>
      </c>
      <c r="O97" s="36">
        <f t="shared" si="21"/>
        <v>15.423238594732174</v>
      </c>
      <c r="P97" s="31">
        <v>-158801</v>
      </c>
      <c r="Q97" s="31">
        <v>-575682</v>
      </c>
      <c r="R97" s="31">
        <v>24720</v>
      </c>
      <c r="S97" s="31">
        <v>-334979</v>
      </c>
      <c r="T97" s="36">
        <f t="shared" si="22"/>
        <v>0.58188201124926608</v>
      </c>
      <c r="U97" s="36">
        <f t="shared" si="23"/>
        <v>-2.1768754604819867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1537778</v>
      </c>
      <c r="E98" s="31">
        <v>1537778</v>
      </c>
      <c r="F98" s="31">
        <v>542995</v>
      </c>
      <c r="G98" s="36">
        <f t="shared" si="16"/>
        <v>0.35310363394456157</v>
      </c>
      <c r="H98" s="31">
        <v>698542</v>
      </c>
      <c r="I98" s="36">
        <f t="shared" si="17"/>
        <v>0.4542541251077854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1241537</v>
      </c>
      <c r="O98" s="36">
        <f t="shared" si="21"/>
        <v>0.80735775905234697</v>
      </c>
      <c r="P98" s="31">
        <v>234791</v>
      </c>
      <c r="Q98" s="31">
        <v>1446424</v>
      </c>
      <c r="R98" s="31">
        <v>1446424</v>
      </c>
      <c r="S98" s="31">
        <v>592751</v>
      </c>
      <c r="T98" s="36">
        <f t="shared" si="22"/>
        <v>0.40980445567827967</v>
      </c>
      <c r="U98" s="36">
        <f t="shared" si="23"/>
        <v>1.9751651468753062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9850203</v>
      </c>
      <c r="E99" s="31">
        <v>9850203</v>
      </c>
      <c r="F99" s="31">
        <v>659480</v>
      </c>
      <c r="G99" s="36">
        <f t="shared" si="16"/>
        <v>6.6950904463593294E-2</v>
      </c>
      <c r="H99" s="31">
        <v>-79667</v>
      </c>
      <c r="I99" s="36">
        <f t="shared" si="17"/>
        <v>-8.087853620884768E-3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579813</v>
      </c>
      <c r="O99" s="36">
        <f t="shared" si="21"/>
        <v>5.8863050842708521E-2</v>
      </c>
      <c r="P99" s="31">
        <v>6942</v>
      </c>
      <c r="Q99" s="31">
        <v>1950764</v>
      </c>
      <c r="R99" s="31">
        <v>1950764</v>
      </c>
      <c r="S99" s="31">
        <v>11570</v>
      </c>
      <c r="T99" s="36">
        <f t="shared" si="22"/>
        <v>5.9310095941897635E-3</v>
      </c>
      <c r="U99" s="36">
        <f t="shared" si="23"/>
        <v>-12.476087582829155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11413912</v>
      </c>
      <c r="E101" s="32">
        <f>SUM(E97:E100)</f>
        <v>11413912</v>
      </c>
      <c r="F101" s="32">
        <f>SUM(F97:F100)</f>
        <v>1415526</v>
      </c>
      <c r="G101" s="37">
        <f>IF(($D101     =0),0,($F101     /$D101     ))</f>
        <v>0.124017602378571</v>
      </c>
      <c r="H101" s="32">
        <f>SUM(H97:H100)</f>
        <v>805764</v>
      </c>
      <c r="I101" s="37">
        <f>IF(($D101     =0),0,($H101     /$D101     ))</f>
        <v>7.0594902080899163E-2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2221290</v>
      </c>
      <c r="O101" s="37">
        <f>IF(($D101     =0),0,($N101     /$D101     ))</f>
        <v>0.19461250445947018</v>
      </c>
      <c r="P101" s="32">
        <f>SUM(P97:P100)</f>
        <v>82932</v>
      </c>
      <c r="Q101" s="32">
        <f>SUM(Q97:Q100)</f>
        <v>2821506</v>
      </c>
      <c r="R101" s="32">
        <f>SUM(R97:R100)</f>
        <v>3421908</v>
      </c>
      <c r="S101" s="32">
        <f>SUM(S97:S100)</f>
        <v>269342</v>
      </c>
      <c r="T101" s="37">
        <f>IF(($Q101     =0),0,($S101     /$Q101     ))</f>
        <v>9.5460367619278494E-2</v>
      </c>
      <c r="U101" s="37">
        <f>IF(($P101     =0),0,(($H101     /$P101     )-1))</f>
        <v>8.7159600636666177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1236681631</v>
      </c>
      <c r="E102" s="32">
        <f>SUM(E88:E90,E92:E95,E97:E100)</f>
        <v>1236681631</v>
      </c>
      <c r="F102" s="32">
        <f>SUM(F88:F90,F92:F95,F97:F100)</f>
        <v>158597805</v>
      </c>
      <c r="G102" s="37">
        <f>IF(($D102     =0),0,($F102     /$D102     ))</f>
        <v>0.12824465167462329</v>
      </c>
      <c r="H102" s="32">
        <f>SUM(H88:H90,H92:H95,H97:H100)</f>
        <v>172165909</v>
      </c>
      <c r="I102" s="37">
        <f>IF(($D102     =0),0,($H102     /$D102     ))</f>
        <v>0.13921603158347551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330763714</v>
      </c>
      <c r="O102" s="37">
        <f>IF(($D102     =0),0,($N102     /$D102     ))</f>
        <v>0.2674606832580988</v>
      </c>
      <c r="P102" s="32">
        <f>SUM(P88:P90,P92:P95,P97:P100)</f>
        <v>159006677</v>
      </c>
      <c r="Q102" s="32">
        <f>SUM(Q88:Q90,Q92:Q95,Q97:Q100)</f>
        <v>976751087</v>
      </c>
      <c r="R102" s="32">
        <f>SUM(R88:R90,R92:R95,R97:R100)</f>
        <v>1172521944</v>
      </c>
      <c r="S102" s="32">
        <f>SUM(S88:S90,S92:S95,S97:S100)</f>
        <v>286178315</v>
      </c>
      <c r="T102" s="37">
        <f>IF(($Q102     =0),0,($S102     /$Q102     ))</f>
        <v>0.29299001435357502</v>
      </c>
      <c r="U102" s="37">
        <f>IF(($P102     =0),0,(($H102     /$P102     )-1))</f>
        <v>8.2758990051719605E-2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323197260</v>
      </c>
      <c r="E105" s="31">
        <v>323197260</v>
      </c>
      <c r="F105" s="31">
        <v>70244399</v>
      </c>
      <c r="G105" s="36">
        <f t="shared" ref="G105:G136" si="24">IF(($D105     =0),0,($F105     /$D105     ))</f>
        <v>0.21734218600739375</v>
      </c>
      <c r="H105" s="31">
        <v>44617496</v>
      </c>
      <c r="I105" s="36">
        <f t="shared" ref="I105:I136" si="25">IF(($D105     =0),0,($H105     /$D105     ))</f>
        <v>0.13805035352094261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114861895</v>
      </c>
      <c r="O105" s="36">
        <f t="shared" ref="O105:O136" si="29">IF(($D105     =0),0,($N105     /$D105     ))</f>
        <v>0.35539253952833633</v>
      </c>
      <c r="P105" s="31">
        <v>71339469</v>
      </c>
      <c r="Q105" s="31">
        <v>386306510</v>
      </c>
      <c r="R105" s="31">
        <v>467268510</v>
      </c>
      <c r="S105" s="31">
        <v>153952840</v>
      </c>
      <c r="T105" s="36">
        <f t="shared" ref="T105:T136" si="30">IF(($Q105     =0),0,($S105     /$Q105     ))</f>
        <v>0.39852509863217161</v>
      </c>
      <c r="U105" s="36">
        <f t="shared" ref="U105:U136" si="31">IF(($P105     =0),0,(($H105     /$P105     )-1))</f>
        <v>-0.37457487944015955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323197260</v>
      </c>
      <c r="E106" s="32">
        <f>E105</f>
        <v>323197260</v>
      </c>
      <c r="F106" s="32">
        <f>F105</f>
        <v>70244399</v>
      </c>
      <c r="G106" s="37">
        <f t="shared" si="24"/>
        <v>0.21734218600739375</v>
      </c>
      <c r="H106" s="32">
        <f>H105</f>
        <v>44617496</v>
      </c>
      <c r="I106" s="37">
        <f t="shared" si="25"/>
        <v>0.13805035352094261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114861895</v>
      </c>
      <c r="O106" s="37">
        <f t="shared" si="29"/>
        <v>0.35539253952833633</v>
      </c>
      <c r="P106" s="32">
        <f>P105</f>
        <v>71339469</v>
      </c>
      <c r="Q106" s="32">
        <f>Q105</f>
        <v>386306510</v>
      </c>
      <c r="R106" s="32">
        <f>R105</f>
        <v>467268510</v>
      </c>
      <c r="S106" s="32">
        <f>S105</f>
        <v>153952840</v>
      </c>
      <c r="T106" s="37">
        <f t="shared" si="30"/>
        <v>0.39852509863217161</v>
      </c>
      <c r="U106" s="37">
        <f t="shared" si="31"/>
        <v>-0.37457487944015955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23730</v>
      </c>
      <c r="E107" s="31">
        <v>23730</v>
      </c>
      <c r="F107" s="31">
        <v>9427</v>
      </c>
      <c r="G107" s="36">
        <f t="shared" si="24"/>
        <v>0.39726085124315214</v>
      </c>
      <c r="H107" s="31">
        <v>9427</v>
      </c>
      <c r="I107" s="36">
        <f t="shared" si="25"/>
        <v>0.39726085124315214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18854</v>
      </c>
      <c r="O107" s="36">
        <f t="shared" si="29"/>
        <v>0.79452170248630427</v>
      </c>
      <c r="P107" s="31">
        <v>8943</v>
      </c>
      <c r="Q107" s="31">
        <v>22600</v>
      </c>
      <c r="R107" s="31">
        <v>22600</v>
      </c>
      <c r="S107" s="31">
        <v>17886</v>
      </c>
      <c r="T107" s="36">
        <f t="shared" si="30"/>
        <v>0.79141592920353987</v>
      </c>
      <c r="U107" s="36">
        <f t="shared" si="31"/>
        <v>5.4120541205411987E-2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6606228</v>
      </c>
      <c r="E109" s="31">
        <v>6606228</v>
      </c>
      <c r="F109" s="31">
        <v>0</v>
      </c>
      <c r="G109" s="36">
        <f t="shared" si="24"/>
        <v>0</v>
      </c>
      <c r="H109" s="31">
        <v>6606228</v>
      </c>
      <c r="I109" s="36">
        <f t="shared" si="25"/>
        <v>1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6606228</v>
      </c>
      <c r="O109" s="36">
        <f t="shared" si="29"/>
        <v>1</v>
      </c>
      <c r="P109" s="31">
        <v>6274375</v>
      </c>
      <c r="Q109" s="31">
        <v>6274375</v>
      </c>
      <c r="R109" s="31">
        <v>6274375</v>
      </c>
      <c r="S109" s="31">
        <v>6274375</v>
      </c>
      <c r="T109" s="36">
        <f t="shared" si="30"/>
        <v>1</v>
      </c>
      <c r="U109" s="36">
        <f t="shared" si="31"/>
        <v>5.2890208188066445E-2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2508564</v>
      </c>
      <c r="E110" s="31">
        <v>2508564</v>
      </c>
      <c r="F110" s="31">
        <v>1759860</v>
      </c>
      <c r="G110" s="36">
        <f t="shared" si="24"/>
        <v>0.70154080182925371</v>
      </c>
      <c r="H110" s="31">
        <v>1046135</v>
      </c>
      <c r="I110" s="36">
        <f t="shared" si="25"/>
        <v>0.41702543766074934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2805995</v>
      </c>
      <c r="O110" s="36">
        <f t="shared" si="29"/>
        <v>1.1185662394900031</v>
      </c>
      <c r="P110" s="31">
        <v>1165705</v>
      </c>
      <c r="Q110" s="31">
        <v>2775360</v>
      </c>
      <c r="R110" s="31">
        <v>38512519</v>
      </c>
      <c r="S110" s="31">
        <v>1543893</v>
      </c>
      <c r="T110" s="36">
        <f t="shared" si="30"/>
        <v>0.55628567104808024</v>
      </c>
      <c r="U110" s="36">
        <f t="shared" si="31"/>
        <v>-0.10257312098687066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9138522</v>
      </c>
      <c r="E112" s="32">
        <f>SUM(E107:E111)</f>
        <v>9138522</v>
      </c>
      <c r="F112" s="32">
        <f>SUM(F107:F111)</f>
        <v>1769287</v>
      </c>
      <c r="G112" s="37">
        <f t="shared" si="24"/>
        <v>0.19360756586240094</v>
      </c>
      <c r="H112" s="32">
        <f>SUM(H107:H111)</f>
        <v>7661790</v>
      </c>
      <c r="I112" s="37">
        <f t="shared" si="25"/>
        <v>0.83840581660798108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9431077</v>
      </c>
      <c r="O112" s="37">
        <f t="shared" si="29"/>
        <v>1.0320133824703819</v>
      </c>
      <c r="P112" s="32">
        <f>SUM(P107:P111)</f>
        <v>7449023</v>
      </c>
      <c r="Q112" s="32">
        <f>SUM(Q107:Q111)</f>
        <v>9072335</v>
      </c>
      <c r="R112" s="32">
        <f>SUM(R107:R111)</f>
        <v>44809494</v>
      </c>
      <c r="S112" s="32">
        <f>SUM(S107:S111)</f>
        <v>7836154</v>
      </c>
      <c r="T112" s="37">
        <f t="shared" si="30"/>
        <v>0.8637416938417728</v>
      </c>
      <c r="U112" s="37">
        <f t="shared" si="31"/>
        <v>2.8563074647507403E-2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239982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14015</v>
      </c>
      <c r="E115" s="31">
        <v>14015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247620</v>
      </c>
      <c r="R115" s="31">
        <v>12130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57113361</v>
      </c>
      <c r="E117" s="31">
        <v>57113361</v>
      </c>
      <c r="F117" s="31">
        <v>2597935</v>
      </c>
      <c r="G117" s="36">
        <f t="shared" si="24"/>
        <v>4.5487342270051308E-2</v>
      </c>
      <c r="H117" s="31">
        <v>3789117</v>
      </c>
      <c r="I117" s="36">
        <f t="shared" si="25"/>
        <v>6.6343793004932775E-2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6387052</v>
      </c>
      <c r="O117" s="36">
        <f t="shared" si="29"/>
        <v>0.11183113527498408</v>
      </c>
      <c r="P117" s="31">
        <v>3511063</v>
      </c>
      <c r="Q117" s="31">
        <v>43163330</v>
      </c>
      <c r="R117" s="31">
        <v>50154249</v>
      </c>
      <c r="S117" s="31">
        <v>6432582</v>
      </c>
      <c r="T117" s="36">
        <f t="shared" si="30"/>
        <v>0.14902886315768502</v>
      </c>
      <c r="U117" s="36">
        <f t="shared" si="31"/>
        <v>7.9193680090616336E-2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263371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263371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57127376</v>
      </c>
      <c r="E121" s="32">
        <f>SUM(E113:E120)</f>
        <v>57127376</v>
      </c>
      <c r="F121" s="32">
        <f>SUM(F113:F120)</f>
        <v>2861306</v>
      </c>
      <c r="G121" s="37">
        <f t="shared" si="24"/>
        <v>5.0086424414102271E-2</v>
      </c>
      <c r="H121" s="32">
        <f>SUM(H113:H120)</f>
        <v>3789117</v>
      </c>
      <c r="I121" s="37">
        <f t="shared" si="25"/>
        <v>6.632751695089234E-2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6650423</v>
      </c>
      <c r="O121" s="37">
        <f t="shared" si="29"/>
        <v>0.11641394136499461</v>
      </c>
      <c r="P121" s="32">
        <f>SUM(P113:P120)</f>
        <v>3511063</v>
      </c>
      <c r="Q121" s="32">
        <f>SUM(Q113:Q120)</f>
        <v>43410950</v>
      </c>
      <c r="R121" s="32">
        <f>SUM(R113:R120)</f>
        <v>50406361</v>
      </c>
      <c r="S121" s="32">
        <f>SUM(S113:S120)</f>
        <v>6432582</v>
      </c>
      <c r="T121" s="37">
        <f t="shared" si="30"/>
        <v>0.14817878899217823</v>
      </c>
      <c r="U121" s="37">
        <f t="shared" si="31"/>
        <v>7.9193680090616336E-2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2120516</v>
      </c>
      <c r="E124" s="31">
        <v>2120516</v>
      </c>
      <c r="F124" s="31">
        <v>905808</v>
      </c>
      <c r="G124" s="36">
        <f t="shared" si="24"/>
        <v>0.42716395443373217</v>
      </c>
      <c r="H124" s="31">
        <v>876951</v>
      </c>
      <c r="I124" s="36">
        <f t="shared" si="25"/>
        <v>0.41355547423362993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1782759</v>
      </c>
      <c r="O124" s="36">
        <f t="shared" si="29"/>
        <v>0.84071942866736205</v>
      </c>
      <c r="P124" s="31">
        <v>238259</v>
      </c>
      <c r="Q124" s="31">
        <v>1858152</v>
      </c>
      <c r="R124" s="31">
        <v>2645780</v>
      </c>
      <c r="S124" s="31">
        <v>969364</v>
      </c>
      <c r="T124" s="36">
        <f t="shared" si="30"/>
        <v>0.52168175692838903</v>
      </c>
      <c r="U124" s="36">
        <f t="shared" si="31"/>
        <v>2.6806626402360458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2120516</v>
      </c>
      <c r="E126" s="32">
        <f>SUM(E122:E125)</f>
        <v>2120516</v>
      </c>
      <c r="F126" s="32">
        <f>SUM(F122:F125)</f>
        <v>905808</v>
      </c>
      <c r="G126" s="37">
        <f t="shared" si="24"/>
        <v>0.42716395443373217</v>
      </c>
      <c r="H126" s="32">
        <f>SUM(H122:H125)</f>
        <v>876951</v>
      </c>
      <c r="I126" s="37">
        <f t="shared" si="25"/>
        <v>0.41355547423362993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1782759</v>
      </c>
      <c r="O126" s="37">
        <f t="shared" si="29"/>
        <v>0.84071942866736205</v>
      </c>
      <c r="P126" s="32">
        <f>SUM(P122:P125)</f>
        <v>238259</v>
      </c>
      <c r="Q126" s="32">
        <f>SUM(Q122:Q125)</f>
        <v>1858152</v>
      </c>
      <c r="R126" s="32">
        <f>SUM(R122:R125)</f>
        <v>2645780</v>
      </c>
      <c r="S126" s="32">
        <f>SUM(S122:S125)</f>
        <v>969364</v>
      </c>
      <c r="T126" s="37">
        <f t="shared" si="30"/>
        <v>0.52168175692838903</v>
      </c>
      <c r="U126" s="37">
        <f t="shared" si="31"/>
        <v>2.6806626402360458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581736</v>
      </c>
      <c r="E127" s="31">
        <v>581736</v>
      </c>
      <c r="F127" s="31">
        <v>115533</v>
      </c>
      <c r="G127" s="36">
        <f t="shared" si="24"/>
        <v>0.1986003960559429</v>
      </c>
      <c r="H127" s="31">
        <v>115533</v>
      </c>
      <c r="I127" s="36">
        <f t="shared" si="25"/>
        <v>0.1986003960559429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231066</v>
      </c>
      <c r="O127" s="36">
        <f t="shared" si="29"/>
        <v>0.3972007921118858</v>
      </c>
      <c r="P127" s="31">
        <v>138868</v>
      </c>
      <c r="Q127" s="31">
        <v>842120</v>
      </c>
      <c r="R127" s="31">
        <v>842120</v>
      </c>
      <c r="S127" s="31">
        <v>277039</v>
      </c>
      <c r="T127" s="36">
        <f t="shared" si="30"/>
        <v>0.3289780553840308</v>
      </c>
      <c r="U127" s="36">
        <f t="shared" si="31"/>
        <v>-0.16803727280583003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581736</v>
      </c>
      <c r="E132" s="32">
        <f>SUM(E127:E131)</f>
        <v>581736</v>
      </c>
      <c r="F132" s="32">
        <f>SUM(F127:F131)</f>
        <v>115533</v>
      </c>
      <c r="G132" s="37">
        <f t="shared" si="24"/>
        <v>0.1986003960559429</v>
      </c>
      <c r="H132" s="32">
        <f>SUM(H127:H131)</f>
        <v>115533</v>
      </c>
      <c r="I132" s="37">
        <f t="shared" si="25"/>
        <v>0.1986003960559429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231066</v>
      </c>
      <c r="O132" s="37">
        <f t="shared" si="29"/>
        <v>0.3972007921118858</v>
      </c>
      <c r="P132" s="32">
        <f>SUM(P127:P131)</f>
        <v>138868</v>
      </c>
      <c r="Q132" s="32">
        <f>SUM(Q127:Q131)</f>
        <v>842120</v>
      </c>
      <c r="R132" s="32">
        <f>SUM(R127:R131)</f>
        <v>842120</v>
      </c>
      <c r="S132" s="32">
        <f>SUM(S127:S131)</f>
        <v>277039</v>
      </c>
      <c r="T132" s="37">
        <f t="shared" si="30"/>
        <v>0.3289780553840308</v>
      </c>
      <c r="U132" s="37">
        <f t="shared" si="31"/>
        <v>-0.16803727280583003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26176588</v>
      </c>
      <c r="E133" s="31">
        <v>26176588</v>
      </c>
      <c r="F133" s="31">
        <v>4569587</v>
      </c>
      <c r="G133" s="36">
        <f t="shared" si="24"/>
        <v>0.1745677091300058</v>
      </c>
      <c r="H133" s="31">
        <v>4648448</v>
      </c>
      <c r="I133" s="36">
        <f t="shared" si="25"/>
        <v>0.17758036303279862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9218035</v>
      </c>
      <c r="O133" s="36">
        <f t="shared" si="29"/>
        <v>0.35214807216280442</v>
      </c>
      <c r="P133" s="31">
        <v>20453145</v>
      </c>
      <c r="Q133" s="31">
        <v>47521623</v>
      </c>
      <c r="R133" s="31">
        <v>54004606</v>
      </c>
      <c r="S133" s="31">
        <v>27576460</v>
      </c>
      <c r="T133" s="36">
        <f t="shared" si="30"/>
        <v>0.58029289109086191</v>
      </c>
      <c r="U133" s="36">
        <f t="shared" si="31"/>
        <v>-0.77272698159622888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26176588</v>
      </c>
      <c r="E137" s="32">
        <f>SUM(E133:E136)</f>
        <v>26176588</v>
      </c>
      <c r="F137" s="32">
        <f>SUM(F133:F136)</f>
        <v>4569587</v>
      </c>
      <c r="G137" s="37">
        <f t="shared" ref="G137:G170" si="32">IF(($D137     =0),0,($F137     /$D137     ))</f>
        <v>0.1745677091300058</v>
      </c>
      <c r="H137" s="32">
        <f>SUM(H133:H136)</f>
        <v>4648448</v>
      </c>
      <c r="I137" s="37">
        <f t="shared" ref="I137:I170" si="33">IF(($D137     =0),0,($H137     /$D137     ))</f>
        <v>0.17758036303279862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9218035</v>
      </c>
      <c r="O137" s="37">
        <f t="shared" ref="O137:O170" si="37">IF(($D137     =0),0,($N137     /$D137     ))</f>
        <v>0.35214807216280442</v>
      </c>
      <c r="P137" s="32">
        <f>SUM(P133:P136)</f>
        <v>20453145</v>
      </c>
      <c r="Q137" s="32">
        <f>SUM(Q133:Q136)</f>
        <v>47521623</v>
      </c>
      <c r="R137" s="32">
        <f>SUM(R133:R136)</f>
        <v>54004606</v>
      </c>
      <c r="S137" s="32">
        <f>SUM(S133:S136)</f>
        <v>27576460</v>
      </c>
      <c r="T137" s="37">
        <f t="shared" ref="T137:T170" si="38">IF(($Q137     =0),0,($S137     /$Q137     ))</f>
        <v>0.58029289109086191</v>
      </c>
      <c r="U137" s="37">
        <f t="shared" ref="U137:U170" si="39">IF(($P137     =0),0,(($H137     /$P137     )-1))</f>
        <v>-0.77272698159622888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71028900</v>
      </c>
      <c r="E152" s="31">
        <v>72744000</v>
      </c>
      <c r="F152" s="31">
        <v>14547266</v>
      </c>
      <c r="G152" s="36">
        <f t="shared" si="32"/>
        <v>0.20480770503274021</v>
      </c>
      <c r="H152" s="31">
        <v>1396625</v>
      </c>
      <c r="I152" s="36">
        <f t="shared" si="33"/>
        <v>1.9662771069240831E-2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15943891</v>
      </c>
      <c r="O152" s="36">
        <f t="shared" si="37"/>
        <v>0.22447047610198104</v>
      </c>
      <c r="P152" s="31">
        <v>26273015</v>
      </c>
      <c r="Q152" s="31">
        <v>6476200</v>
      </c>
      <c r="R152" s="31">
        <v>89737300</v>
      </c>
      <c r="S152" s="31">
        <v>61193713</v>
      </c>
      <c r="T152" s="36">
        <f t="shared" si="38"/>
        <v>9.4490153176245322</v>
      </c>
      <c r="U152" s="36">
        <f t="shared" si="39"/>
        <v>-0.94684184514034642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206270</v>
      </c>
      <c r="E153" s="31">
        <v>206270</v>
      </c>
      <c r="F153" s="31">
        <v>41803</v>
      </c>
      <c r="G153" s="36">
        <f t="shared" si="32"/>
        <v>0.20266156009114267</v>
      </c>
      <c r="H153" s="31">
        <v>42906</v>
      </c>
      <c r="I153" s="36">
        <f t="shared" si="33"/>
        <v>0.20800892034711785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84709</v>
      </c>
      <c r="O153" s="36">
        <f t="shared" si="37"/>
        <v>0.41067048043826054</v>
      </c>
      <c r="P153" s="31">
        <v>4348</v>
      </c>
      <c r="Q153" s="31">
        <v>196630</v>
      </c>
      <c r="R153" s="31">
        <v>346630</v>
      </c>
      <c r="S153" s="31">
        <v>4348</v>
      </c>
      <c r="T153" s="36">
        <f t="shared" si="38"/>
        <v>2.2112597263896659E-2</v>
      </c>
      <c r="U153" s="36">
        <f t="shared" si="39"/>
        <v>8.8679852805887762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71235170</v>
      </c>
      <c r="E157" s="32">
        <f>SUM(E151:E156)</f>
        <v>72950270</v>
      </c>
      <c r="F157" s="32">
        <f>SUM(F151:F156)</f>
        <v>14589069</v>
      </c>
      <c r="G157" s="37">
        <f t="shared" si="32"/>
        <v>0.20480149061201089</v>
      </c>
      <c r="H157" s="32">
        <f>SUM(H151:H156)</f>
        <v>1439531</v>
      </c>
      <c r="I157" s="37">
        <f t="shared" si="33"/>
        <v>2.0208149991078846E-2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16028600</v>
      </c>
      <c r="O157" s="37">
        <f t="shared" si="37"/>
        <v>0.22500964060308973</v>
      </c>
      <c r="P157" s="32">
        <f>SUM(P151:P156)</f>
        <v>26277363</v>
      </c>
      <c r="Q157" s="32">
        <f>SUM(Q151:Q156)</f>
        <v>6672830</v>
      </c>
      <c r="R157" s="32">
        <f>SUM(R151:R156)</f>
        <v>90083930</v>
      </c>
      <c r="S157" s="32">
        <f>SUM(S151:S156)</f>
        <v>61198061</v>
      </c>
      <c r="T157" s="37">
        <f t="shared" si="38"/>
        <v>9.1712303475436965</v>
      </c>
      <c r="U157" s="37">
        <f t="shared" si="39"/>
        <v>-0.94521782874484017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17791732</v>
      </c>
      <c r="E159" s="31">
        <v>17791732</v>
      </c>
      <c r="F159" s="31">
        <v>2663854</v>
      </c>
      <c r="G159" s="36">
        <f t="shared" si="32"/>
        <v>0.14972426518115267</v>
      </c>
      <c r="H159" s="31">
        <v>2119529</v>
      </c>
      <c r="I159" s="36">
        <f t="shared" si="33"/>
        <v>0.11912999813621293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4783383</v>
      </c>
      <c r="O159" s="36">
        <f t="shared" si="37"/>
        <v>0.26885426331736562</v>
      </c>
      <c r="P159" s="31">
        <v>5781794</v>
      </c>
      <c r="Q159" s="31">
        <v>61699140</v>
      </c>
      <c r="R159" s="31">
        <v>17592395</v>
      </c>
      <c r="S159" s="31">
        <v>8161402</v>
      </c>
      <c r="T159" s="36">
        <f t="shared" si="38"/>
        <v>0.13227740289410841</v>
      </c>
      <c r="U159" s="36">
        <f t="shared" si="39"/>
        <v>-0.6334132623888018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17791732</v>
      </c>
      <c r="E163" s="32">
        <f>SUM(E158:E162)</f>
        <v>17791732</v>
      </c>
      <c r="F163" s="32">
        <f>SUM(F158:F162)</f>
        <v>2663854</v>
      </c>
      <c r="G163" s="37">
        <f t="shared" si="32"/>
        <v>0.14972426518115267</v>
      </c>
      <c r="H163" s="32">
        <f>SUM(H158:H162)</f>
        <v>2119529</v>
      </c>
      <c r="I163" s="37">
        <f t="shared" si="33"/>
        <v>0.11912999813621293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4783383</v>
      </c>
      <c r="O163" s="37">
        <f t="shared" si="37"/>
        <v>0.26885426331736562</v>
      </c>
      <c r="P163" s="32">
        <f>SUM(P158:P162)</f>
        <v>5781794</v>
      </c>
      <c r="Q163" s="32">
        <f>SUM(Q158:Q162)</f>
        <v>61699140</v>
      </c>
      <c r="R163" s="32">
        <f>SUM(R158:R162)</f>
        <v>17592395</v>
      </c>
      <c r="S163" s="32">
        <f>SUM(S158:S162)</f>
        <v>8161402</v>
      </c>
      <c r="T163" s="37">
        <f t="shared" si="38"/>
        <v>0.13227740289410841</v>
      </c>
      <c r="U163" s="37">
        <f t="shared" si="39"/>
        <v>-0.6334132623888018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3000000</v>
      </c>
      <c r="E165" s="31">
        <v>3000000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-384681</v>
      </c>
      <c r="Q165" s="31">
        <v>0</v>
      </c>
      <c r="R165" s="31">
        <v>0</v>
      </c>
      <c r="S165" s="31">
        <v>1</v>
      </c>
      <c r="T165" s="36">
        <f t="shared" si="38"/>
        <v>0</v>
      </c>
      <c r="U165" s="36">
        <f t="shared" si="39"/>
        <v>-1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3000000</v>
      </c>
      <c r="E169" s="32">
        <f>SUM(E164:E168)</f>
        <v>3000000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-384681</v>
      </c>
      <c r="Q169" s="32">
        <f>SUM(Q164:Q168)</f>
        <v>0</v>
      </c>
      <c r="R169" s="32">
        <f>SUM(R164:R168)</f>
        <v>0</v>
      </c>
      <c r="S169" s="32">
        <f>SUM(S164:S168)</f>
        <v>1</v>
      </c>
      <c r="T169" s="37">
        <f t="shared" si="38"/>
        <v>0</v>
      </c>
      <c r="U169" s="37">
        <f t="shared" si="39"/>
        <v>-1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510368900</v>
      </c>
      <c r="E170" s="32">
        <f>SUM(E105,E107:E111,E113:E120,E122:E125,E127:E131,E133:E136,E138:E143,E145:E149,E151:E156,E158:E162,E164:E168)</f>
        <v>512084000</v>
      </c>
      <c r="F170" s="32">
        <f>SUM(F105,F107:F111,F113:F120,F122:F125,F127:F131,F133:F136,F138:F143,F145:F149,F151:F156,F158:F162,F164:F168)</f>
        <v>97718843</v>
      </c>
      <c r="G170" s="37">
        <f t="shared" si="32"/>
        <v>0.19146707998861215</v>
      </c>
      <c r="H170" s="32">
        <f>SUM(H105,H107:H111,H113:H120,H122:H125,H127:H131,H133:H136,H138:H143,H145:H149,H151:H156,H158:H162,H164:H168)</f>
        <v>65268395</v>
      </c>
      <c r="I170" s="37">
        <f t="shared" si="33"/>
        <v>0.1278847418014695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162987238</v>
      </c>
      <c r="O170" s="37">
        <f t="shared" si="37"/>
        <v>0.31935182179008165</v>
      </c>
      <c r="P170" s="32">
        <f>SUM(P105,P107:P111,P113:P120,P122:P125,P127:P131,P133:P136,P138:P143,P145:P149,P151:P156,P158:P162,P164:P168)</f>
        <v>134804303</v>
      </c>
      <c r="Q170" s="32">
        <f>SUM(Q105,Q107:Q111,Q113:Q120,Q122:Q125,Q127:Q131,Q133:Q136,Q138:Q143,Q145:Q149,Q151:Q156,Q158:Q162,Q164:Q168)</f>
        <v>557383660</v>
      </c>
      <c r="R170" s="32">
        <f>SUM(R105,R107:R111,R113:R120,R122:R125,R127:R131,R133:R136,R138:R143,R145:R149,R151:R156,R158:R162,R164:R168)</f>
        <v>727653196</v>
      </c>
      <c r="S170" s="32">
        <f>SUM(S105,S107:S111,S113:S120,S122:S125,S127:S131,S133:S136,S138:S143,S145:S149,S151:S156,S158:S162,S164:S168)</f>
        <v>266403903</v>
      </c>
      <c r="T170" s="37">
        <f t="shared" si="38"/>
        <v>0.47795427479879837</v>
      </c>
      <c r="U170" s="37">
        <f t="shared" si="39"/>
        <v>-0.51582854888541652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120000</v>
      </c>
      <c r="E173" s="31">
        <v>120000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50000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3037990</v>
      </c>
      <c r="E175" s="31">
        <v>3037990</v>
      </c>
      <c r="F175" s="31">
        <v>561907</v>
      </c>
      <c r="G175" s="36">
        <f t="shared" si="40"/>
        <v>0.18496012165938663</v>
      </c>
      <c r="H175" s="31">
        <v>545757</v>
      </c>
      <c r="I175" s="36">
        <f t="shared" si="41"/>
        <v>0.17964410679429491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1107664</v>
      </c>
      <c r="O175" s="36">
        <f t="shared" si="45"/>
        <v>0.36460422845368157</v>
      </c>
      <c r="P175" s="31">
        <v>575838</v>
      </c>
      <c r="Q175" s="31">
        <v>2593668</v>
      </c>
      <c r="R175" s="31">
        <v>2393668</v>
      </c>
      <c r="S175" s="31">
        <v>1076626</v>
      </c>
      <c r="T175" s="36">
        <f t="shared" si="46"/>
        <v>0.415097845984914</v>
      </c>
      <c r="U175" s="36">
        <f t="shared" si="47"/>
        <v>-5.2238650453773405E-2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3157990</v>
      </c>
      <c r="E179" s="32">
        <f>SUM(E173:E178)</f>
        <v>3157990</v>
      </c>
      <c r="F179" s="32">
        <f>SUM(F173:F178)</f>
        <v>561907</v>
      </c>
      <c r="G179" s="37">
        <f t="shared" si="40"/>
        <v>0.17793184905588683</v>
      </c>
      <c r="H179" s="32">
        <f>SUM(H173:H178)</f>
        <v>545757</v>
      </c>
      <c r="I179" s="37">
        <f t="shared" si="41"/>
        <v>0.17281783666192738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1107664</v>
      </c>
      <c r="O179" s="37">
        <f t="shared" si="45"/>
        <v>0.35074968571781417</v>
      </c>
      <c r="P179" s="32">
        <f>SUM(P173:P178)</f>
        <v>575838</v>
      </c>
      <c r="Q179" s="32">
        <f>SUM(Q173:Q178)</f>
        <v>2593668</v>
      </c>
      <c r="R179" s="32">
        <f>SUM(R173:R178)</f>
        <v>2443668</v>
      </c>
      <c r="S179" s="32">
        <f>SUM(S173:S178)</f>
        <v>1076626</v>
      </c>
      <c r="T179" s="37">
        <f t="shared" si="46"/>
        <v>0.415097845984914</v>
      </c>
      <c r="U179" s="37">
        <f t="shared" si="47"/>
        <v>-5.2238650453773405E-2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4000000</v>
      </c>
      <c r="E181" s="31">
        <v>4000000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4000000</v>
      </c>
      <c r="E185" s="32">
        <f>SUM(E180:E184)</f>
        <v>4000000</v>
      </c>
      <c r="F185" s="32">
        <f>SUM(F180:F184)</f>
        <v>0</v>
      </c>
      <c r="G185" s="37">
        <f t="shared" si="40"/>
        <v>0</v>
      </c>
      <c r="H185" s="32">
        <f>SUM(H180:H184)</f>
        <v>0</v>
      </c>
      <c r="I185" s="37">
        <f t="shared" si="41"/>
        <v>0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0</v>
      </c>
      <c r="O185" s="37">
        <f t="shared" si="45"/>
        <v>0</v>
      </c>
      <c r="P185" s="32">
        <f>SUM(P180:P184)</f>
        <v>0</v>
      </c>
      <c r="Q185" s="32">
        <f>SUM(Q180:Q184)</f>
        <v>0</v>
      </c>
      <c r="R185" s="32">
        <f>SUM(R180:R184)</f>
        <v>0</v>
      </c>
      <c r="S185" s="32">
        <f>SUM(S180:S184)</f>
        <v>0</v>
      </c>
      <c r="T185" s="37">
        <f t="shared" si="46"/>
        <v>0</v>
      </c>
      <c r="U185" s="37">
        <f t="shared" si="47"/>
        <v>0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3208068</v>
      </c>
      <c r="E188" s="31">
        <v>77897360</v>
      </c>
      <c r="F188" s="31">
        <v>2049034</v>
      </c>
      <c r="G188" s="36">
        <f t="shared" si="40"/>
        <v>0.63871277042755947</v>
      </c>
      <c r="H188" s="31">
        <v>2254191</v>
      </c>
      <c r="I188" s="36">
        <f t="shared" si="41"/>
        <v>0.70266309816375461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4303225</v>
      </c>
      <c r="O188" s="36">
        <f t="shared" si="45"/>
        <v>1.3413758685913142</v>
      </c>
      <c r="P188" s="31">
        <v>-5942915</v>
      </c>
      <c r="Q188" s="31">
        <v>266171</v>
      </c>
      <c r="R188" s="31">
        <v>-2154626</v>
      </c>
      <c r="S188" s="31">
        <v>-3431159</v>
      </c>
      <c r="T188" s="36">
        <f t="shared" si="46"/>
        <v>-12.890807037581103</v>
      </c>
      <c r="U188" s="36">
        <f t="shared" si="47"/>
        <v>-1.3793072928015966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3208068</v>
      </c>
      <c r="E191" s="32">
        <f>SUM(E186:E190)</f>
        <v>77897360</v>
      </c>
      <c r="F191" s="32">
        <f>SUM(F186:F190)</f>
        <v>2049034</v>
      </c>
      <c r="G191" s="37">
        <f t="shared" si="40"/>
        <v>0.63871277042755947</v>
      </c>
      <c r="H191" s="32">
        <f>SUM(H186:H190)</f>
        <v>2254191</v>
      </c>
      <c r="I191" s="37">
        <f t="shared" si="41"/>
        <v>0.70266309816375461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4303225</v>
      </c>
      <c r="O191" s="37">
        <f t="shared" si="45"/>
        <v>1.3413758685913142</v>
      </c>
      <c r="P191" s="32">
        <f>SUM(P186:P190)</f>
        <v>-5942915</v>
      </c>
      <c r="Q191" s="32">
        <f>SUM(Q186:Q190)</f>
        <v>266171</v>
      </c>
      <c r="R191" s="32">
        <f>SUM(R186:R190)</f>
        <v>-2154626</v>
      </c>
      <c r="S191" s="32">
        <f>SUM(S186:S190)</f>
        <v>-3431159</v>
      </c>
      <c r="T191" s="37">
        <f t="shared" si="46"/>
        <v>-12.890807037581103</v>
      </c>
      <c r="U191" s="37">
        <f t="shared" si="47"/>
        <v>-1.3793072928015966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185913</v>
      </c>
      <c r="E195" s="31">
        <v>185913</v>
      </c>
      <c r="F195" s="31">
        <v>42704</v>
      </c>
      <c r="G195" s="36">
        <f t="shared" si="40"/>
        <v>0.22969883762835305</v>
      </c>
      <c r="H195" s="31">
        <v>34620</v>
      </c>
      <c r="I195" s="36">
        <f t="shared" si="41"/>
        <v>0.18621613335269724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77324</v>
      </c>
      <c r="O195" s="36">
        <f t="shared" si="45"/>
        <v>0.41591497098105029</v>
      </c>
      <c r="P195" s="31">
        <v>43430</v>
      </c>
      <c r="Q195" s="31">
        <v>177229</v>
      </c>
      <c r="R195" s="31">
        <v>177229</v>
      </c>
      <c r="S195" s="31">
        <v>88135</v>
      </c>
      <c r="T195" s="36">
        <f t="shared" si="46"/>
        <v>0.4972944608388018</v>
      </c>
      <c r="U195" s="36">
        <f t="shared" si="47"/>
        <v>-0.20285516923785407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185913</v>
      </c>
      <c r="E198" s="32">
        <f>SUM(E192:E197)</f>
        <v>185913</v>
      </c>
      <c r="F198" s="32">
        <f>SUM(F192:F197)</f>
        <v>42704</v>
      </c>
      <c r="G198" s="37">
        <f t="shared" si="40"/>
        <v>0.22969883762835305</v>
      </c>
      <c r="H198" s="32">
        <f>SUM(H192:H197)</f>
        <v>34620</v>
      </c>
      <c r="I198" s="37">
        <f t="shared" si="41"/>
        <v>0.18621613335269724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77324</v>
      </c>
      <c r="O198" s="37">
        <f t="shared" si="45"/>
        <v>0.41591497098105029</v>
      </c>
      <c r="P198" s="32">
        <f>SUM(P192:P197)</f>
        <v>43430</v>
      </c>
      <c r="Q198" s="32">
        <f>SUM(Q192:Q197)</f>
        <v>177229</v>
      </c>
      <c r="R198" s="32">
        <f>SUM(R192:R197)</f>
        <v>177229</v>
      </c>
      <c r="S198" s="32">
        <f>SUM(S192:S197)</f>
        <v>88135</v>
      </c>
      <c r="T198" s="37">
        <f t="shared" si="46"/>
        <v>0.4972944608388018</v>
      </c>
      <c r="U198" s="37">
        <f t="shared" si="47"/>
        <v>-0.20285516923785407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100953</v>
      </c>
      <c r="E199" s="31">
        <v>100953</v>
      </c>
      <c r="F199" s="31">
        <v>5348</v>
      </c>
      <c r="G199" s="36">
        <f t="shared" si="40"/>
        <v>5.2975146850514597E-2</v>
      </c>
      <c r="H199" s="31">
        <v>20476</v>
      </c>
      <c r="I199" s="36">
        <f t="shared" si="41"/>
        <v>0.20282705813596427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25824</v>
      </c>
      <c r="O199" s="36">
        <f t="shared" si="45"/>
        <v>0.25580220498647888</v>
      </c>
      <c r="P199" s="31">
        <v>12345</v>
      </c>
      <c r="Q199" s="31">
        <v>193004</v>
      </c>
      <c r="R199" s="31">
        <v>96239</v>
      </c>
      <c r="S199" s="31">
        <v>46258</v>
      </c>
      <c r="T199" s="36">
        <f t="shared" si="46"/>
        <v>0.23967378914426643</v>
      </c>
      <c r="U199" s="36">
        <f t="shared" si="47"/>
        <v>0.65864722559740785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100953</v>
      </c>
      <c r="E204" s="32">
        <f>SUM(E199:E203)</f>
        <v>100953</v>
      </c>
      <c r="F204" s="32">
        <f>SUM(F199:F203)</f>
        <v>5348</v>
      </c>
      <c r="G204" s="37">
        <f t="shared" si="40"/>
        <v>5.2975146850514597E-2</v>
      </c>
      <c r="H204" s="32">
        <f>SUM(H199:H203)</f>
        <v>20476</v>
      </c>
      <c r="I204" s="37">
        <f t="shared" si="41"/>
        <v>0.20282705813596427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25824</v>
      </c>
      <c r="O204" s="37">
        <f t="shared" si="45"/>
        <v>0.25580220498647888</v>
      </c>
      <c r="P204" s="32">
        <f>SUM(P199:P203)</f>
        <v>12345</v>
      </c>
      <c r="Q204" s="32">
        <f>SUM(Q199:Q203)</f>
        <v>193004</v>
      </c>
      <c r="R204" s="32">
        <f>SUM(R199:R203)</f>
        <v>96239</v>
      </c>
      <c r="S204" s="32">
        <f>SUM(S199:S203)</f>
        <v>46258</v>
      </c>
      <c r="T204" s="37">
        <f t="shared" si="46"/>
        <v>0.23967378914426643</v>
      </c>
      <c r="U204" s="37">
        <f t="shared" si="47"/>
        <v>0.65864722559740785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10652924</v>
      </c>
      <c r="E205" s="32">
        <f>SUM(E173:E178,E180:E184,E186:E190,E192:E197,E199:E203)</f>
        <v>85342216</v>
      </c>
      <c r="F205" s="32">
        <f>SUM(F173:F178,F180:F184,F186:F190,F192:F197,F199:F203)</f>
        <v>2658993</v>
      </c>
      <c r="G205" s="37">
        <f t="shared" si="40"/>
        <v>0.24960217495215398</v>
      </c>
      <c r="H205" s="32">
        <f>SUM(H173:H178,H180:H184,H186:H190,H192:H197,H199:H203)</f>
        <v>2855044</v>
      </c>
      <c r="I205" s="37">
        <f t="shared" si="41"/>
        <v>0.26800566680096471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5514037</v>
      </c>
      <c r="O205" s="37">
        <f t="shared" si="45"/>
        <v>0.51760784175311869</v>
      </c>
      <c r="P205" s="32">
        <f>SUM(P173:P178,P180:P184,P186:P190,P192:P197,P199:P203)</f>
        <v>-5311302</v>
      </c>
      <c r="Q205" s="32">
        <f>SUM(Q173:Q178,Q180:Q184,Q186:Q190,Q192:Q197,Q199:Q203)</f>
        <v>3230072</v>
      </c>
      <c r="R205" s="32">
        <f>SUM(R173:R178,R180:R184,R186:R190,R192:R197,R199:R203)</f>
        <v>562510</v>
      </c>
      <c r="S205" s="32">
        <f>SUM(S173:S178,S180:S184,S186:S190,S192:S197,S199:S203)</f>
        <v>-2220140</v>
      </c>
      <c r="T205" s="37">
        <f t="shared" si="46"/>
        <v>-0.68733452381247229</v>
      </c>
      <c r="U205" s="37">
        <f t="shared" si="47"/>
        <v>-1.5375412657762635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3093133</v>
      </c>
      <c r="E209" s="31">
        <v>3093133</v>
      </c>
      <c r="F209" s="31">
        <v>861899</v>
      </c>
      <c r="G209" s="36">
        <f t="shared" si="48"/>
        <v>0.27864918837954916</v>
      </c>
      <c r="H209" s="31">
        <v>818109</v>
      </c>
      <c r="I209" s="36">
        <f t="shared" si="49"/>
        <v>0.26449202151992818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1680008</v>
      </c>
      <c r="O209" s="36">
        <f t="shared" si="53"/>
        <v>0.54314120989947734</v>
      </c>
      <c r="P209" s="31">
        <v>762538</v>
      </c>
      <c r="Q209" s="31">
        <v>2846743</v>
      </c>
      <c r="R209" s="31">
        <v>2948650</v>
      </c>
      <c r="S209" s="31">
        <v>1525306</v>
      </c>
      <c r="T209" s="36">
        <f t="shared" si="54"/>
        <v>0.53580741219000094</v>
      </c>
      <c r="U209" s="36">
        <f t="shared" si="55"/>
        <v>7.2876368128539148E-2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232994</v>
      </c>
      <c r="G210" s="36">
        <f t="shared" si="48"/>
        <v>0</v>
      </c>
      <c r="H210" s="31">
        <v>239188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472182</v>
      </c>
      <c r="O210" s="36">
        <f t="shared" si="53"/>
        <v>0</v>
      </c>
      <c r="P210" s="31">
        <v>183925</v>
      </c>
      <c r="Q210" s="31">
        <v>0</v>
      </c>
      <c r="R210" s="31">
        <v>0</v>
      </c>
      <c r="S210" s="31">
        <v>340419</v>
      </c>
      <c r="T210" s="36">
        <f t="shared" si="54"/>
        <v>0</v>
      </c>
      <c r="U210" s="36">
        <f t="shared" si="55"/>
        <v>0.30046486339540568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65439</v>
      </c>
      <c r="G214" s="36">
        <f t="shared" si="48"/>
        <v>0</v>
      </c>
      <c r="H214" s="31">
        <v>7040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72479</v>
      </c>
      <c r="O214" s="36">
        <f t="shared" si="53"/>
        <v>0</v>
      </c>
      <c r="P214" s="31">
        <v>0</v>
      </c>
      <c r="Q214" s="31">
        <v>100000</v>
      </c>
      <c r="R214" s="31">
        <v>266086</v>
      </c>
      <c r="S214" s="31">
        <v>55119</v>
      </c>
      <c r="T214" s="36">
        <f t="shared" si="54"/>
        <v>0.55118999999999996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3093133</v>
      </c>
      <c r="E216" s="32">
        <f>SUM(E208:E215)</f>
        <v>3093133</v>
      </c>
      <c r="F216" s="32">
        <f>SUM(F208:F215)</f>
        <v>1160332</v>
      </c>
      <c r="G216" s="37">
        <f t="shared" si="48"/>
        <v>0.3751316222095849</v>
      </c>
      <c r="H216" s="32">
        <f>SUM(H208:H215)</f>
        <v>1064337</v>
      </c>
      <c r="I216" s="37">
        <f t="shared" si="49"/>
        <v>0.34409674592072181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2224669</v>
      </c>
      <c r="O216" s="37">
        <f t="shared" si="53"/>
        <v>0.71922836813030666</v>
      </c>
      <c r="P216" s="32">
        <f>SUM(P208:P215)</f>
        <v>946463</v>
      </c>
      <c r="Q216" s="32">
        <f>SUM(Q208:Q215)</f>
        <v>2946743</v>
      </c>
      <c r="R216" s="32">
        <f>SUM(R208:R215)</f>
        <v>3214736</v>
      </c>
      <c r="S216" s="32">
        <f>SUM(S208:S215)</f>
        <v>1920844</v>
      </c>
      <c r="T216" s="37">
        <f t="shared" si="54"/>
        <v>0.65185324950292578</v>
      </c>
      <c r="U216" s="37">
        <f t="shared" si="55"/>
        <v>0.12454158271374571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1242434</v>
      </c>
      <c r="E217" s="31">
        <v>1242434</v>
      </c>
      <c r="F217" s="31">
        <v>187608</v>
      </c>
      <c r="G217" s="36">
        <f t="shared" si="48"/>
        <v>0.15100037507022507</v>
      </c>
      <c r="H217" s="31">
        <v>430901</v>
      </c>
      <c r="I217" s="36">
        <f t="shared" si="49"/>
        <v>0.34682003229145369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618509</v>
      </c>
      <c r="O217" s="36">
        <f t="shared" si="53"/>
        <v>0.49782040736167876</v>
      </c>
      <c r="P217" s="31">
        <v>243493</v>
      </c>
      <c r="Q217" s="31">
        <v>2094043</v>
      </c>
      <c r="R217" s="31">
        <v>2094043</v>
      </c>
      <c r="S217" s="31">
        <v>934746</v>
      </c>
      <c r="T217" s="36">
        <f t="shared" si="54"/>
        <v>0.4463833837223018</v>
      </c>
      <c r="U217" s="36">
        <f t="shared" si="55"/>
        <v>0.76966483636079897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17332240</v>
      </c>
      <c r="E218" s="31">
        <v>17332240</v>
      </c>
      <c r="F218" s="31">
        <v>3517769</v>
      </c>
      <c r="G218" s="36">
        <f t="shared" si="48"/>
        <v>0.20296101369470998</v>
      </c>
      <c r="H218" s="31">
        <v>3715704</v>
      </c>
      <c r="I218" s="36">
        <f t="shared" si="49"/>
        <v>0.21438106095922974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7233473</v>
      </c>
      <c r="O218" s="36">
        <f t="shared" si="53"/>
        <v>0.41734207465393969</v>
      </c>
      <c r="P218" s="31">
        <v>2421473</v>
      </c>
      <c r="Q218" s="31">
        <v>14232133</v>
      </c>
      <c r="R218" s="31">
        <v>13329934</v>
      </c>
      <c r="S218" s="31">
        <v>5654854</v>
      </c>
      <c r="T218" s="36">
        <f t="shared" si="54"/>
        <v>0.39733004181453335</v>
      </c>
      <c r="U218" s="36">
        <f t="shared" si="55"/>
        <v>0.53448087176689563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1485</v>
      </c>
      <c r="E219" s="31">
        <v>1485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1416</v>
      </c>
      <c r="R219" s="31">
        <v>1416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18576159</v>
      </c>
      <c r="E224" s="32">
        <f>SUM(E217:E223)</f>
        <v>18576159</v>
      </c>
      <c r="F224" s="32">
        <f>SUM(F217:F223)</f>
        <v>3705377</v>
      </c>
      <c r="G224" s="37">
        <f t="shared" si="48"/>
        <v>0.19946949205161305</v>
      </c>
      <c r="H224" s="32">
        <f>SUM(H217:H223)</f>
        <v>4146605</v>
      </c>
      <c r="I224" s="37">
        <f t="shared" si="49"/>
        <v>0.2232218727240653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7851982</v>
      </c>
      <c r="O224" s="37">
        <f t="shared" si="53"/>
        <v>0.42269136477567831</v>
      </c>
      <c r="P224" s="32">
        <f>SUM(P217:P223)</f>
        <v>2664966</v>
      </c>
      <c r="Q224" s="32">
        <f>SUM(Q217:Q223)</f>
        <v>16327592</v>
      </c>
      <c r="R224" s="32">
        <f>SUM(R217:R223)</f>
        <v>15425393</v>
      </c>
      <c r="S224" s="32">
        <f>SUM(S217:S223)</f>
        <v>6589600</v>
      </c>
      <c r="T224" s="37">
        <f t="shared" si="54"/>
        <v>0.40358676282454875</v>
      </c>
      <c r="U224" s="37">
        <f t="shared" si="55"/>
        <v>0.55596919435369907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1600000</v>
      </c>
      <c r="E225" s="31">
        <v>1600000</v>
      </c>
      <c r="F225" s="31">
        <v>431347</v>
      </c>
      <c r="G225" s="36">
        <f t="shared" si="48"/>
        <v>0.26959187499999998</v>
      </c>
      <c r="H225" s="31">
        <v>467217</v>
      </c>
      <c r="I225" s="36">
        <f t="shared" si="49"/>
        <v>0.29201062500000002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898564</v>
      </c>
      <c r="O225" s="36">
        <f t="shared" si="53"/>
        <v>0.5616025</v>
      </c>
      <c r="P225" s="31">
        <v>469497</v>
      </c>
      <c r="Q225" s="31">
        <v>5000000</v>
      </c>
      <c r="R225" s="31">
        <v>5000000</v>
      </c>
      <c r="S225" s="31">
        <v>1026990</v>
      </c>
      <c r="T225" s="36">
        <f t="shared" si="54"/>
        <v>0.205398</v>
      </c>
      <c r="U225" s="36">
        <f t="shared" si="55"/>
        <v>-4.8562610623710256E-3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1600000</v>
      </c>
      <c r="E230" s="32">
        <f>SUM(E225:E229)</f>
        <v>1600000</v>
      </c>
      <c r="F230" s="32">
        <f>SUM(F225:F229)</f>
        <v>431347</v>
      </c>
      <c r="G230" s="37">
        <f t="shared" si="48"/>
        <v>0.26959187499999998</v>
      </c>
      <c r="H230" s="32">
        <f>SUM(H225:H229)</f>
        <v>467217</v>
      </c>
      <c r="I230" s="37">
        <f t="shared" si="49"/>
        <v>0.29201062500000002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898564</v>
      </c>
      <c r="O230" s="37">
        <f t="shared" si="53"/>
        <v>0.5616025</v>
      </c>
      <c r="P230" s="32">
        <f>SUM(P225:P229)</f>
        <v>469497</v>
      </c>
      <c r="Q230" s="32">
        <f>SUM(Q225:Q229)</f>
        <v>5000000</v>
      </c>
      <c r="R230" s="32">
        <f>SUM(R225:R229)</f>
        <v>5000000</v>
      </c>
      <c r="S230" s="32">
        <f>SUM(S225:S229)</f>
        <v>1026990</v>
      </c>
      <c r="T230" s="37">
        <f t="shared" si="54"/>
        <v>0.205398</v>
      </c>
      <c r="U230" s="37">
        <f t="shared" si="55"/>
        <v>-4.8562610623710256E-3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23269292</v>
      </c>
      <c r="E231" s="32">
        <f>SUM(E208:E215,E217:E223,E225:E229)</f>
        <v>23269292</v>
      </c>
      <c r="F231" s="32">
        <f>SUM(F208:F215,F217:F223,F225:F229)</f>
        <v>5297056</v>
      </c>
      <c r="G231" s="37">
        <f t="shared" si="48"/>
        <v>0.22764147701614643</v>
      </c>
      <c r="H231" s="32">
        <f>SUM(H208:H215,H217:H223,H225:H229)</f>
        <v>5678159</v>
      </c>
      <c r="I231" s="37">
        <f t="shared" si="49"/>
        <v>0.24401941408445088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10975215</v>
      </c>
      <c r="O231" s="37">
        <f t="shared" si="53"/>
        <v>0.47166089110059728</v>
      </c>
      <c r="P231" s="32">
        <f>SUM(P208:P215,P217:P223,P225:P229)</f>
        <v>4080926</v>
      </c>
      <c r="Q231" s="32">
        <f>SUM(Q208:Q215,Q217:Q223,Q225:Q229)</f>
        <v>24274335</v>
      </c>
      <c r="R231" s="32">
        <f>SUM(R208:R215,R217:R223,R225:R229)</f>
        <v>23640129</v>
      </c>
      <c r="S231" s="32">
        <f>SUM(S208:S215,S217:S223,S225:S229)</f>
        <v>9537434</v>
      </c>
      <c r="T231" s="37">
        <f t="shared" si="54"/>
        <v>0.39290196827225132</v>
      </c>
      <c r="U231" s="37">
        <f t="shared" si="55"/>
        <v>0.39138984632409413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10354221</v>
      </c>
      <c r="E236" s="31">
        <v>10354221</v>
      </c>
      <c r="F236" s="31">
        <v>1056636</v>
      </c>
      <c r="G236" s="36">
        <f t="shared" si="56"/>
        <v>0.10204881661305085</v>
      </c>
      <c r="H236" s="31">
        <v>1817722</v>
      </c>
      <c r="I236" s="36">
        <f t="shared" si="57"/>
        <v>0.17555371862354494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2874358</v>
      </c>
      <c r="O236" s="36">
        <f t="shared" si="61"/>
        <v>0.27760253523659578</v>
      </c>
      <c r="P236" s="31">
        <v>2178857</v>
      </c>
      <c r="Q236" s="31">
        <v>9613177</v>
      </c>
      <c r="R236" s="31">
        <v>9613177</v>
      </c>
      <c r="S236" s="31">
        <v>3257550</v>
      </c>
      <c r="T236" s="36">
        <f t="shared" si="62"/>
        <v>0.33886300023394972</v>
      </c>
      <c r="U236" s="36">
        <f t="shared" si="63"/>
        <v>-0.16574515904439802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166445</v>
      </c>
      <c r="E237" s="31">
        <v>166445</v>
      </c>
      <c r="F237" s="31">
        <v>38115</v>
      </c>
      <c r="G237" s="36">
        <f t="shared" si="56"/>
        <v>0.22899456276848207</v>
      </c>
      <c r="H237" s="31">
        <v>40890</v>
      </c>
      <c r="I237" s="36">
        <f t="shared" si="57"/>
        <v>0.24566673675989065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79005</v>
      </c>
      <c r="O237" s="36">
        <f t="shared" si="61"/>
        <v>0.47466129952837272</v>
      </c>
      <c r="P237" s="31">
        <v>34650</v>
      </c>
      <c r="Q237" s="31">
        <v>0</v>
      </c>
      <c r="R237" s="31">
        <v>151654</v>
      </c>
      <c r="S237" s="31">
        <v>70300</v>
      </c>
      <c r="T237" s="36">
        <f t="shared" si="62"/>
        <v>0</v>
      </c>
      <c r="U237" s="36">
        <f t="shared" si="63"/>
        <v>0.18008658008658007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2653000</v>
      </c>
      <c r="E239" s="31">
        <v>2653000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2538000</v>
      </c>
      <c r="R239" s="31">
        <v>2538000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13173666</v>
      </c>
      <c r="E240" s="32">
        <f>SUM(E234:E239)</f>
        <v>13173666</v>
      </c>
      <c r="F240" s="32">
        <f>SUM(F234:F239)</f>
        <v>1094751</v>
      </c>
      <c r="G240" s="37">
        <f t="shared" si="56"/>
        <v>8.3101469249334245E-2</v>
      </c>
      <c r="H240" s="32">
        <f>SUM(H234:H239)</f>
        <v>1858612</v>
      </c>
      <c r="I240" s="37">
        <f t="shared" si="57"/>
        <v>0.14108540477646844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2953363</v>
      </c>
      <c r="O240" s="37">
        <f t="shared" si="61"/>
        <v>0.2241868740258027</v>
      </c>
      <c r="P240" s="32">
        <f>SUM(P234:P239)</f>
        <v>2213507</v>
      </c>
      <c r="Q240" s="32">
        <f>SUM(Q234:Q239)</f>
        <v>12151177</v>
      </c>
      <c r="R240" s="32">
        <f>SUM(R234:R239)</f>
        <v>12302831</v>
      </c>
      <c r="S240" s="32">
        <f>SUM(S234:S239)</f>
        <v>3327850</v>
      </c>
      <c r="T240" s="37">
        <f t="shared" si="62"/>
        <v>0.27387058883267029</v>
      </c>
      <c r="U240" s="37">
        <f t="shared" si="63"/>
        <v>-0.16033154627475765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4568150</v>
      </c>
      <c r="E242" s="31">
        <v>4568150</v>
      </c>
      <c r="F242" s="31">
        <v>10321</v>
      </c>
      <c r="G242" s="36">
        <f t="shared" si="56"/>
        <v>2.2593391197749638E-3</v>
      </c>
      <c r="H242" s="31">
        <v>108906</v>
      </c>
      <c r="I242" s="36">
        <f t="shared" si="57"/>
        <v>2.3840285454724559E-2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119227</v>
      </c>
      <c r="O242" s="36">
        <f t="shared" si="61"/>
        <v>2.6099624574499523E-2</v>
      </c>
      <c r="P242" s="31">
        <v>14587</v>
      </c>
      <c r="Q242" s="31">
        <v>33720</v>
      </c>
      <c r="R242" s="31">
        <v>82555</v>
      </c>
      <c r="S242" s="31">
        <v>25839</v>
      </c>
      <c r="T242" s="36">
        <f t="shared" si="62"/>
        <v>0.76628113879003557</v>
      </c>
      <c r="U242" s="36">
        <f t="shared" si="63"/>
        <v>6.4659628436278878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9505404</v>
      </c>
      <c r="E243" s="31">
        <v>9505404</v>
      </c>
      <c r="F243" s="31">
        <v>2403348</v>
      </c>
      <c r="G243" s="36">
        <f t="shared" si="56"/>
        <v>0.25284017386320456</v>
      </c>
      <c r="H243" s="31">
        <v>2403348</v>
      </c>
      <c r="I243" s="36">
        <f t="shared" si="57"/>
        <v>0.25284017386320456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4806696</v>
      </c>
      <c r="O243" s="36">
        <f t="shared" si="61"/>
        <v>0.50568034772640913</v>
      </c>
      <c r="P243" s="31">
        <v>2102155</v>
      </c>
      <c r="Q243" s="31">
        <v>9075062</v>
      </c>
      <c r="R243" s="31">
        <v>9075062</v>
      </c>
      <c r="S243" s="31">
        <v>4306609</v>
      </c>
      <c r="T243" s="36">
        <f t="shared" si="62"/>
        <v>0.47455422343120079</v>
      </c>
      <c r="U243" s="36">
        <f t="shared" si="63"/>
        <v>0.14327820736339603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200000</v>
      </c>
      <c r="E244" s="31">
        <v>200000</v>
      </c>
      <c r="F244" s="31">
        <v>1040</v>
      </c>
      <c r="G244" s="36">
        <f t="shared" si="56"/>
        <v>5.1999999999999998E-3</v>
      </c>
      <c r="H244" s="31">
        <v>1949</v>
      </c>
      <c r="I244" s="36">
        <f t="shared" si="57"/>
        <v>9.7450000000000002E-3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2989</v>
      </c>
      <c r="O244" s="36">
        <f t="shared" si="61"/>
        <v>1.4945E-2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437931</v>
      </c>
      <c r="E245" s="31">
        <v>437931</v>
      </c>
      <c r="F245" s="31">
        <v>0</v>
      </c>
      <c r="G245" s="36">
        <f t="shared" si="56"/>
        <v>0</v>
      </c>
      <c r="H245" s="31">
        <v>145976</v>
      </c>
      <c r="I245" s="36">
        <f t="shared" si="57"/>
        <v>0.33333104986858658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145976</v>
      </c>
      <c r="O245" s="36">
        <f t="shared" si="61"/>
        <v>0.33333104986858658</v>
      </c>
      <c r="P245" s="31">
        <v>216839</v>
      </c>
      <c r="Q245" s="31">
        <v>650520</v>
      </c>
      <c r="R245" s="31">
        <v>650520</v>
      </c>
      <c r="S245" s="31">
        <v>487889</v>
      </c>
      <c r="T245" s="36">
        <f t="shared" si="62"/>
        <v>0.74999846276824689</v>
      </c>
      <c r="U245" s="36">
        <f t="shared" si="63"/>
        <v>-0.32680006825340457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14711485</v>
      </c>
      <c r="E247" s="32">
        <f>SUM(E241:E246)</f>
        <v>14711485</v>
      </c>
      <c r="F247" s="32">
        <f>SUM(F241:F246)</f>
        <v>2414709</v>
      </c>
      <c r="G247" s="37">
        <f t="shared" si="56"/>
        <v>0.16413767882712044</v>
      </c>
      <c r="H247" s="32">
        <f>SUM(H241:H246)</f>
        <v>2660179</v>
      </c>
      <c r="I247" s="37">
        <f t="shared" si="57"/>
        <v>0.18082328194604419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5074888</v>
      </c>
      <c r="O247" s="37">
        <f t="shared" si="61"/>
        <v>0.34496096077316463</v>
      </c>
      <c r="P247" s="32">
        <f>SUM(P241:P246)</f>
        <v>2333581</v>
      </c>
      <c r="Q247" s="32">
        <f>SUM(Q241:Q246)</f>
        <v>9759302</v>
      </c>
      <c r="R247" s="32">
        <f>SUM(R241:R246)</f>
        <v>9808137</v>
      </c>
      <c r="S247" s="32">
        <f>SUM(S241:S246)</f>
        <v>4820337</v>
      </c>
      <c r="T247" s="37">
        <f t="shared" si="62"/>
        <v>0.49392231124725927</v>
      </c>
      <c r="U247" s="37">
        <f t="shared" si="63"/>
        <v>0.13995571612898794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1800000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1800000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10178561</v>
      </c>
      <c r="E255" s="31">
        <v>10178561</v>
      </c>
      <c r="F255" s="31">
        <v>2246883</v>
      </c>
      <c r="G255" s="36">
        <f t="shared" si="56"/>
        <v>0.22074662616847313</v>
      </c>
      <c r="H255" s="31">
        <v>1291194</v>
      </c>
      <c r="I255" s="36">
        <f t="shared" si="57"/>
        <v>0.12685427733841748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3538077</v>
      </c>
      <c r="O255" s="36">
        <f t="shared" si="61"/>
        <v>0.3476009035068906</v>
      </c>
      <c r="P255" s="31">
        <v>467586</v>
      </c>
      <c r="Q255" s="31">
        <v>35000000</v>
      </c>
      <c r="R255" s="31">
        <v>9730938</v>
      </c>
      <c r="S255" s="31">
        <v>1815260</v>
      </c>
      <c r="T255" s="36">
        <f t="shared" si="62"/>
        <v>5.1864571428571427E-2</v>
      </c>
      <c r="U255" s="36">
        <f t="shared" si="63"/>
        <v>1.7614043192054512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2206</v>
      </c>
      <c r="G256" s="36">
        <f t="shared" si="56"/>
        <v>0</v>
      </c>
      <c r="H256" s="31">
        <v>159087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161293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10178561</v>
      </c>
      <c r="E259" s="32">
        <f>SUM(E255:E258)</f>
        <v>10178561</v>
      </c>
      <c r="F259" s="32">
        <f>SUM(F255:F258)</f>
        <v>2249089</v>
      </c>
      <c r="G259" s="37">
        <f t="shared" si="56"/>
        <v>0.22096335621508778</v>
      </c>
      <c r="H259" s="32">
        <f>SUM(H255:H258)</f>
        <v>1450281</v>
      </c>
      <c r="I259" s="37">
        <f t="shared" si="57"/>
        <v>0.1424838933519188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3699370</v>
      </c>
      <c r="O259" s="37">
        <f t="shared" si="61"/>
        <v>0.36344724956700658</v>
      </c>
      <c r="P259" s="32">
        <f>SUM(P255:P258)</f>
        <v>467586</v>
      </c>
      <c r="Q259" s="32">
        <f>SUM(Q255:Q258)</f>
        <v>35000000</v>
      </c>
      <c r="R259" s="32">
        <f>SUM(R255:R258)</f>
        <v>9730938</v>
      </c>
      <c r="S259" s="32">
        <f>SUM(S255:S258)</f>
        <v>1815260</v>
      </c>
      <c r="T259" s="37">
        <f t="shared" si="62"/>
        <v>5.1864571428571427E-2</v>
      </c>
      <c r="U259" s="37">
        <f t="shared" si="63"/>
        <v>2.1016347794844159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38063712</v>
      </c>
      <c r="E260" s="32">
        <f>SUM(E234:E239,E241:E246,E248:E253,E255:E258)</f>
        <v>38063712</v>
      </c>
      <c r="F260" s="32">
        <f>SUM(F234:F239,F241:F246,F248:F253,F255:F258)</f>
        <v>5758549</v>
      </c>
      <c r="G260" s="37">
        <f t="shared" si="56"/>
        <v>0.1512871104110918</v>
      </c>
      <c r="H260" s="32">
        <f>SUM(H234:H239,H241:H246,H248:H253,H255:H258)</f>
        <v>5969072</v>
      </c>
      <c r="I260" s="37">
        <f t="shared" si="57"/>
        <v>0.15681791623475924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11727621</v>
      </c>
      <c r="O260" s="37">
        <f t="shared" si="61"/>
        <v>0.30810502664585104</v>
      </c>
      <c r="P260" s="32">
        <f>SUM(P234:P239,P241:P246,P248:P253,P255:P258)</f>
        <v>5014674</v>
      </c>
      <c r="Q260" s="32">
        <f>SUM(Q234:Q239,Q241:Q246,Q248:Q253,Q255:Q258)</f>
        <v>56910479</v>
      </c>
      <c r="R260" s="32">
        <f>SUM(R234:R239,R241:R246,R248:R253,R255:R258)</f>
        <v>33641906</v>
      </c>
      <c r="S260" s="32">
        <f>SUM(S234:S239,S241:S246,S248:S253,S255:S258)</f>
        <v>9963447</v>
      </c>
      <c r="T260" s="37">
        <f t="shared" si="62"/>
        <v>0.17507227447514542</v>
      </c>
      <c r="U260" s="37">
        <f t="shared" si="63"/>
        <v>0.19032104579480147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440008</v>
      </c>
      <c r="G265" s="36">
        <f t="shared" si="64"/>
        <v>0</v>
      </c>
      <c r="H265" s="31">
        <v>440007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880015</v>
      </c>
      <c r="O265" s="36">
        <f t="shared" si="69"/>
        <v>0</v>
      </c>
      <c r="P265" s="31">
        <v>39</v>
      </c>
      <c r="Q265" s="31">
        <v>0</v>
      </c>
      <c r="R265" s="31">
        <v>0</v>
      </c>
      <c r="S265" s="31">
        <v>75</v>
      </c>
      <c r="T265" s="36">
        <f t="shared" si="70"/>
        <v>0</v>
      </c>
      <c r="U265" s="36">
        <f t="shared" si="71"/>
        <v>11281.23076923077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6285940</v>
      </c>
      <c r="E266" s="31">
        <v>6285940</v>
      </c>
      <c r="F266" s="31">
        <v>2650743</v>
      </c>
      <c r="G266" s="36">
        <f t="shared" si="64"/>
        <v>0.42169397098922357</v>
      </c>
      <c r="H266" s="31">
        <v>2137952</v>
      </c>
      <c r="I266" s="36">
        <f t="shared" si="65"/>
        <v>0.34011651399790643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4788695</v>
      </c>
      <c r="O266" s="36">
        <f t="shared" si="69"/>
        <v>0.76181048498713</v>
      </c>
      <c r="P266" s="31">
        <v>2224900</v>
      </c>
      <c r="Q266" s="31">
        <v>6638701</v>
      </c>
      <c r="R266" s="31">
        <v>6938701</v>
      </c>
      <c r="S266" s="31">
        <v>5001288</v>
      </c>
      <c r="T266" s="36">
        <f t="shared" si="70"/>
        <v>0.75335340452898847</v>
      </c>
      <c r="U266" s="36">
        <f t="shared" si="71"/>
        <v>-3.9079509191424333E-2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6285940</v>
      </c>
      <c r="E267" s="32">
        <f>SUM(E263:E266)</f>
        <v>6285940</v>
      </c>
      <c r="F267" s="32">
        <f>SUM(F263:F266)</f>
        <v>3090751</v>
      </c>
      <c r="G267" s="37">
        <f t="shared" si="64"/>
        <v>0.491692730124691</v>
      </c>
      <c r="H267" s="32">
        <f>SUM(H263:H266)</f>
        <v>2577959</v>
      </c>
      <c r="I267" s="37">
        <f t="shared" si="65"/>
        <v>0.41011511404817735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5668710</v>
      </c>
      <c r="O267" s="37">
        <f t="shared" si="69"/>
        <v>0.9018078441728683</v>
      </c>
      <c r="P267" s="32">
        <f>SUM(P263:P266)</f>
        <v>2224939</v>
      </c>
      <c r="Q267" s="32">
        <f>SUM(Q263:Q266)</f>
        <v>6638701</v>
      </c>
      <c r="R267" s="32">
        <f>SUM(R263:R266)</f>
        <v>6938701</v>
      </c>
      <c r="S267" s="32">
        <f>SUM(S263:S266)</f>
        <v>5001363</v>
      </c>
      <c r="T267" s="37">
        <f t="shared" si="70"/>
        <v>0.7533647019198485</v>
      </c>
      <c r="U267" s="37">
        <f t="shared" si="71"/>
        <v>0.15866502407481731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129171</v>
      </c>
      <c r="G268" s="36">
        <f t="shared" si="64"/>
        <v>0</v>
      </c>
      <c r="H268" s="31">
        <v>41896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171067</v>
      </c>
      <c r="O268" s="36">
        <f t="shared" si="69"/>
        <v>0</v>
      </c>
      <c r="P268" s="31">
        <v>0</v>
      </c>
      <c r="Q268" s="31">
        <v>1642874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250000</v>
      </c>
      <c r="E274" s="31">
        <v>250000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250000</v>
      </c>
      <c r="R274" s="31">
        <v>250000</v>
      </c>
      <c r="S274" s="31">
        <v>123330</v>
      </c>
      <c r="T274" s="36">
        <f t="shared" si="70"/>
        <v>0.49331999999999998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250000</v>
      </c>
      <c r="E275" s="32">
        <f>SUM(E268:E274)</f>
        <v>250000</v>
      </c>
      <c r="F275" s="32">
        <f>SUM(F268:F274)</f>
        <v>129171</v>
      </c>
      <c r="G275" s="37">
        <f t="shared" si="64"/>
        <v>0.51668400000000003</v>
      </c>
      <c r="H275" s="32">
        <f>SUM(H268:H274)</f>
        <v>41896</v>
      </c>
      <c r="I275" s="37">
        <f t="shared" si="65"/>
        <v>0.16758400000000001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171067</v>
      </c>
      <c r="O275" s="37">
        <f t="shared" si="69"/>
        <v>0.68426799999999999</v>
      </c>
      <c r="P275" s="32">
        <f>SUM(P268:P274)</f>
        <v>0</v>
      </c>
      <c r="Q275" s="32">
        <f>SUM(Q268:Q274)</f>
        <v>1892874</v>
      </c>
      <c r="R275" s="32">
        <f>SUM(R268:R274)</f>
        <v>250000</v>
      </c>
      <c r="S275" s="32">
        <f>SUM(S268:S274)</f>
        <v>123330</v>
      </c>
      <c r="T275" s="37">
        <f t="shared" si="70"/>
        <v>6.5154891450778019E-2</v>
      </c>
      <c r="U275" s="37">
        <f t="shared" si="71"/>
        <v>0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272995</v>
      </c>
      <c r="F278" s="31">
        <v>0</v>
      </c>
      <c r="G278" s="36">
        <f t="shared" si="64"/>
        <v>0</v>
      </c>
      <c r="H278" s="31">
        <v>1653190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1653190</v>
      </c>
      <c r="O278" s="36">
        <f t="shared" si="69"/>
        <v>0</v>
      </c>
      <c r="P278" s="31">
        <v>5661</v>
      </c>
      <c r="Q278" s="31">
        <v>261900</v>
      </c>
      <c r="R278" s="31">
        <v>261900</v>
      </c>
      <c r="S278" s="31">
        <v>7548</v>
      </c>
      <c r="T278" s="36">
        <f t="shared" si="70"/>
        <v>2.8820160366552119E-2</v>
      </c>
      <c r="U278" s="36">
        <f t="shared" si="71"/>
        <v>291.03144320791381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10800</v>
      </c>
      <c r="E279" s="31">
        <v>10800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9600</v>
      </c>
      <c r="R279" s="31">
        <v>9600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1547</v>
      </c>
      <c r="E282" s="31">
        <v>1547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11643</v>
      </c>
      <c r="Q282" s="31">
        <v>1475</v>
      </c>
      <c r="R282" s="31">
        <v>1475</v>
      </c>
      <c r="S282" s="31">
        <v>11643</v>
      </c>
      <c r="T282" s="36">
        <f t="shared" si="70"/>
        <v>7.893559322033898</v>
      </c>
      <c r="U282" s="36">
        <f t="shared" si="71"/>
        <v>-1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12347</v>
      </c>
      <c r="E285" s="32">
        <f>SUM(E276:E284)</f>
        <v>285342</v>
      </c>
      <c r="F285" s="32">
        <f>SUM(F276:F284)</f>
        <v>0</v>
      </c>
      <c r="G285" s="37">
        <f t="shared" si="64"/>
        <v>0</v>
      </c>
      <c r="H285" s="32">
        <f>SUM(H276:H284)</f>
        <v>1653190</v>
      </c>
      <c r="I285" s="37">
        <f t="shared" si="65"/>
        <v>133.89406333522314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1653190</v>
      </c>
      <c r="O285" s="37">
        <f t="shared" si="69"/>
        <v>133.89406333522314</v>
      </c>
      <c r="P285" s="32">
        <f>SUM(P276:P284)</f>
        <v>17304</v>
      </c>
      <c r="Q285" s="32">
        <f>SUM(Q276:Q284)</f>
        <v>272975</v>
      </c>
      <c r="R285" s="32">
        <f>SUM(R276:R284)</f>
        <v>272975</v>
      </c>
      <c r="S285" s="32">
        <f>SUM(S276:S284)</f>
        <v>19191</v>
      </c>
      <c r="T285" s="37">
        <f t="shared" si="70"/>
        <v>7.0303141313307074E-2</v>
      </c>
      <c r="U285" s="37">
        <f t="shared" si="71"/>
        <v>94.538025889967642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</v>
      </c>
      <c r="E286" s="31">
        <v>3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-19801</v>
      </c>
      <c r="Q286" s="31">
        <v>0</v>
      </c>
      <c r="R286" s="31">
        <v>0</v>
      </c>
      <c r="S286" s="31">
        <v>-19801</v>
      </c>
      <c r="T286" s="36">
        <f t="shared" si="70"/>
        <v>0</v>
      </c>
      <c r="U286" s="36">
        <f t="shared" si="71"/>
        <v>-1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200000</v>
      </c>
      <c r="E290" s="31">
        <v>200000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200000</v>
      </c>
      <c r="R290" s="31">
        <v>200000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200003</v>
      </c>
      <c r="E292" s="32">
        <f>SUM(E286:E291)</f>
        <v>200003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-19801</v>
      </c>
      <c r="Q292" s="32">
        <f>SUM(Q286:Q291)</f>
        <v>200000</v>
      </c>
      <c r="R292" s="32">
        <f>SUM(R286:R291)</f>
        <v>200000</v>
      </c>
      <c r="S292" s="32">
        <f>SUM(S286:S291)</f>
        <v>-19801</v>
      </c>
      <c r="T292" s="37">
        <f t="shared" si="70"/>
        <v>-9.9004999999999996E-2</v>
      </c>
      <c r="U292" s="37">
        <f t="shared" si="71"/>
        <v>-1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27501000</v>
      </c>
      <c r="E293" s="31">
        <v>27501000</v>
      </c>
      <c r="F293" s="31">
        <v>7552687</v>
      </c>
      <c r="G293" s="36">
        <f t="shared" si="64"/>
        <v>0.2746331769753827</v>
      </c>
      <c r="H293" s="31">
        <v>8014528</v>
      </c>
      <c r="I293" s="36">
        <f t="shared" si="65"/>
        <v>0.29142678448056436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15567215</v>
      </c>
      <c r="O293" s="36">
        <f t="shared" si="69"/>
        <v>0.56605996145594706</v>
      </c>
      <c r="P293" s="31">
        <v>6136440</v>
      </c>
      <c r="Q293" s="31">
        <v>26701000</v>
      </c>
      <c r="R293" s="31">
        <v>28101000</v>
      </c>
      <c r="S293" s="31">
        <v>13943941</v>
      </c>
      <c r="T293" s="36">
        <f t="shared" si="70"/>
        <v>0.52222542226882884</v>
      </c>
      <c r="U293" s="36">
        <f t="shared" si="71"/>
        <v>0.30605497650103319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27501000</v>
      </c>
      <c r="E298" s="32">
        <f>SUM(E293:E297)</f>
        <v>27501000</v>
      </c>
      <c r="F298" s="32">
        <f>SUM(F293:F297)</f>
        <v>7552687</v>
      </c>
      <c r="G298" s="37">
        <f t="shared" si="64"/>
        <v>0.2746331769753827</v>
      </c>
      <c r="H298" s="32">
        <f>SUM(H293:H297)</f>
        <v>8014528</v>
      </c>
      <c r="I298" s="37">
        <f t="shared" si="65"/>
        <v>0.29142678448056436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15567215</v>
      </c>
      <c r="O298" s="37">
        <f t="shared" si="69"/>
        <v>0.56605996145594706</v>
      </c>
      <c r="P298" s="32">
        <f>SUM(P293:P297)</f>
        <v>6136440</v>
      </c>
      <c r="Q298" s="32">
        <f>SUM(Q293:Q297)</f>
        <v>26701000</v>
      </c>
      <c r="R298" s="32">
        <f>SUM(R293:R297)</f>
        <v>28101000</v>
      </c>
      <c r="S298" s="32">
        <f>SUM(S293:S297)</f>
        <v>13943941</v>
      </c>
      <c r="T298" s="37">
        <f t="shared" si="70"/>
        <v>0.52222542226882884</v>
      </c>
      <c r="U298" s="37">
        <f t="shared" si="71"/>
        <v>0.30605497650103319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34249290</v>
      </c>
      <c r="E299" s="32">
        <f>SUM(E263:E266,E268:E274,E276:E284,E286:E291,E293:E297)</f>
        <v>34522285</v>
      </c>
      <c r="F299" s="32">
        <f>SUM(F263:F266,F268:F274,F276:F284,F286:F291,F293:F297)</f>
        <v>10772609</v>
      </c>
      <c r="G299" s="37">
        <f t="shared" si="64"/>
        <v>0.31453525021978557</v>
      </c>
      <c r="H299" s="32">
        <f>SUM(H263:H266,H268:H274,H276:H284,H286:H291,H293:H297)</f>
        <v>12287573</v>
      </c>
      <c r="I299" s="37">
        <f t="shared" si="65"/>
        <v>0.35876869272326523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23060182</v>
      </c>
      <c r="O299" s="37">
        <f t="shared" si="69"/>
        <v>0.67330394294305074</v>
      </c>
      <c r="P299" s="32">
        <f>SUM(P263:P266,P268:P274,P276:P284,P286:P291,P293:P297)</f>
        <v>8358882</v>
      </c>
      <c r="Q299" s="32">
        <f>SUM(Q263:Q266,Q268:Q274,Q276:Q284,Q286:Q291,Q293:Q297)</f>
        <v>35705550</v>
      </c>
      <c r="R299" s="32">
        <f>SUM(R263:R266,R268:R274,R276:R284,R286:R291,R293:R297)</f>
        <v>35762676</v>
      </c>
      <c r="S299" s="32">
        <f>SUM(S263:S266,S268:S274,S276:S284,S286:S291,S293:S297)</f>
        <v>19068024</v>
      </c>
      <c r="T299" s="37">
        <f t="shared" si="70"/>
        <v>0.53403529703365438</v>
      </c>
      <c r="U299" s="37">
        <f t="shared" si="71"/>
        <v>0.47000196916286163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942399153</v>
      </c>
      <c r="E302" s="31">
        <v>942399155</v>
      </c>
      <c r="F302" s="31">
        <v>230846963</v>
      </c>
      <c r="G302" s="36">
        <f t="shared" ref="G302:G339" si="72">IF(($D302     =0),0,($F302     /$D302     ))</f>
        <v>0.24495667495575518</v>
      </c>
      <c r="H302" s="31">
        <v>193238006</v>
      </c>
      <c r="I302" s="36">
        <f t="shared" ref="I302:I339" si="73">IF(($D302     =0),0,($H302     /$D302     ))</f>
        <v>0.20504900220342198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424084969</v>
      </c>
      <c r="O302" s="36">
        <f t="shared" ref="O302:O339" si="77">IF(($D302     =0),0,($N302     /$D302     ))</f>
        <v>0.45000567715917716</v>
      </c>
      <c r="P302" s="31">
        <v>206959588</v>
      </c>
      <c r="Q302" s="31">
        <v>898896805</v>
      </c>
      <c r="R302" s="31">
        <v>894217527</v>
      </c>
      <c r="S302" s="31">
        <v>426508251</v>
      </c>
      <c r="T302" s="36">
        <f t="shared" ref="T302:T339" si="78">IF(($Q302     =0),0,($S302     /$Q302     ))</f>
        <v>0.47447966065470665</v>
      </c>
      <c r="U302" s="36">
        <f t="shared" ref="U302:U339" si="79">IF(($P302     =0),0,(($H302     /$P302     )-1))</f>
        <v>-6.6300779454586123E-2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942399153</v>
      </c>
      <c r="E303" s="32">
        <f>E302</f>
        <v>942399155</v>
      </c>
      <c r="F303" s="32">
        <f>F302</f>
        <v>230846963</v>
      </c>
      <c r="G303" s="37">
        <f t="shared" si="72"/>
        <v>0.24495667495575518</v>
      </c>
      <c r="H303" s="32">
        <f>H302</f>
        <v>193238006</v>
      </c>
      <c r="I303" s="37">
        <f t="shared" si="73"/>
        <v>0.20504900220342198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424084969</v>
      </c>
      <c r="O303" s="37">
        <f t="shared" si="77"/>
        <v>0.45000567715917716</v>
      </c>
      <c r="P303" s="32">
        <f>P302</f>
        <v>206959588</v>
      </c>
      <c r="Q303" s="32">
        <f>Q302</f>
        <v>898896805</v>
      </c>
      <c r="R303" s="32">
        <f>R302</f>
        <v>894217527</v>
      </c>
      <c r="S303" s="32">
        <f>S302</f>
        <v>426508251</v>
      </c>
      <c r="T303" s="37">
        <f t="shared" si="78"/>
        <v>0.47447966065470665</v>
      </c>
      <c r="U303" s="37">
        <f t="shared" si="79"/>
        <v>-6.6300779454586123E-2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106467</v>
      </c>
      <c r="E304" s="31">
        <v>106467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101494</v>
      </c>
      <c r="R304" s="31">
        <v>101494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3844000</v>
      </c>
      <c r="E305" s="31">
        <v>3870530</v>
      </c>
      <c r="F305" s="31">
        <v>2799407</v>
      </c>
      <c r="G305" s="36">
        <f t="shared" si="72"/>
        <v>0.72825364203954213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2799407</v>
      </c>
      <c r="O305" s="36">
        <f t="shared" si="77"/>
        <v>0.72825364203954213</v>
      </c>
      <c r="P305" s="31">
        <v>0</v>
      </c>
      <c r="Q305" s="31">
        <v>493000</v>
      </c>
      <c r="R305" s="31">
        <v>7123000</v>
      </c>
      <c r="S305" s="31">
        <v>163469</v>
      </c>
      <c r="T305" s="36">
        <f t="shared" si="78"/>
        <v>0.33158012170385398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26413000</v>
      </c>
      <c r="E306" s="31">
        <v>27332913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10001000</v>
      </c>
      <c r="R306" s="31">
        <v>217169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53965659</v>
      </c>
      <c r="E307" s="31">
        <v>78662797</v>
      </c>
      <c r="F307" s="31">
        <v>902623</v>
      </c>
      <c r="G307" s="36">
        <f t="shared" si="72"/>
        <v>1.6725877469595987E-2</v>
      </c>
      <c r="H307" s="31">
        <v>880989</v>
      </c>
      <c r="I307" s="36">
        <f t="shared" si="73"/>
        <v>1.6324992899651239E-2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1783612</v>
      </c>
      <c r="O307" s="36">
        <f t="shared" si="77"/>
        <v>3.3050870369247226E-2</v>
      </c>
      <c r="P307" s="31">
        <v>5983346</v>
      </c>
      <c r="Q307" s="31">
        <v>29021154</v>
      </c>
      <c r="R307" s="31">
        <v>21184267</v>
      </c>
      <c r="S307" s="31">
        <v>6199252</v>
      </c>
      <c r="T307" s="36">
        <f t="shared" si="78"/>
        <v>0.21361149181042216</v>
      </c>
      <c r="U307" s="36">
        <f t="shared" si="79"/>
        <v>-0.85275981031349346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9836607</v>
      </c>
      <c r="E308" s="31">
        <v>8594876</v>
      </c>
      <c r="F308" s="31">
        <v>49285</v>
      </c>
      <c r="G308" s="36">
        <f t="shared" si="72"/>
        <v>5.0103658710772929E-3</v>
      </c>
      <c r="H308" s="31">
        <v>90760</v>
      </c>
      <c r="I308" s="36">
        <f t="shared" si="73"/>
        <v>9.2267587797296366E-3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140045</v>
      </c>
      <c r="O308" s="36">
        <f t="shared" si="77"/>
        <v>1.4237124650806929E-2</v>
      </c>
      <c r="P308" s="31">
        <v>180299</v>
      </c>
      <c r="Q308" s="31">
        <v>443842</v>
      </c>
      <c r="R308" s="31">
        <v>523362</v>
      </c>
      <c r="S308" s="31">
        <v>281078</v>
      </c>
      <c r="T308" s="36">
        <f t="shared" si="78"/>
        <v>0.63328391634861059</v>
      </c>
      <c r="U308" s="36">
        <f t="shared" si="79"/>
        <v>-0.49661395792544605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94165733</v>
      </c>
      <c r="E310" s="32">
        <f>SUM(E304:E309)</f>
        <v>118567583</v>
      </c>
      <c r="F310" s="32">
        <f>SUM(F304:F309)</f>
        <v>3751315</v>
      </c>
      <c r="G310" s="37">
        <f t="shared" si="72"/>
        <v>3.9837368440598236E-2</v>
      </c>
      <c r="H310" s="32">
        <f>SUM(H304:H309)</f>
        <v>971749</v>
      </c>
      <c r="I310" s="37">
        <f t="shared" si="73"/>
        <v>1.0319560725980862E-2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4723064</v>
      </c>
      <c r="O310" s="37">
        <f t="shared" si="77"/>
        <v>5.0156929166579101E-2</v>
      </c>
      <c r="P310" s="32">
        <f>SUM(P304:P309)</f>
        <v>6163645</v>
      </c>
      <c r="Q310" s="32">
        <f>SUM(Q304:Q309)</f>
        <v>40060490</v>
      </c>
      <c r="R310" s="32">
        <f>SUM(R304:R309)</f>
        <v>29149292</v>
      </c>
      <c r="S310" s="32">
        <f>SUM(S304:S309)</f>
        <v>6643799</v>
      </c>
      <c r="T310" s="37">
        <f t="shared" si="78"/>
        <v>0.16584417714311533</v>
      </c>
      <c r="U310" s="37">
        <f t="shared" si="79"/>
        <v>-0.84234182857708384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34935945</v>
      </c>
      <c r="E311" s="31">
        <v>34935945</v>
      </c>
      <c r="F311" s="31">
        <v>74367</v>
      </c>
      <c r="G311" s="36">
        <f t="shared" si="72"/>
        <v>2.1286671936310867E-3</v>
      </c>
      <c r="H311" s="31">
        <v>5043333</v>
      </c>
      <c r="I311" s="36">
        <f t="shared" si="73"/>
        <v>0.14435942694551415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5117700</v>
      </c>
      <c r="O311" s="36">
        <f t="shared" si="77"/>
        <v>0.14648809413914524</v>
      </c>
      <c r="P311" s="31">
        <v>82225</v>
      </c>
      <c r="Q311" s="31">
        <v>6188876</v>
      </c>
      <c r="R311" s="31">
        <v>31033877</v>
      </c>
      <c r="S311" s="31">
        <v>160719</v>
      </c>
      <c r="T311" s="36">
        <f t="shared" si="78"/>
        <v>2.5969012790044588E-2</v>
      </c>
      <c r="U311" s="36">
        <f t="shared" si="79"/>
        <v>60.335761629674671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24623925</v>
      </c>
      <c r="E312" s="31">
        <v>24623925</v>
      </c>
      <c r="F312" s="31">
        <v>3922303</v>
      </c>
      <c r="G312" s="36">
        <f t="shared" si="72"/>
        <v>0.15928829380368889</v>
      </c>
      <c r="H312" s="31">
        <v>3908998</v>
      </c>
      <c r="I312" s="36">
        <f t="shared" si="73"/>
        <v>0.15874796564723129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7831301</v>
      </c>
      <c r="O312" s="36">
        <f t="shared" si="77"/>
        <v>0.31803625945092018</v>
      </c>
      <c r="P312" s="31">
        <v>3900058</v>
      </c>
      <c r="Q312" s="31">
        <v>47878192</v>
      </c>
      <c r="R312" s="31">
        <v>38133712</v>
      </c>
      <c r="S312" s="31">
        <v>7518232</v>
      </c>
      <c r="T312" s="36">
        <f t="shared" si="78"/>
        <v>0.15702831886383681</v>
      </c>
      <c r="U312" s="36">
        <f t="shared" si="79"/>
        <v>2.2922736020849488E-3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9651966</v>
      </c>
      <c r="E313" s="31">
        <v>16051966</v>
      </c>
      <c r="F313" s="31">
        <v>1863655</v>
      </c>
      <c r="G313" s="36">
        <f t="shared" si="72"/>
        <v>0.19308553304062612</v>
      </c>
      <c r="H313" s="31">
        <v>1879762</v>
      </c>
      <c r="I313" s="36">
        <f t="shared" si="73"/>
        <v>0.19475431223027515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3743417</v>
      </c>
      <c r="O313" s="36">
        <f t="shared" si="77"/>
        <v>0.38783984527090126</v>
      </c>
      <c r="P313" s="31">
        <v>2163728</v>
      </c>
      <c r="Q313" s="31">
        <v>10500525</v>
      </c>
      <c r="R313" s="31">
        <v>10864037</v>
      </c>
      <c r="S313" s="31">
        <v>3872516</v>
      </c>
      <c r="T313" s="36">
        <f t="shared" si="78"/>
        <v>0.36879260798864821</v>
      </c>
      <c r="U313" s="36">
        <f t="shared" si="79"/>
        <v>-0.13123923154851258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32606900</v>
      </c>
      <c r="E314" s="31">
        <v>32606900</v>
      </c>
      <c r="F314" s="31">
        <v>2329287</v>
      </c>
      <c r="G314" s="36">
        <f t="shared" si="72"/>
        <v>7.143540170945413E-2</v>
      </c>
      <c r="H314" s="31">
        <v>14197694</v>
      </c>
      <c r="I314" s="36">
        <f t="shared" si="73"/>
        <v>0.43541992645728356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16526981</v>
      </c>
      <c r="O314" s="36">
        <f t="shared" si="77"/>
        <v>0.50685532816673773</v>
      </c>
      <c r="P314" s="31">
        <v>10210096</v>
      </c>
      <c r="Q314" s="31">
        <v>27547070</v>
      </c>
      <c r="R314" s="31">
        <v>32720878</v>
      </c>
      <c r="S314" s="31">
        <v>11665892</v>
      </c>
      <c r="T314" s="36">
        <f t="shared" si="78"/>
        <v>0.42348939469787533</v>
      </c>
      <c r="U314" s="36">
        <f t="shared" si="79"/>
        <v>0.39055440810742614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35443723</v>
      </c>
      <c r="E315" s="31">
        <v>37943176</v>
      </c>
      <c r="F315" s="31">
        <v>8864</v>
      </c>
      <c r="G315" s="36">
        <f t="shared" si="72"/>
        <v>2.5008659502276327E-4</v>
      </c>
      <c r="H315" s="31">
        <v>13326763</v>
      </c>
      <c r="I315" s="36">
        <f t="shared" si="73"/>
        <v>0.37599783183047675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13335627</v>
      </c>
      <c r="O315" s="36">
        <f t="shared" si="77"/>
        <v>0.37624791842549948</v>
      </c>
      <c r="P315" s="31">
        <v>54632</v>
      </c>
      <c r="Q315" s="31">
        <v>20685364</v>
      </c>
      <c r="R315" s="31">
        <v>36234508</v>
      </c>
      <c r="S315" s="31">
        <v>1044101</v>
      </c>
      <c r="T315" s="36">
        <f t="shared" si="78"/>
        <v>5.0475350590881554E-2</v>
      </c>
      <c r="U315" s="36">
        <f t="shared" si="79"/>
        <v>242.93694171913896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137262459</v>
      </c>
      <c r="E317" s="32">
        <f>SUM(E311:E316)</f>
        <v>146161912</v>
      </c>
      <c r="F317" s="32">
        <f>SUM(F311:F316)</f>
        <v>8198476</v>
      </c>
      <c r="G317" s="37">
        <f t="shared" si="72"/>
        <v>5.9728465158853085E-2</v>
      </c>
      <c r="H317" s="32">
        <f>SUM(H311:H316)</f>
        <v>38356550</v>
      </c>
      <c r="I317" s="37">
        <f t="shared" si="73"/>
        <v>0.27943947878713143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46555026</v>
      </c>
      <c r="O317" s="37">
        <f t="shared" si="77"/>
        <v>0.33916794394598454</v>
      </c>
      <c r="P317" s="32">
        <f>SUM(P311:P316)</f>
        <v>16410739</v>
      </c>
      <c r="Q317" s="32">
        <f>SUM(Q311:Q316)</f>
        <v>112800027</v>
      </c>
      <c r="R317" s="32">
        <f>SUM(R311:R316)</f>
        <v>148987012</v>
      </c>
      <c r="S317" s="32">
        <f>SUM(S311:S316)</f>
        <v>24261460</v>
      </c>
      <c r="T317" s="37">
        <f t="shared" si="78"/>
        <v>0.2150838137653992</v>
      </c>
      <c r="U317" s="37">
        <f t="shared" si="79"/>
        <v>1.3372835312291542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5000000</v>
      </c>
      <c r="E318" s="31">
        <v>5000000</v>
      </c>
      <c r="F318" s="31">
        <v>0</v>
      </c>
      <c r="G318" s="36">
        <f t="shared" si="72"/>
        <v>0</v>
      </c>
      <c r="H318" s="31">
        <v>1288200</v>
      </c>
      <c r="I318" s="36">
        <f t="shared" si="73"/>
        <v>0.25763999999999998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1288200</v>
      </c>
      <c r="O318" s="36">
        <f t="shared" si="77"/>
        <v>0.25763999999999998</v>
      </c>
      <c r="P318" s="31">
        <v>0</v>
      </c>
      <c r="Q318" s="31">
        <v>9350000</v>
      </c>
      <c r="R318" s="31">
        <v>10148568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84914000</v>
      </c>
      <c r="E319" s="31">
        <v>84914000</v>
      </c>
      <c r="F319" s="31">
        <v>25346940</v>
      </c>
      <c r="G319" s="36">
        <f t="shared" si="72"/>
        <v>0.29850130720493678</v>
      </c>
      <c r="H319" s="31">
        <v>32134380</v>
      </c>
      <c r="I319" s="36">
        <f t="shared" si="73"/>
        <v>0.37843441599736205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57481320</v>
      </c>
      <c r="O319" s="36">
        <f t="shared" si="77"/>
        <v>0.67693572320229878</v>
      </c>
      <c r="P319" s="31">
        <v>40698475</v>
      </c>
      <c r="Q319" s="31">
        <v>113454400</v>
      </c>
      <c r="R319" s="31">
        <v>105385400</v>
      </c>
      <c r="S319" s="31">
        <v>53270521</v>
      </c>
      <c r="T319" s="36">
        <f t="shared" si="78"/>
        <v>0.46953243770184322</v>
      </c>
      <c r="U319" s="36">
        <f t="shared" si="79"/>
        <v>-0.21042790915384424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4857000</v>
      </c>
      <c r="E320" s="31">
        <v>4857000</v>
      </c>
      <c r="F320" s="31">
        <v>35000</v>
      </c>
      <c r="G320" s="36">
        <f t="shared" si="72"/>
        <v>7.2060942968910852E-3</v>
      </c>
      <c r="H320" s="31">
        <v>61659</v>
      </c>
      <c r="I320" s="36">
        <f t="shared" si="73"/>
        <v>1.2694873378628783E-2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96659</v>
      </c>
      <c r="O320" s="36">
        <f t="shared" si="77"/>
        <v>1.9900967675519868E-2</v>
      </c>
      <c r="P320" s="31">
        <v>9180</v>
      </c>
      <c r="Q320" s="31">
        <v>4225000</v>
      </c>
      <c r="R320" s="31">
        <v>4870000</v>
      </c>
      <c r="S320" s="31">
        <v>37938</v>
      </c>
      <c r="T320" s="36">
        <f t="shared" si="78"/>
        <v>8.9794082840236687E-3</v>
      </c>
      <c r="U320" s="36">
        <f t="shared" si="79"/>
        <v>5.7166666666666668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97971000</v>
      </c>
      <c r="E321" s="31">
        <v>114407704</v>
      </c>
      <c r="F321" s="31">
        <v>0</v>
      </c>
      <c r="G321" s="36">
        <f t="shared" si="72"/>
        <v>0</v>
      </c>
      <c r="H321" s="31">
        <v>48280608</v>
      </c>
      <c r="I321" s="36">
        <f t="shared" si="73"/>
        <v>0.49280509538536915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48280608</v>
      </c>
      <c r="O321" s="36">
        <f t="shared" si="77"/>
        <v>0.49280509538536915</v>
      </c>
      <c r="P321" s="31">
        <v>15365790</v>
      </c>
      <c r="Q321" s="31">
        <v>60636087</v>
      </c>
      <c r="R321" s="31">
        <v>79441518</v>
      </c>
      <c r="S321" s="31">
        <v>15365790</v>
      </c>
      <c r="T321" s="36">
        <f t="shared" si="78"/>
        <v>0.25340998669653603</v>
      </c>
      <c r="U321" s="36">
        <f t="shared" si="79"/>
        <v>2.1420843314922307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192742000</v>
      </c>
      <c r="E323" s="32">
        <f>SUM(E318:E322)</f>
        <v>209178704</v>
      </c>
      <c r="F323" s="32">
        <f>SUM(F318:F322)</f>
        <v>25381940</v>
      </c>
      <c r="G323" s="37">
        <f t="shared" si="72"/>
        <v>0.13168868227993899</v>
      </c>
      <c r="H323" s="32">
        <f>SUM(H318:H322)</f>
        <v>81764847</v>
      </c>
      <c r="I323" s="37">
        <f t="shared" si="73"/>
        <v>0.42421914787643583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107146787</v>
      </c>
      <c r="O323" s="37">
        <f t="shared" si="77"/>
        <v>0.55590783015637479</v>
      </c>
      <c r="P323" s="32">
        <f>SUM(P318:P322)</f>
        <v>56073445</v>
      </c>
      <c r="Q323" s="32">
        <f>SUM(Q318:Q322)</f>
        <v>187665487</v>
      </c>
      <c r="R323" s="32">
        <f>SUM(R318:R322)</f>
        <v>199845486</v>
      </c>
      <c r="S323" s="32">
        <f>SUM(S318:S322)</f>
        <v>68674249</v>
      </c>
      <c r="T323" s="37">
        <f t="shared" si="78"/>
        <v>0.36593968394412341</v>
      </c>
      <c r="U323" s="37">
        <f t="shared" si="79"/>
        <v>0.45817413215827929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19870000</v>
      </c>
      <c r="E324" s="31">
        <v>19870000</v>
      </c>
      <c r="F324" s="31">
        <v>0</v>
      </c>
      <c r="G324" s="36">
        <f t="shared" si="72"/>
        <v>0</v>
      </c>
      <c r="H324" s="31">
        <v>5822625</v>
      </c>
      <c r="I324" s="36">
        <f t="shared" si="73"/>
        <v>0.2930359838953196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5822625</v>
      </c>
      <c r="O324" s="36">
        <f t="shared" si="77"/>
        <v>0.2930359838953196</v>
      </c>
      <c r="P324" s="31">
        <v>0</v>
      </c>
      <c r="Q324" s="31">
        <v>20370000</v>
      </c>
      <c r="R324" s="31">
        <v>26046000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12134319</v>
      </c>
      <c r="E325" s="31">
        <v>16729319</v>
      </c>
      <c r="F325" s="31">
        <v>393457</v>
      </c>
      <c r="G325" s="36">
        <f t="shared" si="72"/>
        <v>3.2425140627998984E-2</v>
      </c>
      <c r="H325" s="31">
        <v>5304301</v>
      </c>
      <c r="I325" s="36">
        <f t="shared" si="73"/>
        <v>0.43713215385222687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5697758</v>
      </c>
      <c r="O325" s="36">
        <f t="shared" si="77"/>
        <v>0.46955729448022587</v>
      </c>
      <c r="P325" s="31">
        <v>3671010</v>
      </c>
      <c r="Q325" s="31">
        <v>30458482</v>
      </c>
      <c r="R325" s="31">
        <v>32423111</v>
      </c>
      <c r="S325" s="31">
        <v>3712651</v>
      </c>
      <c r="T325" s="36">
        <f t="shared" si="78"/>
        <v>0.12189218753580694</v>
      </c>
      <c r="U325" s="36">
        <f t="shared" si="79"/>
        <v>0.44491597680202455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46724600</v>
      </c>
      <c r="E326" s="31">
        <v>66799938</v>
      </c>
      <c r="F326" s="31">
        <v>14189110</v>
      </c>
      <c r="G326" s="36">
        <f t="shared" si="72"/>
        <v>0.30367536586723054</v>
      </c>
      <c r="H326" s="31">
        <v>2383876</v>
      </c>
      <c r="I326" s="36">
        <f t="shared" si="73"/>
        <v>5.1019719804984952E-2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16572986</v>
      </c>
      <c r="O326" s="36">
        <f t="shared" si="77"/>
        <v>0.35469508567221547</v>
      </c>
      <c r="P326" s="31">
        <v>1127276</v>
      </c>
      <c r="Q326" s="31">
        <v>68316500</v>
      </c>
      <c r="R326" s="31">
        <v>32844264</v>
      </c>
      <c r="S326" s="31">
        <v>1380017</v>
      </c>
      <c r="T326" s="36">
        <f t="shared" si="78"/>
        <v>2.0200346914727774E-2</v>
      </c>
      <c r="U326" s="36">
        <f t="shared" si="79"/>
        <v>1.1147225701602803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29940600</v>
      </c>
      <c r="E327" s="31">
        <v>30063100</v>
      </c>
      <c r="F327" s="31">
        <v>455829</v>
      </c>
      <c r="G327" s="36">
        <f t="shared" si="72"/>
        <v>1.5224444399911826E-2</v>
      </c>
      <c r="H327" s="31">
        <v>271752</v>
      </c>
      <c r="I327" s="36">
        <f t="shared" si="73"/>
        <v>9.0763712150057109E-3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727581</v>
      </c>
      <c r="O327" s="36">
        <f t="shared" si="77"/>
        <v>2.4300815614917537E-2</v>
      </c>
      <c r="P327" s="31">
        <v>147729</v>
      </c>
      <c r="Q327" s="31">
        <v>23399240</v>
      </c>
      <c r="R327" s="31">
        <v>27420240</v>
      </c>
      <c r="S327" s="31">
        <v>1444598</v>
      </c>
      <c r="T327" s="36">
        <f t="shared" si="78"/>
        <v>6.1736962397069307E-2</v>
      </c>
      <c r="U327" s="36">
        <f t="shared" si="79"/>
        <v>0.83953049164348226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167000</v>
      </c>
      <c r="E328" s="31">
        <v>167000</v>
      </c>
      <c r="F328" s="31">
        <v>0</v>
      </c>
      <c r="G328" s="36">
        <f t="shared" si="72"/>
        <v>0</v>
      </c>
      <c r="H328" s="31">
        <v>62576</v>
      </c>
      <c r="I328" s="36">
        <f t="shared" si="73"/>
        <v>0.37470658682634733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62576</v>
      </c>
      <c r="O328" s="36">
        <f t="shared" si="77"/>
        <v>0.37470658682634733</v>
      </c>
      <c r="P328" s="31">
        <v>0</v>
      </c>
      <c r="Q328" s="31">
        <v>0</v>
      </c>
      <c r="R328" s="31">
        <v>2329400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6729000</v>
      </c>
      <c r="E329" s="31">
        <v>9695823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234000</v>
      </c>
      <c r="Q329" s="31">
        <v>1893000</v>
      </c>
      <c r="R329" s="31">
        <v>11162000</v>
      </c>
      <c r="S329" s="31">
        <v>234000</v>
      </c>
      <c r="T329" s="36">
        <f t="shared" si="78"/>
        <v>0.12361331220285261</v>
      </c>
      <c r="U329" s="36">
        <f t="shared" si="79"/>
        <v>-1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21912216</v>
      </c>
      <c r="E330" s="31">
        <v>21912216</v>
      </c>
      <c r="F330" s="31">
        <v>2572988</v>
      </c>
      <c r="G330" s="36">
        <f t="shared" si="72"/>
        <v>0.11742253727327259</v>
      </c>
      <c r="H330" s="31">
        <v>7984383</v>
      </c>
      <c r="I330" s="36">
        <f t="shared" si="73"/>
        <v>0.3643804442234414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10557371</v>
      </c>
      <c r="O330" s="36">
        <f t="shared" si="77"/>
        <v>0.48180298149671397</v>
      </c>
      <c r="P330" s="31">
        <v>8110909</v>
      </c>
      <c r="Q330" s="31">
        <v>33735492</v>
      </c>
      <c r="R330" s="31">
        <v>32616783</v>
      </c>
      <c r="S330" s="31">
        <v>15216900</v>
      </c>
      <c r="T330" s="36">
        <f t="shared" si="78"/>
        <v>0.45106500892294676</v>
      </c>
      <c r="U330" s="36">
        <f t="shared" si="79"/>
        <v>-1.5599484595376412E-2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137477735</v>
      </c>
      <c r="E332" s="32">
        <f>SUM(E324:E331)</f>
        <v>165237396</v>
      </c>
      <c r="F332" s="32">
        <f>SUM(F324:F331)</f>
        <v>17611384</v>
      </c>
      <c r="G332" s="37">
        <f t="shared" si="72"/>
        <v>0.12810353618351364</v>
      </c>
      <c r="H332" s="32">
        <f>SUM(H324:H331)</f>
        <v>21829513</v>
      </c>
      <c r="I332" s="37">
        <f t="shared" si="73"/>
        <v>0.1587858062980162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39440897</v>
      </c>
      <c r="O332" s="37">
        <f t="shared" si="77"/>
        <v>0.28688934248152981</v>
      </c>
      <c r="P332" s="32">
        <f>SUM(P324:P331)</f>
        <v>13290924</v>
      </c>
      <c r="Q332" s="32">
        <f>SUM(Q324:Q331)</f>
        <v>178172714</v>
      </c>
      <c r="R332" s="32">
        <f>SUM(R324:R331)</f>
        <v>164841798</v>
      </c>
      <c r="S332" s="32">
        <f>SUM(S324:S331)</f>
        <v>21988166</v>
      </c>
      <c r="T332" s="37">
        <f t="shared" si="78"/>
        <v>0.12340927803344792</v>
      </c>
      <c r="U332" s="37">
        <f t="shared" si="79"/>
        <v>0.64243757619861497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18216</v>
      </c>
      <c r="E333" s="31">
        <v>18216</v>
      </c>
      <c r="F333" s="31">
        <v>4408</v>
      </c>
      <c r="G333" s="36">
        <f t="shared" si="72"/>
        <v>0.24198506807202461</v>
      </c>
      <c r="H333" s="31">
        <v>4448</v>
      </c>
      <c r="I333" s="36">
        <f t="shared" si="73"/>
        <v>0.24418093983311376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8856</v>
      </c>
      <c r="O333" s="36">
        <f t="shared" si="77"/>
        <v>0.48616600790513836</v>
      </c>
      <c r="P333" s="31">
        <v>2706</v>
      </c>
      <c r="Q333" s="31">
        <v>12924</v>
      </c>
      <c r="R333" s="31">
        <v>10872</v>
      </c>
      <c r="S333" s="31">
        <v>5442</v>
      </c>
      <c r="T333" s="36">
        <f t="shared" si="78"/>
        <v>0.42107706592386257</v>
      </c>
      <c r="U333" s="36">
        <f t="shared" si="79"/>
        <v>0.6437546193643755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282000</v>
      </c>
      <c r="E334" s="31">
        <v>282000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180000</v>
      </c>
      <c r="R334" s="31">
        <v>180000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1527000</v>
      </c>
      <c r="E335" s="31">
        <v>1527000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932000</v>
      </c>
      <c r="R335" s="31">
        <v>1135000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1827216</v>
      </c>
      <c r="E337" s="32">
        <f>SUM(E333:E336)</f>
        <v>1827216</v>
      </c>
      <c r="F337" s="32">
        <f>SUM(F333:F336)</f>
        <v>4408</v>
      </c>
      <c r="G337" s="37">
        <f t="shared" si="72"/>
        <v>2.4124132012854527E-3</v>
      </c>
      <c r="H337" s="32">
        <f>SUM(H333:H336)</f>
        <v>4448</v>
      </c>
      <c r="I337" s="37">
        <f t="shared" si="73"/>
        <v>2.4343044281573715E-3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8856</v>
      </c>
      <c r="O337" s="37">
        <f t="shared" si="77"/>
        <v>4.8467176294428246E-3</v>
      </c>
      <c r="P337" s="32">
        <f>SUM(P333:P336)</f>
        <v>2706</v>
      </c>
      <c r="Q337" s="32">
        <f>SUM(Q333:Q336)</f>
        <v>1124924</v>
      </c>
      <c r="R337" s="32">
        <f>SUM(R333:R336)</f>
        <v>1325872</v>
      </c>
      <c r="S337" s="32">
        <f>SUM(S333:S336)</f>
        <v>5442</v>
      </c>
      <c r="T337" s="37">
        <f t="shared" si="78"/>
        <v>4.8376601441519609E-3</v>
      </c>
      <c r="U337" s="37">
        <f t="shared" si="79"/>
        <v>0.6437546193643755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1505874296</v>
      </c>
      <c r="E338" s="32">
        <f>SUM(E302,E304:E309,E311:E316,E318:E322,E324:E331,E333:E336)</f>
        <v>1583371966</v>
      </c>
      <c r="F338" s="32">
        <f>SUM(F302,F304:F309,F311:F316,F318:F322,F324:F331,F333:F336)</f>
        <v>285794486</v>
      </c>
      <c r="G338" s="37">
        <f t="shared" si="72"/>
        <v>0.18978641627601034</v>
      </c>
      <c r="H338" s="32">
        <f>SUM(H302,H304:H309,H311:H316,H318:H322,H324:H331,H333:H336)</f>
        <v>336165113</v>
      </c>
      <c r="I338" s="37">
        <f t="shared" si="73"/>
        <v>0.22323583973306627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621959599</v>
      </c>
      <c r="O338" s="37">
        <f t="shared" si="77"/>
        <v>0.4130222560090766</v>
      </c>
      <c r="P338" s="32">
        <f>SUM(P302,P304:P309,P311:P316,P318:P322,P324:P331,P333:P336)</f>
        <v>298901047</v>
      </c>
      <c r="Q338" s="32">
        <f>SUM(Q302,Q304:Q309,Q311:Q316,Q318:Q322,Q324:Q331,Q333:Q336)</f>
        <v>1418720447</v>
      </c>
      <c r="R338" s="32">
        <f>SUM(R302,R304:R309,R311:R316,R318:R322,R324:R331,R333:R336)</f>
        <v>1438366987</v>
      </c>
      <c r="S338" s="32">
        <f>SUM(S302,S304:S309,S311:S316,S318:S322,S324:S331,S333:S336)</f>
        <v>548081367</v>
      </c>
      <c r="T338" s="37">
        <f t="shared" si="78"/>
        <v>0.38632090498093735</v>
      </c>
      <c r="U338" s="37">
        <f t="shared" si="79"/>
        <v>0.1246702424565278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4338267604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4555580363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656701456</v>
      </c>
      <c r="G339" s="39">
        <f t="shared" si="72"/>
        <v>0.15137412348526022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734829769</v>
      </c>
      <c r="I339" s="39">
        <f t="shared" si="73"/>
        <v>0.16938322760967237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1391531225</v>
      </c>
      <c r="O339" s="39">
        <f t="shared" si="77"/>
        <v>0.32075735109493259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704384188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3776721756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4549709620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1336991913</v>
      </c>
      <c r="T339" s="39">
        <f t="shared" si="78"/>
        <v>0.35400858188081991</v>
      </c>
      <c r="U339" s="39">
        <f t="shared" si="79"/>
        <v>4.3222976209113861E-2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0" max="16383" man="1"/>
    <brk id="232" max="16383" man="1"/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tabSelected="1" view="pageBreakPreview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4.85546875" bestFit="1" customWidth="1"/>
    <col min="5" max="5" width="11.7109375" hidden="1" customWidth="1"/>
    <col min="6" max="6" width="12.7109375" bestFit="1" customWidth="1"/>
    <col min="7" max="7" width="11.7109375" customWidth="1"/>
    <col min="8" max="8" width="13.28515625" bestFit="1" customWidth="1"/>
    <col min="9" max="9" width="11.7109375" customWidth="1"/>
    <col min="10" max="13" width="11.7109375" hidden="1" customWidth="1"/>
    <col min="14" max="14" width="13.28515625" bestFit="1" customWidth="1"/>
    <col min="15" max="15" width="13" bestFit="1" customWidth="1"/>
    <col min="16" max="16" width="13.7109375" bestFit="1" customWidth="1"/>
    <col min="17" max="19" width="11.7109375" hidden="1" customWidth="1"/>
    <col min="20" max="20" width="13" bestFit="1" customWidth="1"/>
    <col min="21" max="21" width="22.710937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66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39971</v>
      </c>
      <c r="E8" s="31">
        <v>39971</v>
      </c>
      <c r="F8" s="31">
        <v>149732</v>
      </c>
      <c r="G8" s="36">
        <f>IF(($D8       =0),0,($F8       /$D8       ))</f>
        <v>3.7460158614995871</v>
      </c>
      <c r="H8" s="31">
        <v>976993</v>
      </c>
      <c r="I8" s="36">
        <f>IF(($D8       =0),0,($H8       /$D8       ))</f>
        <v>24.442545845738159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1126725</v>
      </c>
      <c r="O8" s="36">
        <f>IF(($D8       =0),0,($N8       /$D8       ))</f>
        <v>28.188561707237746</v>
      </c>
      <c r="P8" s="31">
        <v>3300</v>
      </c>
      <c r="Q8" s="31">
        <v>38104</v>
      </c>
      <c r="R8" s="31">
        <v>38104</v>
      </c>
      <c r="S8" s="31">
        <v>6600</v>
      </c>
      <c r="T8" s="36">
        <f>IF(($Q8       =0),0,($S8       /$Q8       ))</f>
        <v>0.17321016166281755</v>
      </c>
      <c r="U8" s="36">
        <f>IF(($P8       =0),0,(($H8       /$P8       )-1))</f>
        <v>295.05848484848485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2219980</v>
      </c>
      <c r="E9" s="31">
        <v>2219980</v>
      </c>
      <c r="F9" s="31">
        <v>340938</v>
      </c>
      <c r="G9" s="36">
        <f>IF(($D9       =0),0,($F9       /$D9       ))</f>
        <v>0.15357705925278606</v>
      </c>
      <c r="H9" s="31">
        <v>2597557</v>
      </c>
      <c r="I9" s="36">
        <f>IF(($D9       =0),0,($H9       /$D9       ))</f>
        <v>1.1700812619933514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2938495</v>
      </c>
      <c r="O9" s="36">
        <f>IF(($D9       =0),0,($N9       /$D9       ))</f>
        <v>1.3236583212461372</v>
      </c>
      <c r="P9" s="31">
        <v>763747</v>
      </c>
      <c r="Q9" s="31">
        <v>2491000</v>
      </c>
      <c r="R9" s="31">
        <v>2554790</v>
      </c>
      <c r="S9" s="31">
        <v>1325713</v>
      </c>
      <c r="T9" s="36">
        <f>IF(($Q9       =0),0,($S9       /$Q9       ))</f>
        <v>0.53220112404656761</v>
      </c>
      <c r="U9" s="36">
        <f>IF(($P9       =0),0,(($H9       /$P9       )-1))</f>
        <v>2.4010699878362862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2259951</v>
      </c>
      <c r="E10" s="32">
        <f>SUM(E8:E9)</f>
        <v>2259951</v>
      </c>
      <c r="F10" s="32">
        <f>SUM(F8:F9)</f>
        <v>490670</v>
      </c>
      <c r="G10" s="37">
        <f t="shared" ref="G10:G54" si="0">IF(($D10      =0),0,($F10      /$D10      ))</f>
        <v>0.21711532683673229</v>
      </c>
      <c r="H10" s="32">
        <f>SUM(H8:H9)</f>
        <v>3574550</v>
      </c>
      <c r="I10" s="37">
        <f t="shared" ref="I10:I54" si="1">IF(($D10      =0),0,($H10      /$D10      ))</f>
        <v>1.5816935853918956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4065220</v>
      </c>
      <c r="O10" s="37">
        <f t="shared" ref="O10:O54" si="5">IF(($D10      =0),0,($N10      /$D10      ))</f>
        <v>1.7988089122286279</v>
      </c>
      <c r="P10" s="32">
        <f>SUM(P8:P9)</f>
        <v>767047</v>
      </c>
      <c r="Q10" s="32">
        <f>SUM(Q8:Q9)</f>
        <v>2529104</v>
      </c>
      <c r="R10" s="32">
        <f>SUM(R8:R9)</f>
        <v>2592894</v>
      </c>
      <c r="S10" s="32">
        <f>SUM(S8:S9)</f>
        <v>1332313</v>
      </c>
      <c r="T10" s="37">
        <f t="shared" ref="T10:T54" si="6">IF(($Q10      =0),0,($S10      /$Q10      ))</f>
        <v>0.52679249251908977</v>
      </c>
      <c r="U10" s="37">
        <f t="shared" ref="U10:U54" si="7">IF(($P10      =0),0,(($H10      /$P10      )-1))</f>
        <v>3.6601446847455241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2020000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198</v>
      </c>
      <c r="G12" s="36">
        <f t="shared" si="0"/>
        <v>0</v>
      </c>
      <c r="H12" s="31">
        <v>226332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226530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6862</v>
      </c>
      <c r="G13" s="36">
        <f t="shared" si="0"/>
        <v>0</v>
      </c>
      <c r="H13" s="31">
        <v>144977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151839</v>
      </c>
      <c r="O13" s="36">
        <f t="shared" si="5"/>
        <v>0</v>
      </c>
      <c r="P13" s="31">
        <v>1479</v>
      </c>
      <c r="Q13" s="31">
        <v>545000</v>
      </c>
      <c r="R13" s="31">
        <v>545000</v>
      </c>
      <c r="S13" s="31">
        <v>1479</v>
      </c>
      <c r="T13" s="36">
        <f t="shared" si="6"/>
        <v>2.7137614678899081E-3</v>
      </c>
      <c r="U13" s="36">
        <f t="shared" si="7"/>
        <v>97.023664638269096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2012549</v>
      </c>
      <c r="E14" s="31">
        <v>2012549</v>
      </c>
      <c r="F14" s="31">
        <v>508626</v>
      </c>
      <c r="G14" s="36">
        <f t="shared" si="0"/>
        <v>0.25272726278962648</v>
      </c>
      <c r="H14" s="31">
        <v>660335</v>
      </c>
      <c r="I14" s="36">
        <f t="shared" si="1"/>
        <v>0.32810878145078703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1168961</v>
      </c>
      <c r="O14" s="36">
        <f t="shared" si="5"/>
        <v>0.58083604424041357</v>
      </c>
      <c r="P14" s="31">
        <v>48469</v>
      </c>
      <c r="Q14" s="31">
        <v>1894140</v>
      </c>
      <c r="R14" s="31">
        <v>1894140</v>
      </c>
      <c r="S14" s="31">
        <v>189815</v>
      </c>
      <c r="T14" s="36">
        <f t="shared" si="6"/>
        <v>0.10021170557614538</v>
      </c>
      <c r="U14" s="36">
        <f t="shared" si="7"/>
        <v>12.623862675111928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2496276</v>
      </c>
      <c r="E16" s="31">
        <v>2496276</v>
      </c>
      <c r="F16" s="31">
        <v>815187</v>
      </c>
      <c r="G16" s="36">
        <f t="shared" si="0"/>
        <v>0.32656124563149269</v>
      </c>
      <c r="H16" s="31">
        <v>-1518934</v>
      </c>
      <c r="I16" s="36">
        <f t="shared" si="1"/>
        <v>-0.60847999179577894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-703747</v>
      </c>
      <c r="O16" s="36">
        <f t="shared" si="5"/>
        <v>-0.2819187461642863</v>
      </c>
      <c r="P16" s="31">
        <v>73623</v>
      </c>
      <c r="Q16" s="31">
        <v>2563149</v>
      </c>
      <c r="R16" s="31">
        <v>2378187</v>
      </c>
      <c r="S16" s="31">
        <v>97200</v>
      </c>
      <c r="T16" s="36">
        <f t="shared" si="6"/>
        <v>3.7922102850829198E-2</v>
      </c>
      <c r="U16" s="36">
        <f t="shared" si="7"/>
        <v>-21.63124295396819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300000</v>
      </c>
      <c r="E18" s="31">
        <v>1000200</v>
      </c>
      <c r="F18" s="31">
        <v>39446</v>
      </c>
      <c r="G18" s="36">
        <f t="shared" si="0"/>
        <v>0.13148666666666667</v>
      </c>
      <c r="H18" s="31">
        <v>80172</v>
      </c>
      <c r="I18" s="36">
        <f t="shared" si="1"/>
        <v>0.26723999999999998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119618</v>
      </c>
      <c r="O18" s="36">
        <f t="shared" si="5"/>
        <v>0.39872666666666667</v>
      </c>
      <c r="P18" s="31">
        <v>34388</v>
      </c>
      <c r="Q18" s="31">
        <v>300000</v>
      </c>
      <c r="R18" s="31">
        <v>300000</v>
      </c>
      <c r="S18" s="31">
        <v>55512</v>
      </c>
      <c r="T18" s="36">
        <f t="shared" si="6"/>
        <v>0.18504000000000001</v>
      </c>
      <c r="U18" s="36">
        <f t="shared" si="7"/>
        <v>1.3313946725601955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4808825</v>
      </c>
      <c r="E19" s="32">
        <f>SUM(E11:E18)</f>
        <v>5509025</v>
      </c>
      <c r="F19" s="32">
        <f>SUM(F11:F18)</f>
        <v>1370319</v>
      </c>
      <c r="G19" s="37">
        <f t="shared" si="0"/>
        <v>0.28495921560880255</v>
      </c>
      <c r="H19" s="32">
        <f>SUM(H11:H18)</f>
        <v>-407118</v>
      </c>
      <c r="I19" s="37">
        <f t="shared" si="1"/>
        <v>-8.4660597963119893E-2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963201</v>
      </c>
      <c r="O19" s="37">
        <f t="shared" si="5"/>
        <v>0.20029861764568269</v>
      </c>
      <c r="P19" s="32">
        <f>SUM(P11:P18)</f>
        <v>157959</v>
      </c>
      <c r="Q19" s="32">
        <f>SUM(Q11:Q18)</f>
        <v>7322289</v>
      </c>
      <c r="R19" s="32">
        <f>SUM(R11:R18)</f>
        <v>5117327</v>
      </c>
      <c r="S19" s="32">
        <f>SUM(S11:S18)</f>
        <v>344006</v>
      </c>
      <c r="T19" s="37">
        <f t="shared" si="6"/>
        <v>4.698066410653827E-2</v>
      </c>
      <c r="U19" s="37">
        <f t="shared" si="7"/>
        <v>-3.577365012439937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117450120</v>
      </c>
      <c r="E26" s="31">
        <v>117450120</v>
      </c>
      <c r="F26" s="31">
        <v>55152</v>
      </c>
      <c r="G26" s="36">
        <f t="shared" si="0"/>
        <v>4.6957806428805693E-4</v>
      </c>
      <c r="H26" s="31">
        <v>83726</v>
      </c>
      <c r="I26" s="36">
        <f t="shared" si="1"/>
        <v>7.1286432061542376E-4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138878</v>
      </c>
      <c r="O26" s="36">
        <f t="shared" si="5"/>
        <v>1.1824423849034807E-3</v>
      </c>
      <c r="P26" s="31">
        <v>16597</v>
      </c>
      <c r="Q26" s="31">
        <v>115284351</v>
      </c>
      <c r="R26" s="31">
        <v>115284348</v>
      </c>
      <c r="S26" s="31">
        <v>19961</v>
      </c>
      <c r="T26" s="36">
        <f t="shared" si="6"/>
        <v>1.731457897525051E-4</v>
      </c>
      <c r="U26" s="36">
        <f t="shared" si="7"/>
        <v>4.0446466228836533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117450120</v>
      </c>
      <c r="E27" s="32">
        <f>SUM(E20:E26)</f>
        <v>117450120</v>
      </c>
      <c r="F27" s="32">
        <f>SUM(F20:F26)</f>
        <v>55152</v>
      </c>
      <c r="G27" s="37">
        <f t="shared" si="0"/>
        <v>4.6957806428805693E-4</v>
      </c>
      <c r="H27" s="32">
        <f>SUM(H20:H26)</f>
        <v>83726</v>
      </c>
      <c r="I27" s="37">
        <f t="shared" si="1"/>
        <v>7.1286432061542376E-4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138878</v>
      </c>
      <c r="O27" s="37">
        <f t="shared" si="5"/>
        <v>1.1824423849034807E-3</v>
      </c>
      <c r="P27" s="32">
        <f>SUM(P20:P26)</f>
        <v>16597</v>
      </c>
      <c r="Q27" s="32">
        <f>SUM(Q20:Q26)</f>
        <v>115284351</v>
      </c>
      <c r="R27" s="32">
        <f>SUM(R20:R26)</f>
        <v>115284348</v>
      </c>
      <c r="S27" s="32">
        <f>SUM(S20:S26)</f>
        <v>19961</v>
      </c>
      <c r="T27" s="37">
        <f t="shared" si="6"/>
        <v>1.731457897525051E-4</v>
      </c>
      <c r="U27" s="37">
        <f t="shared" si="7"/>
        <v>4.0446466228836533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0</v>
      </c>
      <c r="O35" s="37">
        <f t="shared" si="5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6"/>
        <v>0</v>
      </c>
      <c r="U35" s="37">
        <f t="shared" si="7"/>
        <v>0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195802</v>
      </c>
      <c r="E39" s="31">
        <v>195802</v>
      </c>
      <c r="F39" s="31">
        <v>142171</v>
      </c>
      <c r="G39" s="36">
        <f t="shared" si="0"/>
        <v>0.72609574978805125</v>
      </c>
      <c r="H39" s="31">
        <v>209430</v>
      </c>
      <c r="I39" s="36">
        <f t="shared" si="1"/>
        <v>1.0696009233817836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351601</v>
      </c>
      <c r="O39" s="36">
        <f t="shared" si="5"/>
        <v>1.7956966731698347</v>
      </c>
      <c r="P39" s="31">
        <v>125355</v>
      </c>
      <c r="Q39" s="31">
        <v>136539</v>
      </c>
      <c r="R39" s="31">
        <v>431536</v>
      </c>
      <c r="S39" s="31">
        <v>204243</v>
      </c>
      <c r="T39" s="36">
        <f t="shared" si="6"/>
        <v>1.4958583261925165</v>
      </c>
      <c r="U39" s="36">
        <f t="shared" si="7"/>
        <v>0.67069522555941119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195802</v>
      </c>
      <c r="E40" s="32">
        <f>SUM(E36:E39)</f>
        <v>195802</v>
      </c>
      <c r="F40" s="32">
        <f>SUM(F36:F39)</f>
        <v>142171</v>
      </c>
      <c r="G40" s="37">
        <f t="shared" si="0"/>
        <v>0.72609574978805125</v>
      </c>
      <c r="H40" s="32">
        <f>SUM(H36:H39)</f>
        <v>209430</v>
      </c>
      <c r="I40" s="37">
        <f t="shared" si="1"/>
        <v>1.0696009233817836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351601</v>
      </c>
      <c r="O40" s="37">
        <f t="shared" si="5"/>
        <v>1.7956966731698347</v>
      </c>
      <c r="P40" s="32">
        <f>SUM(P36:P39)</f>
        <v>125355</v>
      </c>
      <c r="Q40" s="32">
        <f>SUM(Q36:Q39)</f>
        <v>136539</v>
      </c>
      <c r="R40" s="32">
        <f>SUM(R36:R39)</f>
        <v>431536</v>
      </c>
      <c r="S40" s="32">
        <f>SUM(S36:S39)</f>
        <v>204243</v>
      </c>
      <c r="T40" s="37">
        <f t="shared" si="6"/>
        <v>1.4958583261925165</v>
      </c>
      <c r="U40" s="37">
        <f t="shared" si="7"/>
        <v>0.67069522555941119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28880492</v>
      </c>
      <c r="E46" s="31">
        <v>28880492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27027862</v>
      </c>
      <c r="R46" s="31">
        <v>26864397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28880492</v>
      </c>
      <c r="E47" s="32">
        <f>SUM(E41:E46)</f>
        <v>28880492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27027862</v>
      </c>
      <c r="R47" s="32">
        <f>SUM(R41:R46)</f>
        <v>26864397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153595190</v>
      </c>
      <c r="E54" s="32">
        <f>SUM(E8:E9,E11:E18,E20:E26,E28:E34,E36:E39,E41:E46,E48:E52)</f>
        <v>154295390</v>
      </c>
      <c r="F54" s="32">
        <f>SUM(F8:F9,F11:F18,F20:F26,F28:F34,F36:F39,F41:F46,F48:F52)</f>
        <v>2058312</v>
      </c>
      <c r="G54" s="37">
        <f t="shared" si="0"/>
        <v>1.3400888400216179E-2</v>
      </c>
      <c r="H54" s="32">
        <f>SUM(H8:H9,H11:H18,H20:H26,H28:H34,H36:H39,H41:H46,H48:H52)</f>
        <v>3460588</v>
      </c>
      <c r="I54" s="37">
        <f t="shared" si="1"/>
        <v>2.2530575338980341E-2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5518900</v>
      </c>
      <c r="O54" s="37">
        <f t="shared" si="5"/>
        <v>3.593146373919652E-2</v>
      </c>
      <c r="P54" s="32">
        <f>SUM(P8:P9,P11:P18,P20:P26,P28:P34,P36:P39,P41:P46,P48:P52)</f>
        <v>1066958</v>
      </c>
      <c r="Q54" s="32">
        <f>SUM(Q8:Q9,Q11:Q18,Q20:Q26,Q28:Q34,Q36:Q39,Q41:Q46,Q48:Q52)</f>
        <v>152300145</v>
      </c>
      <c r="R54" s="32">
        <f>SUM(R8:R9,R11:R18,R20:R26,R28:R34,R36:R39,R41:R46,R48:R52)</f>
        <v>150290502</v>
      </c>
      <c r="S54" s="32">
        <f>SUM(S8:S9,S11:S18,S20:S26,S28:S34,S36:S39,S41:S46,S48:S52)</f>
        <v>1900523</v>
      </c>
      <c r="T54" s="37">
        <f t="shared" si="6"/>
        <v>1.2478799675469778E-2</v>
      </c>
      <c r="U54" s="37">
        <f t="shared" si="7"/>
        <v>2.2434153921710132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19920</v>
      </c>
      <c r="E57" s="31">
        <v>19920</v>
      </c>
      <c r="F57" s="31">
        <v>11188</v>
      </c>
      <c r="G57" s="36">
        <f t="shared" ref="G57:G85" si="8">IF(($D57      =0),0,($F57      /$D57      ))</f>
        <v>0.56164658634538156</v>
      </c>
      <c r="H57" s="31">
        <v>10970</v>
      </c>
      <c r="I57" s="36">
        <f t="shared" ref="I57:I85" si="9">IF(($D57      =0),0,($H57      /$D57      ))</f>
        <v>0.55070281124497988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22158</v>
      </c>
      <c r="O57" s="36">
        <f t="shared" ref="O57:O85" si="13">IF(($D57      =0),0,($N57      /$D57      ))</f>
        <v>1.1123493975903616</v>
      </c>
      <c r="P57" s="31">
        <v>11743</v>
      </c>
      <c r="Q57" s="31">
        <v>7651</v>
      </c>
      <c r="R57" s="31">
        <v>7651</v>
      </c>
      <c r="S57" s="31">
        <v>20338</v>
      </c>
      <c r="T57" s="36">
        <f t="shared" ref="T57:T85" si="14">IF(($Q57      =0),0,($S57      /$Q57      ))</f>
        <v>2.6582146124689583</v>
      </c>
      <c r="U57" s="36">
        <f t="shared" ref="U57:U85" si="15">IF(($P57      =0),0,(($H57      /$P57      )-1))</f>
        <v>-6.5826449799880726E-2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19920</v>
      </c>
      <c r="E58" s="32">
        <f>E57</f>
        <v>19920</v>
      </c>
      <c r="F58" s="32">
        <f>F57</f>
        <v>11188</v>
      </c>
      <c r="G58" s="37">
        <f t="shared" si="8"/>
        <v>0.56164658634538156</v>
      </c>
      <c r="H58" s="32">
        <f>H57</f>
        <v>10970</v>
      </c>
      <c r="I58" s="37">
        <f t="shared" si="9"/>
        <v>0.55070281124497988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22158</v>
      </c>
      <c r="O58" s="37">
        <f t="shared" si="13"/>
        <v>1.1123493975903616</v>
      </c>
      <c r="P58" s="32">
        <f>P57</f>
        <v>11743</v>
      </c>
      <c r="Q58" s="32">
        <f>Q57</f>
        <v>7651</v>
      </c>
      <c r="R58" s="32">
        <f>R57</f>
        <v>7651</v>
      </c>
      <c r="S58" s="32">
        <f>S57</f>
        <v>20338</v>
      </c>
      <c r="T58" s="37">
        <f t="shared" si="14"/>
        <v>2.6582146124689583</v>
      </c>
      <c r="U58" s="37">
        <f t="shared" si="15"/>
        <v>-6.5826449799880726E-2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200000000</v>
      </c>
      <c r="E67" s="31">
        <v>200000000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-1420</v>
      </c>
      <c r="G68" s="36">
        <f t="shared" si="8"/>
        <v>0</v>
      </c>
      <c r="H68" s="31">
        <v>-1420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-2840</v>
      </c>
      <c r="O68" s="36">
        <f t="shared" si="13"/>
        <v>0</v>
      </c>
      <c r="P68" s="31">
        <v>-9609</v>
      </c>
      <c r="Q68" s="31">
        <v>-36784</v>
      </c>
      <c r="R68" s="31">
        <v>-38590</v>
      </c>
      <c r="S68" s="31">
        <v>-20403</v>
      </c>
      <c r="T68" s="36">
        <f t="shared" si="14"/>
        <v>0.55467050891692038</v>
      </c>
      <c r="U68" s="36">
        <f t="shared" si="15"/>
        <v>-0.85222187532521598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100000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200000000</v>
      </c>
      <c r="E70" s="32">
        <f>SUM(E64:E69)</f>
        <v>200000000</v>
      </c>
      <c r="F70" s="32">
        <f>SUM(F64:F69)</f>
        <v>-1420</v>
      </c>
      <c r="G70" s="37">
        <f t="shared" si="8"/>
        <v>-7.0999999999999998E-6</v>
      </c>
      <c r="H70" s="32">
        <f>SUM(H64:H69)</f>
        <v>-1420</v>
      </c>
      <c r="I70" s="37">
        <f t="shared" si="9"/>
        <v>-7.0999999999999998E-6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-2840</v>
      </c>
      <c r="O70" s="37">
        <f t="shared" si="13"/>
        <v>-1.42E-5</v>
      </c>
      <c r="P70" s="32">
        <f>SUM(P64:P69)</f>
        <v>-9609</v>
      </c>
      <c r="Q70" s="32">
        <f>SUM(Q64:Q69)</f>
        <v>-36784</v>
      </c>
      <c r="R70" s="32">
        <f>SUM(R64:R69)</f>
        <v>61410</v>
      </c>
      <c r="S70" s="32">
        <f>SUM(S64:S69)</f>
        <v>-20403</v>
      </c>
      <c r="T70" s="37">
        <f t="shared" si="14"/>
        <v>0.55467050891692038</v>
      </c>
      <c r="U70" s="37">
        <f t="shared" si="15"/>
        <v>-0.85222187532521598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6404376</v>
      </c>
      <c r="E77" s="31">
        <v>6404376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-2762004</v>
      </c>
      <c r="R77" s="31">
        <v>-2762004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6404376</v>
      </c>
      <c r="E78" s="32">
        <f>SUM(E71:E77)</f>
        <v>6404376</v>
      </c>
      <c r="F78" s="32">
        <f>SUM(F71:F77)</f>
        <v>0</v>
      </c>
      <c r="G78" s="37">
        <f t="shared" si="8"/>
        <v>0</v>
      </c>
      <c r="H78" s="32">
        <f>SUM(H71:H77)</f>
        <v>0</v>
      </c>
      <c r="I78" s="37">
        <f t="shared" si="9"/>
        <v>0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0</v>
      </c>
      <c r="O78" s="37">
        <f t="shared" si="13"/>
        <v>0</v>
      </c>
      <c r="P78" s="32">
        <f>SUM(P71:P77)</f>
        <v>0</v>
      </c>
      <c r="Q78" s="32">
        <f>SUM(Q71:Q77)</f>
        <v>-2762004</v>
      </c>
      <c r="R78" s="32">
        <f>SUM(R71:R77)</f>
        <v>-2762004</v>
      </c>
      <c r="S78" s="32">
        <f>SUM(S71:S77)</f>
        <v>0</v>
      </c>
      <c r="T78" s="37">
        <f t="shared" si="14"/>
        <v>0</v>
      </c>
      <c r="U78" s="37">
        <f t="shared" si="15"/>
        <v>0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206424296</v>
      </c>
      <c r="E85" s="32">
        <f>SUM(E57,E59:E62,E64:E69,E71:E77,E79:E83)</f>
        <v>206424296</v>
      </c>
      <c r="F85" s="32">
        <f>SUM(F57,F59:F62,F64:F69,F71:F77,F79:F83)</f>
        <v>9768</v>
      </c>
      <c r="G85" s="37">
        <f t="shared" si="8"/>
        <v>4.7320011206432796E-5</v>
      </c>
      <c r="H85" s="32">
        <f>SUM(H57,H59:H62,H64:H69,H71:H77,H79:H83)</f>
        <v>9550</v>
      </c>
      <c r="I85" s="37">
        <f t="shared" si="9"/>
        <v>4.6263933970253195E-5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19318</v>
      </c>
      <c r="O85" s="37">
        <f t="shared" si="13"/>
        <v>9.3583945176685984E-5</v>
      </c>
      <c r="P85" s="32">
        <f>SUM(P57,P59:P62,P64:P69,P71:P77,P79:P83)</f>
        <v>2134</v>
      </c>
      <c r="Q85" s="32">
        <f>SUM(Q57,Q59:Q62,Q64:Q69,Q71:Q77,Q79:Q83)</f>
        <v>-2791137</v>
      </c>
      <c r="R85" s="32">
        <f>SUM(R57,R59:R62,R64:R69,R71:R77,R79:R83)</f>
        <v>-2692943</v>
      </c>
      <c r="S85" s="32">
        <f>SUM(S57,S59:S62,S64:S69,S71:S77,S79:S83)</f>
        <v>-65</v>
      </c>
      <c r="T85" s="37">
        <f t="shared" si="14"/>
        <v>2.3288000553179584E-5</v>
      </c>
      <c r="U85" s="37">
        <f t="shared" si="15"/>
        <v>3.4751640112464859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216107440</v>
      </c>
      <c r="E88" s="31">
        <v>216107440</v>
      </c>
      <c r="F88" s="31">
        <v>80689715</v>
      </c>
      <c r="G88" s="36">
        <f t="shared" ref="G88:G99" si="16">IF(($D88      =0),0,($F88      /$D88      ))</f>
        <v>0.37337777449957299</v>
      </c>
      <c r="H88" s="31">
        <v>64986894</v>
      </c>
      <c r="I88" s="36">
        <f t="shared" ref="I88:I99" si="17">IF(($D88      =0),0,($H88      /$D88      ))</f>
        <v>0.3007156717973245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145676609</v>
      </c>
      <c r="O88" s="36">
        <f t="shared" ref="O88:O99" si="21">IF(($D88      =0),0,($N88      /$D88      ))</f>
        <v>0.67409344629689749</v>
      </c>
      <c r="P88" s="31">
        <v>25322000</v>
      </c>
      <c r="Q88" s="31">
        <v>202970250</v>
      </c>
      <c r="R88" s="31">
        <v>203806308</v>
      </c>
      <c r="S88" s="31">
        <v>131688177</v>
      </c>
      <c r="T88" s="36">
        <f t="shared" ref="T88:T99" si="22">IF(($Q88      =0),0,($S88      /$Q88      ))</f>
        <v>0.64880531506464623</v>
      </c>
      <c r="U88" s="36">
        <f t="shared" ref="U88:U99" si="23">IF(($P88      =0),0,(($H88      /$P88      )-1))</f>
        <v>1.5664202669615355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32120000</v>
      </c>
      <c r="E89" s="31">
        <v>32120000</v>
      </c>
      <c r="F89" s="31">
        <v>0</v>
      </c>
      <c r="G89" s="36">
        <f t="shared" si="16"/>
        <v>0</v>
      </c>
      <c r="H89" s="31">
        <v>46738</v>
      </c>
      <c r="I89" s="36">
        <f t="shared" si="17"/>
        <v>1.4551058530510586E-3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46738</v>
      </c>
      <c r="O89" s="36">
        <f t="shared" si="21"/>
        <v>1.4551058530510586E-3</v>
      </c>
      <c r="P89" s="31">
        <v>0</v>
      </c>
      <c r="Q89" s="31">
        <v>30649000</v>
      </c>
      <c r="R89" s="31">
        <v>30649000</v>
      </c>
      <c r="S89" s="31">
        <v>0</v>
      </c>
      <c r="T89" s="36">
        <f t="shared" si="22"/>
        <v>0</v>
      </c>
      <c r="U89" s="36">
        <f t="shared" si="23"/>
        <v>0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98964797</v>
      </c>
      <c r="E90" s="31">
        <v>98964797</v>
      </c>
      <c r="F90" s="31">
        <v>6923110</v>
      </c>
      <c r="G90" s="36">
        <f t="shared" si="16"/>
        <v>6.9955279148402633E-2</v>
      </c>
      <c r="H90" s="31">
        <v>60946678</v>
      </c>
      <c r="I90" s="36">
        <f t="shared" si="17"/>
        <v>0.61584199480548629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67869788</v>
      </c>
      <c r="O90" s="36">
        <f t="shared" si="21"/>
        <v>0.6857972739538889</v>
      </c>
      <c r="P90" s="31">
        <v>-128066232</v>
      </c>
      <c r="Q90" s="31">
        <v>96438415</v>
      </c>
      <c r="R90" s="31">
        <v>95938415</v>
      </c>
      <c r="S90" s="31">
        <v>-127584931</v>
      </c>
      <c r="T90" s="36">
        <f t="shared" si="22"/>
        <v>-1.3229679376211232</v>
      </c>
      <c r="U90" s="36">
        <f t="shared" si="23"/>
        <v>-1.4758996735376739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347192237</v>
      </c>
      <c r="E91" s="32">
        <f>SUM(E88:E90)</f>
        <v>347192237</v>
      </c>
      <c r="F91" s="32">
        <f>SUM(F88:F90)</f>
        <v>87612825</v>
      </c>
      <c r="G91" s="37">
        <f t="shared" si="16"/>
        <v>0.25234672801742397</v>
      </c>
      <c r="H91" s="32">
        <f>SUM(H88:H90)</f>
        <v>125980310</v>
      </c>
      <c r="I91" s="37">
        <f t="shared" si="17"/>
        <v>0.36285462799676593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213593135</v>
      </c>
      <c r="O91" s="37">
        <f t="shared" si="21"/>
        <v>0.6152013560141899</v>
      </c>
      <c r="P91" s="32">
        <f>SUM(P88:P90)</f>
        <v>-102744232</v>
      </c>
      <c r="Q91" s="32">
        <f>SUM(Q88:Q90)</f>
        <v>330057665</v>
      </c>
      <c r="R91" s="32">
        <f>SUM(R88:R90)</f>
        <v>330393723</v>
      </c>
      <c r="S91" s="32">
        <f>SUM(S88:S90)</f>
        <v>4103246</v>
      </c>
      <c r="T91" s="37">
        <f t="shared" si="22"/>
        <v>1.2431906406415377E-2</v>
      </c>
      <c r="U91" s="37">
        <f t="shared" si="23"/>
        <v>-2.2261545738158812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44571136</v>
      </c>
      <c r="E92" s="31">
        <v>44571136</v>
      </c>
      <c r="F92" s="31">
        <v>9969543</v>
      </c>
      <c r="G92" s="36">
        <f t="shared" si="16"/>
        <v>0.22367711247027672</v>
      </c>
      <c r="H92" s="31">
        <v>7330493</v>
      </c>
      <c r="I92" s="36">
        <f t="shared" si="17"/>
        <v>0.16446726868258418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17300036</v>
      </c>
      <c r="O92" s="36">
        <f t="shared" si="21"/>
        <v>0.38814438115286087</v>
      </c>
      <c r="P92" s="31">
        <v>10830645</v>
      </c>
      <c r="Q92" s="31">
        <v>44529248</v>
      </c>
      <c r="R92" s="31">
        <v>44529248</v>
      </c>
      <c r="S92" s="31">
        <v>17949256</v>
      </c>
      <c r="T92" s="36">
        <f t="shared" si="22"/>
        <v>0.4030891336857968</v>
      </c>
      <c r="U92" s="36">
        <f t="shared" si="23"/>
        <v>-0.32317115000999475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5029450</v>
      </c>
      <c r="E93" s="31">
        <v>5029450</v>
      </c>
      <c r="F93" s="31">
        <v>623931</v>
      </c>
      <c r="G93" s="36">
        <f t="shared" si="16"/>
        <v>0.12405551302826352</v>
      </c>
      <c r="H93" s="31">
        <v>634634</v>
      </c>
      <c r="I93" s="36">
        <f t="shared" si="17"/>
        <v>0.12618357872133135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1258565</v>
      </c>
      <c r="O93" s="36">
        <f t="shared" si="21"/>
        <v>0.25023909174959491</v>
      </c>
      <c r="P93" s="31">
        <v>0</v>
      </c>
      <c r="Q93" s="31">
        <v>5284254</v>
      </c>
      <c r="R93" s="31">
        <v>4713505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6325190</v>
      </c>
      <c r="E94" s="31">
        <v>6325190</v>
      </c>
      <c r="F94" s="31">
        <v>553476</v>
      </c>
      <c r="G94" s="36">
        <f t="shared" si="16"/>
        <v>8.7503458394135203E-2</v>
      </c>
      <c r="H94" s="31">
        <v>2229921</v>
      </c>
      <c r="I94" s="36">
        <f t="shared" si="17"/>
        <v>0.35254608952458344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2783397</v>
      </c>
      <c r="O94" s="36">
        <f t="shared" si="21"/>
        <v>0.44004954791871864</v>
      </c>
      <c r="P94" s="31">
        <v>481567</v>
      </c>
      <c r="Q94" s="31">
        <v>1811356</v>
      </c>
      <c r="R94" s="31">
        <v>5750171</v>
      </c>
      <c r="S94" s="31">
        <v>1391697</v>
      </c>
      <c r="T94" s="36">
        <f t="shared" si="22"/>
        <v>0.76831776856675327</v>
      </c>
      <c r="U94" s="36">
        <f t="shared" si="23"/>
        <v>3.6305519273538263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1500000</v>
      </c>
      <c r="E95" s="31">
        <v>1500000</v>
      </c>
      <c r="F95" s="31">
        <v>22000</v>
      </c>
      <c r="G95" s="36">
        <f t="shared" si="16"/>
        <v>1.4666666666666666E-2</v>
      </c>
      <c r="H95" s="31">
        <v>150000</v>
      </c>
      <c r="I95" s="36">
        <f t="shared" si="17"/>
        <v>0.1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172000</v>
      </c>
      <c r="O95" s="36">
        <f t="shared" si="21"/>
        <v>0.11466666666666667</v>
      </c>
      <c r="P95" s="31">
        <v>40000</v>
      </c>
      <c r="Q95" s="31">
        <v>1680000</v>
      </c>
      <c r="R95" s="31">
        <v>1680000</v>
      </c>
      <c r="S95" s="31">
        <v>135000</v>
      </c>
      <c r="T95" s="36">
        <f t="shared" si="22"/>
        <v>8.0357142857142863E-2</v>
      </c>
      <c r="U95" s="36">
        <f t="shared" si="23"/>
        <v>2.75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57425776</v>
      </c>
      <c r="E96" s="32">
        <f>SUM(E92:E95)</f>
        <v>57425776</v>
      </c>
      <c r="F96" s="32">
        <f>SUM(F92:F95)</f>
        <v>11168950</v>
      </c>
      <c r="G96" s="37">
        <f t="shared" si="16"/>
        <v>0.19449367127402858</v>
      </c>
      <c r="H96" s="32">
        <f>SUM(H92:H95)</f>
        <v>10345048</v>
      </c>
      <c r="I96" s="37">
        <f t="shared" si="17"/>
        <v>0.18014642065960065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21513998</v>
      </c>
      <c r="O96" s="37">
        <f t="shared" si="21"/>
        <v>0.37464009193362924</v>
      </c>
      <c r="P96" s="32">
        <f>SUM(P92:P95)</f>
        <v>11352212</v>
      </c>
      <c r="Q96" s="32">
        <f>SUM(Q92:Q95)</f>
        <v>53304858</v>
      </c>
      <c r="R96" s="32">
        <f>SUM(R92:R95)</f>
        <v>56672924</v>
      </c>
      <c r="S96" s="32">
        <f>SUM(S92:S95)</f>
        <v>19475953</v>
      </c>
      <c r="T96" s="37">
        <f t="shared" si="22"/>
        <v>0.36536919392975403</v>
      </c>
      <c r="U96" s="37">
        <f t="shared" si="23"/>
        <v>-8.8719625743423403E-2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4379449</v>
      </c>
      <c r="E97" s="31">
        <v>4379449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68911196</v>
      </c>
      <c r="Q97" s="31">
        <v>208039505</v>
      </c>
      <c r="R97" s="31">
        <v>4438605</v>
      </c>
      <c r="S97" s="31">
        <v>154694862</v>
      </c>
      <c r="T97" s="36">
        <f t="shared" si="22"/>
        <v>0.74358407072733612</v>
      </c>
      <c r="U97" s="36">
        <f t="shared" si="23"/>
        <v>-1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5027306</v>
      </c>
      <c r="E99" s="31">
        <v>5027306</v>
      </c>
      <c r="F99" s="31">
        <v>901344</v>
      </c>
      <c r="G99" s="36">
        <f t="shared" si="16"/>
        <v>0.17928966329083609</v>
      </c>
      <c r="H99" s="31">
        <v>707486</v>
      </c>
      <c r="I99" s="36">
        <f t="shared" si="17"/>
        <v>0.14072865268197321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1608830</v>
      </c>
      <c r="O99" s="36">
        <f t="shared" si="21"/>
        <v>0.32001831597280928</v>
      </c>
      <c r="P99" s="31">
        <v>2211626</v>
      </c>
      <c r="Q99" s="31">
        <v>792000</v>
      </c>
      <c r="R99" s="31">
        <v>4702278</v>
      </c>
      <c r="S99" s="31">
        <v>2541626</v>
      </c>
      <c r="T99" s="36">
        <f t="shared" si="22"/>
        <v>3.2091237373737376</v>
      </c>
      <c r="U99" s="36">
        <f t="shared" si="23"/>
        <v>-0.68010594919755873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51797148</v>
      </c>
      <c r="E100" s="31">
        <v>51797148</v>
      </c>
      <c r="F100" s="31">
        <v>22337264</v>
      </c>
      <c r="G100" s="36">
        <f>IF(($D100     =0),0,($F100     /$D100     ))</f>
        <v>0.43124505619498588</v>
      </c>
      <c r="H100" s="31">
        <v>289832</v>
      </c>
      <c r="I100" s="36">
        <f>IF(($D100     =0),0,($H100     /$D100     ))</f>
        <v>5.5955204329010549E-3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22627096</v>
      </c>
      <c r="O100" s="36">
        <f>IF(($D100     =0),0,($N100     /$D100     ))</f>
        <v>0.43684057662788695</v>
      </c>
      <c r="P100" s="31">
        <v>23753466</v>
      </c>
      <c r="Q100" s="31">
        <v>49252588</v>
      </c>
      <c r="R100" s="31">
        <v>49831368</v>
      </c>
      <c r="S100" s="31">
        <v>38838422</v>
      </c>
      <c r="T100" s="36">
        <f>IF(($Q100     =0),0,($S100     /$Q100     ))</f>
        <v>0.78855596380031845</v>
      </c>
      <c r="U100" s="36">
        <f>IF(($P100     =0),0,(($H100     /$P100     )-1))</f>
        <v>-0.98779832804189505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61203903</v>
      </c>
      <c r="E101" s="32">
        <f>SUM(E97:E100)</f>
        <v>61203903</v>
      </c>
      <c r="F101" s="32">
        <f>SUM(F97:F100)</f>
        <v>23238608</v>
      </c>
      <c r="G101" s="37">
        <f>IF(($D101     =0),0,($F101     /$D101     ))</f>
        <v>0.37969160234764765</v>
      </c>
      <c r="H101" s="32">
        <f>SUM(H97:H100)</f>
        <v>997318</v>
      </c>
      <c r="I101" s="37">
        <f>IF(($D101     =0),0,($H101     /$D101     ))</f>
        <v>1.6295006545579291E-2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24235926</v>
      </c>
      <c r="O101" s="37">
        <f>IF(($D101     =0),0,($N101     /$D101     ))</f>
        <v>0.39598660889322695</v>
      </c>
      <c r="P101" s="32">
        <f>SUM(P97:P100)</f>
        <v>94876288</v>
      </c>
      <c r="Q101" s="32">
        <f>SUM(Q97:Q100)</f>
        <v>258084093</v>
      </c>
      <c r="R101" s="32">
        <f>SUM(R97:R100)</f>
        <v>58972251</v>
      </c>
      <c r="S101" s="32">
        <f>SUM(S97:S100)</f>
        <v>196074910</v>
      </c>
      <c r="T101" s="37">
        <f>IF(($Q101     =0),0,($S101     /$Q101     ))</f>
        <v>0.75973264264682905</v>
      </c>
      <c r="U101" s="37">
        <f>IF(($P101     =0),0,(($H101     /$P101     )-1))</f>
        <v>-0.98948822702675721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465821916</v>
      </c>
      <c r="E102" s="32">
        <f>SUM(E88:E90,E92:E95,E97:E100)</f>
        <v>465821916</v>
      </c>
      <c r="F102" s="32">
        <f>SUM(F88:F90,F92:F95,F97:F100)</f>
        <v>122020383</v>
      </c>
      <c r="G102" s="37">
        <f>IF(($D102     =0),0,($F102     /$D102     ))</f>
        <v>0.26194641945528385</v>
      </c>
      <c r="H102" s="32">
        <f>SUM(H88:H90,H92:H95,H97:H100)</f>
        <v>137322676</v>
      </c>
      <c r="I102" s="37">
        <f>IF(($D102     =0),0,($H102     /$D102     ))</f>
        <v>0.29479651189275519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259343059</v>
      </c>
      <c r="O102" s="37">
        <f>IF(($D102     =0),0,($N102     /$D102     ))</f>
        <v>0.55674293134803898</v>
      </c>
      <c r="P102" s="32">
        <f>SUM(P88:P90,P92:P95,P97:P100)</f>
        <v>3484268</v>
      </c>
      <c r="Q102" s="32">
        <f>SUM(Q88:Q90,Q92:Q95,Q97:Q100)</f>
        <v>641446616</v>
      </c>
      <c r="R102" s="32">
        <f>SUM(R88:R90,R92:R95,R97:R100)</f>
        <v>446038898</v>
      </c>
      <c r="S102" s="32">
        <f>SUM(S88:S90,S92:S95,S97:S100)</f>
        <v>219654109</v>
      </c>
      <c r="T102" s="37">
        <f>IF(($Q102     =0),0,($S102     /$Q102     ))</f>
        <v>0.34243552545298639</v>
      </c>
      <c r="U102" s="37">
        <f>IF(($P102     =0),0,(($H102     /$P102     )-1))</f>
        <v>38.412202505662599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286350510</v>
      </c>
      <c r="E105" s="31">
        <v>286350510</v>
      </c>
      <c r="F105" s="31">
        <v>52806063</v>
      </c>
      <c r="G105" s="36">
        <f t="shared" ref="G105:G136" si="24">IF(($D105     =0),0,($F105     /$D105     ))</f>
        <v>0.18441057779153247</v>
      </c>
      <c r="H105" s="31">
        <v>78090538</v>
      </c>
      <c r="I105" s="36">
        <f t="shared" ref="I105:I136" si="25">IF(($D105     =0),0,($H105     /$D105     ))</f>
        <v>0.27270961731480764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130896601</v>
      </c>
      <c r="O105" s="36">
        <f t="shared" ref="O105:O136" si="29">IF(($D105     =0),0,($N105     /$D105     ))</f>
        <v>0.45712019510634011</v>
      </c>
      <c r="P105" s="31">
        <v>116385316</v>
      </c>
      <c r="Q105" s="31">
        <v>272761040</v>
      </c>
      <c r="R105" s="31">
        <v>272761040</v>
      </c>
      <c r="S105" s="31">
        <v>143733185</v>
      </c>
      <c r="T105" s="36">
        <f t="shared" ref="T105:T136" si="30">IF(($Q105     =0),0,($S105     /$Q105     ))</f>
        <v>0.52695643410070592</v>
      </c>
      <c r="U105" s="36">
        <f t="shared" ref="U105:U136" si="31">IF(($P105     =0),0,(($H105     /$P105     )-1))</f>
        <v>-0.3290344462354684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286350510</v>
      </c>
      <c r="E106" s="32">
        <f>E105</f>
        <v>286350510</v>
      </c>
      <c r="F106" s="32">
        <f>F105</f>
        <v>52806063</v>
      </c>
      <c r="G106" s="37">
        <f t="shared" si="24"/>
        <v>0.18441057779153247</v>
      </c>
      <c r="H106" s="32">
        <f>H105</f>
        <v>78090538</v>
      </c>
      <c r="I106" s="37">
        <f t="shared" si="25"/>
        <v>0.27270961731480764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130896601</v>
      </c>
      <c r="O106" s="37">
        <f t="shared" si="29"/>
        <v>0.45712019510634011</v>
      </c>
      <c r="P106" s="32">
        <f>P105</f>
        <v>116385316</v>
      </c>
      <c r="Q106" s="32">
        <f>Q105</f>
        <v>272761040</v>
      </c>
      <c r="R106" s="32">
        <f>R105</f>
        <v>272761040</v>
      </c>
      <c r="S106" s="32">
        <f>S105</f>
        <v>143733185</v>
      </c>
      <c r="T106" s="37">
        <f t="shared" si="30"/>
        <v>0.52695643410070592</v>
      </c>
      <c r="U106" s="37">
        <f t="shared" si="31"/>
        <v>-0.3290344462354684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4"/>
        <v>0</v>
      </c>
      <c r="H112" s="32">
        <f>SUM(H107:H111)</f>
        <v>0</v>
      </c>
      <c r="I112" s="37">
        <f t="shared" si="25"/>
        <v>0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0</v>
      </c>
      <c r="O112" s="37">
        <f t="shared" si="29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30"/>
        <v>0</v>
      </c>
      <c r="U112" s="37">
        <f t="shared" si="31"/>
        <v>0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0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0</v>
      </c>
      <c r="O117" s="36">
        <f t="shared" si="29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9511</v>
      </c>
      <c r="G120" s="36">
        <f t="shared" si="24"/>
        <v>0</v>
      </c>
      <c r="H120" s="31">
        <v>2858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12369</v>
      </c>
      <c r="O120" s="36">
        <f t="shared" si="29"/>
        <v>0</v>
      </c>
      <c r="P120" s="31">
        <v>16315</v>
      </c>
      <c r="Q120" s="31">
        <v>0</v>
      </c>
      <c r="R120" s="31">
        <v>0</v>
      </c>
      <c r="S120" s="31">
        <v>33407</v>
      </c>
      <c r="T120" s="36">
        <f t="shared" si="30"/>
        <v>0</v>
      </c>
      <c r="U120" s="36">
        <f t="shared" si="31"/>
        <v>-0.82482378179589333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9511</v>
      </c>
      <c r="G121" s="37">
        <f t="shared" si="24"/>
        <v>0</v>
      </c>
      <c r="H121" s="32">
        <f>SUM(H113:H120)</f>
        <v>2858</v>
      </c>
      <c r="I121" s="37">
        <f t="shared" si="25"/>
        <v>0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12369</v>
      </c>
      <c r="O121" s="37">
        <f t="shared" si="29"/>
        <v>0</v>
      </c>
      <c r="P121" s="32">
        <f>SUM(P113:P120)</f>
        <v>16315</v>
      </c>
      <c r="Q121" s="32">
        <f>SUM(Q113:Q120)</f>
        <v>0</v>
      </c>
      <c r="R121" s="32">
        <f>SUM(R113:R120)</f>
        <v>0</v>
      </c>
      <c r="S121" s="32">
        <f>SUM(S113:S120)</f>
        <v>33407</v>
      </c>
      <c r="T121" s="37">
        <f t="shared" si="30"/>
        <v>0</v>
      </c>
      <c r="U121" s="37">
        <f t="shared" si="31"/>
        <v>-0.82482378179589333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60000</v>
      </c>
      <c r="E125" s="31">
        <v>60000</v>
      </c>
      <c r="F125" s="31">
        <v>0</v>
      </c>
      <c r="G125" s="36">
        <f t="shared" si="24"/>
        <v>0</v>
      </c>
      <c r="H125" s="31">
        <v>26900</v>
      </c>
      <c r="I125" s="36">
        <f t="shared" si="25"/>
        <v>0.44833333333333331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26900</v>
      </c>
      <c r="O125" s="36">
        <f t="shared" si="29"/>
        <v>0.44833333333333331</v>
      </c>
      <c r="P125" s="31">
        <v>5500</v>
      </c>
      <c r="Q125" s="31">
        <v>38520</v>
      </c>
      <c r="R125" s="31">
        <v>27430</v>
      </c>
      <c r="S125" s="31">
        <v>13000</v>
      </c>
      <c r="T125" s="36">
        <f t="shared" si="30"/>
        <v>0.33748701973001038</v>
      </c>
      <c r="U125" s="36">
        <f t="shared" si="31"/>
        <v>3.8909090909090907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60000</v>
      </c>
      <c r="E126" s="32">
        <f>SUM(E122:E125)</f>
        <v>60000</v>
      </c>
      <c r="F126" s="32">
        <f>SUM(F122:F125)</f>
        <v>0</v>
      </c>
      <c r="G126" s="37">
        <f t="shared" si="24"/>
        <v>0</v>
      </c>
      <c r="H126" s="32">
        <f>SUM(H122:H125)</f>
        <v>26900</v>
      </c>
      <c r="I126" s="37">
        <f t="shared" si="25"/>
        <v>0.44833333333333331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26900</v>
      </c>
      <c r="O126" s="37">
        <f t="shared" si="29"/>
        <v>0.44833333333333331</v>
      </c>
      <c r="P126" s="32">
        <f>SUM(P122:P125)</f>
        <v>5500</v>
      </c>
      <c r="Q126" s="32">
        <f>SUM(Q122:Q125)</f>
        <v>38520</v>
      </c>
      <c r="R126" s="32">
        <f>SUM(R122:R125)</f>
        <v>27430</v>
      </c>
      <c r="S126" s="32">
        <f>SUM(S122:S125)</f>
        <v>13000</v>
      </c>
      <c r="T126" s="37">
        <f t="shared" si="30"/>
        <v>0.33748701973001038</v>
      </c>
      <c r="U126" s="37">
        <f t="shared" si="31"/>
        <v>3.8909090909090907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4445</v>
      </c>
      <c r="E133" s="31">
        <v>4445</v>
      </c>
      <c r="F133" s="31">
        <v>3395</v>
      </c>
      <c r="G133" s="36">
        <f t="shared" si="24"/>
        <v>0.76377952755905509</v>
      </c>
      <c r="H133" s="31">
        <v>6070</v>
      </c>
      <c r="I133" s="36">
        <f t="shared" si="25"/>
        <v>1.3655793025871765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9465</v>
      </c>
      <c r="O133" s="36">
        <f t="shared" si="29"/>
        <v>2.1293588301462316</v>
      </c>
      <c r="P133" s="31">
        <v>19357</v>
      </c>
      <c r="Q133" s="31">
        <v>4237</v>
      </c>
      <c r="R133" s="31">
        <v>4237</v>
      </c>
      <c r="S133" s="31">
        <v>23755</v>
      </c>
      <c r="T133" s="36">
        <f t="shared" si="30"/>
        <v>5.6065612461647394</v>
      </c>
      <c r="U133" s="36">
        <f t="shared" si="31"/>
        <v>-0.68641834995092221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6004937</v>
      </c>
      <c r="E136" s="31">
        <v>6004937</v>
      </c>
      <c r="F136" s="31">
        <v>2073067</v>
      </c>
      <c r="G136" s="36">
        <f t="shared" si="24"/>
        <v>0.34522710229932468</v>
      </c>
      <c r="H136" s="31">
        <v>1658476</v>
      </c>
      <c r="I136" s="36">
        <f t="shared" si="25"/>
        <v>0.27618541210340758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3731543</v>
      </c>
      <c r="O136" s="36">
        <f t="shared" si="29"/>
        <v>0.62141251440273226</v>
      </c>
      <c r="P136" s="31">
        <v>1323777</v>
      </c>
      <c r="Q136" s="31">
        <v>5780000</v>
      </c>
      <c r="R136" s="31">
        <v>5780000</v>
      </c>
      <c r="S136" s="31">
        <v>3732126</v>
      </c>
      <c r="T136" s="36">
        <f t="shared" si="30"/>
        <v>0.6456965397923875</v>
      </c>
      <c r="U136" s="36">
        <f t="shared" si="31"/>
        <v>0.25283639162789506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6009382</v>
      </c>
      <c r="E137" s="32">
        <f>SUM(E133:E136)</f>
        <v>6009382</v>
      </c>
      <c r="F137" s="32">
        <f>SUM(F133:F136)</f>
        <v>2076462</v>
      </c>
      <c r="G137" s="37">
        <f t="shared" ref="G137:G170" si="32">IF(($D137     =0),0,($F137     /$D137     ))</f>
        <v>0.34553669578668822</v>
      </c>
      <c r="H137" s="32">
        <f>SUM(H133:H136)</f>
        <v>1664546</v>
      </c>
      <c r="I137" s="37">
        <f t="shared" ref="I137:I170" si="33">IF(($D137     =0),0,($H137     /$D137     ))</f>
        <v>0.27699121140909333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3741008</v>
      </c>
      <c r="O137" s="37">
        <f t="shared" ref="O137:O170" si="37">IF(($D137     =0),0,($N137     /$D137     ))</f>
        <v>0.62252790719578155</v>
      </c>
      <c r="P137" s="32">
        <f>SUM(P133:P136)</f>
        <v>1343134</v>
      </c>
      <c r="Q137" s="32">
        <f>SUM(Q133:Q136)</f>
        <v>5784237</v>
      </c>
      <c r="R137" s="32">
        <f>SUM(R133:R136)</f>
        <v>5784237</v>
      </c>
      <c r="S137" s="32">
        <f>SUM(S133:S136)</f>
        <v>3755881</v>
      </c>
      <c r="T137" s="37">
        <f t="shared" ref="T137:T170" si="38">IF(($Q137     =0),0,($S137     /$Q137     ))</f>
        <v>0.6493304129827322</v>
      </c>
      <c r="U137" s="37">
        <f t="shared" ref="U137:U170" si="39">IF(($P137     =0),0,(($H137     /$P137     )-1))</f>
        <v>0.23930002516502458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1304379</v>
      </c>
      <c r="E143" s="31">
        <v>1304379</v>
      </c>
      <c r="F143" s="31">
        <v>42680</v>
      </c>
      <c r="G143" s="36">
        <f t="shared" si="32"/>
        <v>3.2720551312156974E-2</v>
      </c>
      <c r="H143" s="31">
        <v>101490</v>
      </c>
      <c r="I143" s="36">
        <f t="shared" si="33"/>
        <v>7.7807140409344222E-2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144170</v>
      </c>
      <c r="O143" s="36">
        <f t="shared" si="37"/>
        <v>0.11052769172150119</v>
      </c>
      <c r="P143" s="31">
        <v>26622</v>
      </c>
      <c r="Q143" s="31">
        <v>560000</v>
      </c>
      <c r="R143" s="31">
        <v>603218</v>
      </c>
      <c r="S143" s="31">
        <v>51327</v>
      </c>
      <c r="T143" s="36">
        <f t="shared" si="38"/>
        <v>9.165535714285715E-2</v>
      </c>
      <c r="U143" s="36">
        <f t="shared" si="39"/>
        <v>2.8122605363984676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1304379</v>
      </c>
      <c r="E144" s="32">
        <f>SUM(E138:E143)</f>
        <v>1304379</v>
      </c>
      <c r="F144" s="32">
        <f>SUM(F138:F143)</f>
        <v>42680</v>
      </c>
      <c r="G144" s="37">
        <f t="shared" si="32"/>
        <v>3.2720551312156974E-2</v>
      </c>
      <c r="H144" s="32">
        <f>SUM(H138:H143)</f>
        <v>101490</v>
      </c>
      <c r="I144" s="37">
        <f t="shared" si="33"/>
        <v>7.7807140409344222E-2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144170</v>
      </c>
      <c r="O144" s="37">
        <f t="shared" si="37"/>
        <v>0.11052769172150119</v>
      </c>
      <c r="P144" s="32">
        <f>SUM(P138:P143)</f>
        <v>26622</v>
      </c>
      <c r="Q144" s="32">
        <f>SUM(Q138:Q143)</f>
        <v>560000</v>
      </c>
      <c r="R144" s="32">
        <f>SUM(R138:R143)</f>
        <v>603218</v>
      </c>
      <c r="S144" s="32">
        <f>SUM(S138:S143)</f>
        <v>51327</v>
      </c>
      <c r="T144" s="37">
        <f t="shared" si="38"/>
        <v>9.165535714285715E-2</v>
      </c>
      <c r="U144" s="37">
        <f t="shared" si="39"/>
        <v>2.8122605363984676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2226000</v>
      </c>
      <c r="E147" s="31">
        <v>2226000</v>
      </c>
      <c r="F147" s="31">
        <v>789860</v>
      </c>
      <c r="G147" s="36">
        <f t="shared" si="32"/>
        <v>0.35483378256963161</v>
      </c>
      <c r="H147" s="31">
        <v>778416</v>
      </c>
      <c r="I147" s="36">
        <f t="shared" si="33"/>
        <v>0.34969272237196763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1568276</v>
      </c>
      <c r="O147" s="36">
        <f t="shared" si="37"/>
        <v>0.7045265049415993</v>
      </c>
      <c r="P147" s="31">
        <v>690703</v>
      </c>
      <c r="Q147" s="31">
        <v>2100000</v>
      </c>
      <c r="R147" s="31">
        <v>2100000</v>
      </c>
      <c r="S147" s="31">
        <v>1026446</v>
      </c>
      <c r="T147" s="36">
        <f t="shared" si="38"/>
        <v>0.48878380952380951</v>
      </c>
      <c r="U147" s="36">
        <f t="shared" si="39"/>
        <v>0.12699090636641208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2226000</v>
      </c>
      <c r="E150" s="32">
        <f>SUM(E145:E149)</f>
        <v>2226000</v>
      </c>
      <c r="F150" s="32">
        <f>SUM(F145:F149)</f>
        <v>789860</v>
      </c>
      <c r="G150" s="37">
        <f t="shared" si="32"/>
        <v>0.35483378256963161</v>
      </c>
      <c r="H150" s="32">
        <f>SUM(H145:H149)</f>
        <v>778416</v>
      </c>
      <c r="I150" s="37">
        <f t="shared" si="33"/>
        <v>0.34969272237196763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1568276</v>
      </c>
      <c r="O150" s="37">
        <f t="shared" si="37"/>
        <v>0.7045265049415993</v>
      </c>
      <c r="P150" s="32">
        <f>SUM(P145:P149)</f>
        <v>690703</v>
      </c>
      <c r="Q150" s="32">
        <f>SUM(Q145:Q149)</f>
        <v>2100000</v>
      </c>
      <c r="R150" s="32">
        <f>SUM(R145:R149)</f>
        <v>2100000</v>
      </c>
      <c r="S150" s="32">
        <f>SUM(S145:S149)</f>
        <v>1026446</v>
      </c>
      <c r="T150" s="37">
        <f t="shared" si="38"/>
        <v>0.48878380952380951</v>
      </c>
      <c r="U150" s="37">
        <f t="shared" si="39"/>
        <v>0.12699090636641208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0</v>
      </c>
      <c r="E152" s="31">
        <v>0</v>
      </c>
      <c r="F152" s="31">
        <v>0</v>
      </c>
      <c r="G152" s="36">
        <f t="shared" si="32"/>
        <v>0</v>
      </c>
      <c r="H152" s="31">
        <v>0</v>
      </c>
      <c r="I152" s="36">
        <f t="shared" si="33"/>
        <v>0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0</v>
      </c>
      <c r="O152" s="36">
        <f t="shared" si="37"/>
        <v>0</v>
      </c>
      <c r="P152" s="31">
        <v>6876</v>
      </c>
      <c r="Q152" s="31">
        <v>27500</v>
      </c>
      <c r="R152" s="31">
        <v>27500</v>
      </c>
      <c r="S152" s="31">
        <v>13752</v>
      </c>
      <c r="T152" s="36">
        <f t="shared" si="38"/>
        <v>0.50007272727272722</v>
      </c>
      <c r="U152" s="36">
        <f t="shared" si="39"/>
        <v>-1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0</v>
      </c>
      <c r="E157" s="32">
        <f>SUM(E151:E156)</f>
        <v>0</v>
      </c>
      <c r="F157" s="32">
        <f>SUM(F151:F156)</f>
        <v>0</v>
      </c>
      <c r="G157" s="37">
        <f t="shared" si="32"/>
        <v>0</v>
      </c>
      <c r="H157" s="32">
        <f>SUM(H151:H156)</f>
        <v>0</v>
      </c>
      <c r="I157" s="37">
        <f t="shared" si="33"/>
        <v>0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0</v>
      </c>
      <c r="O157" s="37">
        <f t="shared" si="37"/>
        <v>0</v>
      </c>
      <c r="P157" s="32">
        <f>SUM(P151:P156)</f>
        <v>6876</v>
      </c>
      <c r="Q157" s="32">
        <f>SUM(Q151:Q156)</f>
        <v>27500</v>
      </c>
      <c r="R157" s="32">
        <f>SUM(R151:R156)</f>
        <v>27500</v>
      </c>
      <c r="S157" s="32">
        <f>SUM(S151:S156)</f>
        <v>13752</v>
      </c>
      <c r="T157" s="37">
        <f t="shared" si="38"/>
        <v>0.50007272727272722</v>
      </c>
      <c r="U157" s="37">
        <f t="shared" si="39"/>
        <v>-1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107316378</v>
      </c>
      <c r="E162" s="31">
        <v>107316378</v>
      </c>
      <c r="F162" s="31">
        <v>44704061</v>
      </c>
      <c r="G162" s="36">
        <f t="shared" si="32"/>
        <v>0.41656326679232503</v>
      </c>
      <c r="H162" s="31">
        <v>35764982</v>
      </c>
      <c r="I162" s="36">
        <f t="shared" si="33"/>
        <v>0.33326676381120501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80469043</v>
      </c>
      <c r="O162" s="36">
        <f t="shared" si="37"/>
        <v>0.74983003060353004</v>
      </c>
      <c r="P162" s="31">
        <v>6004</v>
      </c>
      <c r="Q162" s="31">
        <v>26621770</v>
      </c>
      <c r="R162" s="31">
        <v>26621770</v>
      </c>
      <c r="S162" s="31">
        <v>11097664</v>
      </c>
      <c r="T162" s="36">
        <f t="shared" si="38"/>
        <v>0.41686424306122394</v>
      </c>
      <c r="U162" s="36">
        <f t="shared" si="39"/>
        <v>5955.8590939373753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107316378</v>
      </c>
      <c r="E163" s="32">
        <f>SUM(E158:E162)</f>
        <v>107316378</v>
      </c>
      <c r="F163" s="32">
        <f>SUM(F158:F162)</f>
        <v>44704061</v>
      </c>
      <c r="G163" s="37">
        <f t="shared" si="32"/>
        <v>0.41656326679232503</v>
      </c>
      <c r="H163" s="32">
        <f>SUM(H158:H162)</f>
        <v>35764982</v>
      </c>
      <c r="I163" s="37">
        <f t="shared" si="33"/>
        <v>0.33326676381120501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80469043</v>
      </c>
      <c r="O163" s="37">
        <f t="shared" si="37"/>
        <v>0.74983003060353004</v>
      </c>
      <c r="P163" s="32">
        <f>SUM(P158:P162)</f>
        <v>6004</v>
      </c>
      <c r="Q163" s="32">
        <f>SUM(Q158:Q162)</f>
        <v>26621770</v>
      </c>
      <c r="R163" s="32">
        <f>SUM(R158:R162)</f>
        <v>26621770</v>
      </c>
      <c r="S163" s="32">
        <f>SUM(S158:S162)</f>
        <v>11097664</v>
      </c>
      <c r="T163" s="37">
        <f t="shared" si="38"/>
        <v>0.41686424306122394</v>
      </c>
      <c r="U163" s="37">
        <f t="shared" si="39"/>
        <v>5955.8590939373753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403266649</v>
      </c>
      <c r="E170" s="32">
        <f>SUM(E105,E107:E111,E113:E120,E122:E125,E127:E131,E133:E136,E138:E143,E145:E149,E151:E156,E158:E162,E164:E168)</f>
        <v>403266649</v>
      </c>
      <c r="F170" s="32">
        <f>SUM(F105,F107:F111,F113:F120,F122:F125,F127:F131,F133:F136,F138:F143,F145:F149,F151:F156,F158:F162,F164:F168)</f>
        <v>100428637</v>
      </c>
      <c r="G170" s="37">
        <f t="shared" si="32"/>
        <v>0.24903779484129868</v>
      </c>
      <c r="H170" s="32">
        <f>SUM(H105,H107:H111,H113:H120,H122:H125,H127:H131,H133:H136,H138:H143,H145:H149,H151:H156,H158:H162,H164:H168)</f>
        <v>116429730</v>
      </c>
      <c r="I170" s="37">
        <f t="shared" si="33"/>
        <v>0.28871648644567183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216858367</v>
      </c>
      <c r="O170" s="37">
        <f t="shared" si="37"/>
        <v>0.53775428128697045</v>
      </c>
      <c r="P170" s="32">
        <f>SUM(P105,P107:P111,P113:P120,P122:P125,P127:P131,P133:P136,P138:P143,P145:P149,P151:P156,P158:P162,P164:P168)</f>
        <v>118480470</v>
      </c>
      <c r="Q170" s="32">
        <f>SUM(Q105,Q107:Q111,Q113:Q120,Q122:Q125,Q127:Q131,Q133:Q136,Q138:Q143,Q145:Q149,Q151:Q156,Q158:Q162,Q164:Q168)</f>
        <v>307893067</v>
      </c>
      <c r="R170" s="32">
        <f>SUM(R105,R107:R111,R113:R120,R122:R125,R127:R131,R133:R136,R138:R143,R145:R149,R151:R156,R158:R162,R164:R168)</f>
        <v>307925195</v>
      </c>
      <c r="S170" s="32">
        <f>SUM(S105,S107:S111,S113:S120,S122:S125,S127:S131,S133:S136,S138:S143,S145:S149,S151:S156,S158:S162,S164:S168)</f>
        <v>159724662</v>
      </c>
      <c r="T170" s="37">
        <f t="shared" si="38"/>
        <v>0.51876667297610835</v>
      </c>
      <c r="U170" s="37">
        <f t="shared" si="39"/>
        <v>-1.7308675429798637E-2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315000</v>
      </c>
      <c r="E175" s="31">
        <v>315000</v>
      </c>
      <c r="F175" s="31">
        <v>474261</v>
      </c>
      <c r="G175" s="36">
        <f t="shared" si="40"/>
        <v>1.5055904761904761</v>
      </c>
      <c r="H175" s="31">
        <v>341325</v>
      </c>
      <c r="I175" s="36">
        <f t="shared" si="41"/>
        <v>1.0835714285714286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815586</v>
      </c>
      <c r="O175" s="36">
        <f t="shared" si="45"/>
        <v>2.5891619047619048</v>
      </c>
      <c r="P175" s="31">
        <v>170424</v>
      </c>
      <c r="Q175" s="31">
        <v>13000</v>
      </c>
      <c r="R175" s="31">
        <v>314000</v>
      </c>
      <c r="S175" s="31">
        <v>192076</v>
      </c>
      <c r="T175" s="36">
        <f t="shared" si="46"/>
        <v>14.775076923076924</v>
      </c>
      <c r="U175" s="36">
        <f t="shared" si="47"/>
        <v>1.00279890156316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315000</v>
      </c>
      <c r="E179" s="32">
        <f>SUM(E173:E178)</f>
        <v>315000</v>
      </c>
      <c r="F179" s="32">
        <f>SUM(F173:F178)</f>
        <v>474261</v>
      </c>
      <c r="G179" s="37">
        <f t="shared" si="40"/>
        <v>1.5055904761904761</v>
      </c>
      <c r="H179" s="32">
        <f>SUM(H173:H178)</f>
        <v>341325</v>
      </c>
      <c r="I179" s="37">
        <f t="shared" si="41"/>
        <v>1.0835714285714286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815586</v>
      </c>
      <c r="O179" s="37">
        <f t="shared" si="45"/>
        <v>2.5891619047619048</v>
      </c>
      <c r="P179" s="32">
        <f>SUM(P173:P178)</f>
        <v>170424</v>
      </c>
      <c r="Q179" s="32">
        <f>SUM(Q173:Q178)</f>
        <v>13000</v>
      </c>
      <c r="R179" s="32">
        <f>SUM(R173:R178)</f>
        <v>314000</v>
      </c>
      <c r="S179" s="32">
        <f>SUM(S173:S178)</f>
        <v>192076</v>
      </c>
      <c r="T179" s="37">
        <f t="shared" si="46"/>
        <v>14.775076923076924</v>
      </c>
      <c r="U179" s="37">
        <f t="shared" si="47"/>
        <v>1.00279890156316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2707929</v>
      </c>
      <c r="E184" s="31">
        <v>2707929</v>
      </c>
      <c r="F184" s="31">
        <v>833333</v>
      </c>
      <c r="G184" s="36">
        <f t="shared" si="40"/>
        <v>0.30773812755061153</v>
      </c>
      <c r="H184" s="31">
        <v>658838</v>
      </c>
      <c r="I184" s="36">
        <f t="shared" si="41"/>
        <v>0.24329958429486151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1492171</v>
      </c>
      <c r="O184" s="36">
        <f t="shared" si="45"/>
        <v>0.55103771184547301</v>
      </c>
      <c r="P184" s="31">
        <v>0</v>
      </c>
      <c r="Q184" s="31">
        <v>0</v>
      </c>
      <c r="R184" s="31">
        <v>275</v>
      </c>
      <c r="S184" s="31">
        <v>137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2707929</v>
      </c>
      <c r="E185" s="32">
        <f>SUM(E180:E184)</f>
        <v>2707929</v>
      </c>
      <c r="F185" s="32">
        <f>SUM(F180:F184)</f>
        <v>833333</v>
      </c>
      <c r="G185" s="37">
        <f t="shared" si="40"/>
        <v>0.30773812755061153</v>
      </c>
      <c r="H185" s="32">
        <f>SUM(H180:H184)</f>
        <v>658838</v>
      </c>
      <c r="I185" s="37">
        <f t="shared" si="41"/>
        <v>0.24329958429486151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1492171</v>
      </c>
      <c r="O185" s="37">
        <f t="shared" si="45"/>
        <v>0.55103771184547301</v>
      </c>
      <c r="P185" s="32">
        <f>SUM(P180:P184)</f>
        <v>0</v>
      </c>
      <c r="Q185" s="32">
        <f>SUM(Q180:Q184)</f>
        <v>0</v>
      </c>
      <c r="R185" s="32">
        <f>SUM(R180:R184)</f>
        <v>275</v>
      </c>
      <c r="S185" s="32">
        <f>SUM(S180:S184)</f>
        <v>137</v>
      </c>
      <c r="T185" s="37">
        <f t="shared" si="46"/>
        <v>0</v>
      </c>
      <c r="U185" s="37">
        <f t="shared" si="47"/>
        <v>0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1704</v>
      </c>
      <c r="E188" s="31">
        <v>1704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1623</v>
      </c>
      <c r="R188" s="31">
        <v>1623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23813000</v>
      </c>
      <c r="E190" s="31">
        <v>23813000</v>
      </c>
      <c r="F190" s="31">
        <v>9922098</v>
      </c>
      <c r="G190" s="36">
        <f t="shared" si="40"/>
        <v>0.41666728257674379</v>
      </c>
      <c r="H190" s="31">
        <v>7937667</v>
      </c>
      <c r="I190" s="36">
        <f t="shared" si="41"/>
        <v>0.33333334733128961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17859765</v>
      </c>
      <c r="O190" s="36">
        <f t="shared" si="45"/>
        <v>0.7500006299080334</v>
      </c>
      <c r="P190" s="31">
        <v>7816333</v>
      </c>
      <c r="Q190" s="31">
        <v>23449000</v>
      </c>
      <c r="R190" s="31">
        <v>21239000</v>
      </c>
      <c r="S190" s="31">
        <v>17586749</v>
      </c>
      <c r="T190" s="36">
        <f t="shared" si="46"/>
        <v>0.74999995735425817</v>
      </c>
      <c r="U190" s="36">
        <f t="shared" si="47"/>
        <v>1.5523135976934554E-2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23814704</v>
      </c>
      <c r="E191" s="32">
        <f>SUM(E186:E190)</f>
        <v>23814704</v>
      </c>
      <c r="F191" s="32">
        <f>SUM(F186:F190)</f>
        <v>9922098</v>
      </c>
      <c r="G191" s="37">
        <f t="shared" si="40"/>
        <v>0.41663746901914045</v>
      </c>
      <c r="H191" s="32">
        <f>SUM(H186:H190)</f>
        <v>7937667</v>
      </c>
      <c r="I191" s="37">
        <f t="shared" si="41"/>
        <v>0.33330949651946123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17859765</v>
      </c>
      <c r="O191" s="37">
        <f t="shared" si="45"/>
        <v>0.74994696553860174</v>
      </c>
      <c r="P191" s="32">
        <f>SUM(P186:P190)</f>
        <v>7816333</v>
      </c>
      <c r="Q191" s="32">
        <f>SUM(Q186:Q190)</f>
        <v>23450623</v>
      </c>
      <c r="R191" s="32">
        <f>SUM(R186:R190)</f>
        <v>21240623</v>
      </c>
      <c r="S191" s="32">
        <f>SUM(S186:S190)</f>
        <v>17586749</v>
      </c>
      <c r="T191" s="37">
        <f t="shared" si="46"/>
        <v>0.7499480504206647</v>
      </c>
      <c r="U191" s="37">
        <f t="shared" si="47"/>
        <v>1.5523135976934554E-2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426360</v>
      </c>
      <c r="E197" s="31">
        <v>426360</v>
      </c>
      <c r="F197" s="31">
        <v>57466</v>
      </c>
      <c r="G197" s="36">
        <f t="shared" si="40"/>
        <v>0.13478281264658973</v>
      </c>
      <c r="H197" s="31">
        <v>293269</v>
      </c>
      <c r="I197" s="36">
        <f t="shared" si="41"/>
        <v>0.68784360634205832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350735</v>
      </c>
      <c r="O197" s="36">
        <f t="shared" si="45"/>
        <v>0.82262641898864808</v>
      </c>
      <c r="P197" s="31">
        <v>91619</v>
      </c>
      <c r="Q197" s="31">
        <v>105300</v>
      </c>
      <c r="R197" s="31">
        <v>355300</v>
      </c>
      <c r="S197" s="31">
        <v>191088</v>
      </c>
      <c r="T197" s="36">
        <f t="shared" si="46"/>
        <v>1.8147008547008547</v>
      </c>
      <c r="U197" s="36">
        <f t="shared" si="47"/>
        <v>2.2009626824130364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426360</v>
      </c>
      <c r="E198" s="32">
        <f>SUM(E192:E197)</f>
        <v>426360</v>
      </c>
      <c r="F198" s="32">
        <f>SUM(F192:F197)</f>
        <v>57466</v>
      </c>
      <c r="G198" s="37">
        <f t="shared" si="40"/>
        <v>0.13478281264658973</v>
      </c>
      <c r="H198" s="32">
        <f>SUM(H192:H197)</f>
        <v>293269</v>
      </c>
      <c r="I198" s="37">
        <f t="shared" si="41"/>
        <v>0.68784360634205832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350735</v>
      </c>
      <c r="O198" s="37">
        <f t="shared" si="45"/>
        <v>0.82262641898864808</v>
      </c>
      <c r="P198" s="32">
        <f>SUM(P192:P197)</f>
        <v>91619</v>
      </c>
      <c r="Q198" s="32">
        <f>SUM(Q192:Q197)</f>
        <v>105300</v>
      </c>
      <c r="R198" s="32">
        <f>SUM(R192:R197)</f>
        <v>355300</v>
      </c>
      <c r="S198" s="32">
        <f>SUM(S192:S197)</f>
        <v>191088</v>
      </c>
      <c r="T198" s="37">
        <f t="shared" si="46"/>
        <v>1.8147008547008547</v>
      </c>
      <c r="U198" s="37">
        <f t="shared" si="47"/>
        <v>2.2009626824130364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0</v>
      </c>
      <c r="G204" s="37">
        <f t="shared" si="40"/>
        <v>0</v>
      </c>
      <c r="H204" s="32">
        <f>SUM(H199:H203)</f>
        <v>0</v>
      </c>
      <c r="I204" s="37">
        <f t="shared" si="41"/>
        <v>0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0</v>
      </c>
      <c r="O204" s="37">
        <f t="shared" si="45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6"/>
        <v>0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27263993</v>
      </c>
      <c r="E205" s="32">
        <f>SUM(E173:E178,E180:E184,E186:E190,E192:E197,E199:E203)</f>
        <v>27263993</v>
      </c>
      <c r="F205" s="32">
        <f>SUM(F173:F178,F180:F184,F186:F190,F192:F197,F199:F203)</f>
        <v>11287158</v>
      </c>
      <c r="G205" s="37">
        <f t="shared" si="40"/>
        <v>0.4139950446730235</v>
      </c>
      <c r="H205" s="32">
        <f>SUM(H173:H178,H180:H184,H186:H190,H192:H197,H199:H203)</f>
        <v>9231099</v>
      </c>
      <c r="I205" s="37">
        <f t="shared" si="41"/>
        <v>0.3385820631629417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20518257</v>
      </c>
      <c r="O205" s="37">
        <f t="shared" si="45"/>
        <v>0.75257710783596521</v>
      </c>
      <c r="P205" s="32">
        <f>SUM(P173:P178,P180:P184,P186:P190,P192:P197,P199:P203)</f>
        <v>8078376</v>
      </c>
      <c r="Q205" s="32">
        <f>SUM(Q173:Q178,Q180:Q184,Q186:Q190,Q192:Q197,Q199:Q203)</f>
        <v>23568923</v>
      </c>
      <c r="R205" s="32">
        <f>SUM(R173:R178,R180:R184,R186:R190,R192:R197,R199:R203)</f>
        <v>21910198</v>
      </c>
      <c r="S205" s="32">
        <f>SUM(S173:S178,S180:S184,S186:S190,S192:S197,S199:S203)</f>
        <v>17970050</v>
      </c>
      <c r="T205" s="37">
        <f t="shared" si="46"/>
        <v>0.76244680336050996</v>
      </c>
      <c r="U205" s="37">
        <f t="shared" si="47"/>
        <v>0.14269241738686089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331863</v>
      </c>
      <c r="R209" s="31">
        <v>10331863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947820</v>
      </c>
      <c r="E215" s="31">
        <v>947820</v>
      </c>
      <c r="F215" s="31">
        <v>226608</v>
      </c>
      <c r="G215" s="36">
        <f t="shared" si="48"/>
        <v>0.23908337026017598</v>
      </c>
      <c r="H215" s="31">
        <v>354595</v>
      </c>
      <c r="I215" s="36">
        <f t="shared" si="49"/>
        <v>0.37411639340803104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581203</v>
      </c>
      <c r="O215" s="36">
        <f t="shared" si="53"/>
        <v>0.61319976366820705</v>
      </c>
      <c r="P215" s="31">
        <v>454315</v>
      </c>
      <c r="Q215" s="31">
        <v>702690</v>
      </c>
      <c r="R215" s="31">
        <v>902690</v>
      </c>
      <c r="S215" s="31">
        <v>492742</v>
      </c>
      <c r="T215" s="36">
        <f t="shared" si="54"/>
        <v>0.70122244517497045</v>
      </c>
      <c r="U215" s="36">
        <f t="shared" si="55"/>
        <v>-0.21949528410904329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947820</v>
      </c>
      <c r="E216" s="32">
        <f>SUM(E208:E215)</f>
        <v>947820</v>
      </c>
      <c r="F216" s="32">
        <f>SUM(F208:F215)</f>
        <v>226608</v>
      </c>
      <c r="G216" s="37">
        <f t="shared" si="48"/>
        <v>0.23908337026017598</v>
      </c>
      <c r="H216" s="32">
        <f>SUM(H208:H215)</f>
        <v>354595</v>
      </c>
      <c r="I216" s="37">
        <f t="shared" si="49"/>
        <v>0.37411639340803104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581203</v>
      </c>
      <c r="O216" s="37">
        <f t="shared" si="53"/>
        <v>0.61319976366820705</v>
      </c>
      <c r="P216" s="32">
        <f>SUM(P208:P215)</f>
        <v>454315</v>
      </c>
      <c r="Q216" s="32">
        <f>SUM(Q208:Q215)</f>
        <v>1034553</v>
      </c>
      <c r="R216" s="32">
        <f>SUM(R208:R215)</f>
        <v>11234553</v>
      </c>
      <c r="S216" s="32">
        <f>SUM(S208:S215)</f>
        <v>492742</v>
      </c>
      <c r="T216" s="37">
        <f t="shared" si="54"/>
        <v>0.4762849269201288</v>
      </c>
      <c r="U216" s="37">
        <f t="shared" si="55"/>
        <v>-0.21949528410904329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108231</v>
      </c>
      <c r="E219" s="31">
        <v>108231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1884</v>
      </c>
      <c r="Q219" s="31">
        <v>103176</v>
      </c>
      <c r="R219" s="31">
        <v>103176</v>
      </c>
      <c r="S219" s="31">
        <v>1884</v>
      </c>
      <c r="T219" s="36">
        <f t="shared" si="54"/>
        <v>1.8260060479181203E-2</v>
      </c>
      <c r="U219" s="36">
        <f t="shared" si="55"/>
        <v>-1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1621500</v>
      </c>
      <c r="E223" s="31">
        <v>1621500</v>
      </c>
      <c r="F223" s="31">
        <v>220364</v>
      </c>
      <c r="G223" s="36">
        <f t="shared" si="48"/>
        <v>0.13590132593277829</v>
      </c>
      <c r="H223" s="31">
        <v>763226</v>
      </c>
      <c r="I223" s="36">
        <f t="shared" si="49"/>
        <v>0.47069133518347211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983590</v>
      </c>
      <c r="O223" s="36">
        <f t="shared" si="53"/>
        <v>0.60659266111625043</v>
      </c>
      <c r="P223" s="31">
        <v>322085</v>
      </c>
      <c r="Q223" s="31">
        <v>350000</v>
      </c>
      <c r="R223" s="31">
        <v>350000</v>
      </c>
      <c r="S223" s="31">
        <v>627964</v>
      </c>
      <c r="T223" s="36">
        <f t="shared" si="54"/>
        <v>1.7941828571428571</v>
      </c>
      <c r="U223" s="36">
        <f t="shared" si="55"/>
        <v>1.3696415542481022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1729731</v>
      </c>
      <c r="E224" s="32">
        <f>SUM(E217:E223)</f>
        <v>1729731</v>
      </c>
      <c r="F224" s="32">
        <f>SUM(F217:F223)</f>
        <v>220364</v>
      </c>
      <c r="G224" s="37">
        <f t="shared" si="48"/>
        <v>0.12739784394220835</v>
      </c>
      <c r="H224" s="32">
        <f>SUM(H217:H223)</f>
        <v>763226</v>
      </c>
      <c r="I224" s="37">
        <f t="shared" si="49"/>
        <v>0.44123970721458999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983590</v>
      </c>
      <c r="O224" s="37">
        <f t="shared" si="53"/>
        <v>0.56863755115679837</v>
      </c>
      <c r="P224" s="32">
        <f>SUM(P217:P223)</f>
        <v>323969</v>
      </c>
      <c r="Q224" s="32">
        <f>SUM(Q217:Q223)</f>
        <v>453176</v>
      </c>
      <c r="R224" s="32">
        <f>SUM(R217:R223)</f>
        <v>453176</v>
      </c>
      <c r="S224" s="32">
        <f>SUM(S217:S223)</f>
        <v>629848</v>
      </c>
      <c r="T224" s="37">
        <f t="shared" si="54"/>
        <v>1.3898529489646407</v>
      </c>
      <c r="U224" s="37">
        <f t="shared" si="55"/>
        <v>1.355861208942831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0</v>
      </c>
      <c r="R230" s="32">
        <f>SUM(R225:R229)</f>
        <v>0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2677551</v>
      </c>
      <c r="E231" s="32">
        <f>SUM(E208:E215,E217:E223,E225:E229)</f>
        <v>2677551</v>
      </c>
      <c r="F231" s="32">
        <f>SUM(F208:F215,F217:F223,F225:F229)</f>
        <v>446972</v>
      </c>
      <c r="G231" s="37">
        <f t="shared" si="48"/>
        <v>0.16693314151625871</v>
      </c>
      <c r="H231" s="32">
        <f>SUM(H208:H215,H217:H223,H225:H229)</f>
        <v>1117821</v>
      </c>
      <c r="I231" s="37">
        <f t="shared" si="49"/>
        <v>0.41747888275517442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1564793</v>
      </c>
      <c r="O231" s="37">
        <f t="shared" si="53"/>
        <v>0.58441202427143313</v>
      </c>
      <c r="P231" s="32">
        <f>SUM(P208:P215,P217:P223,P225:P229)</f>
        <v>778284</v>
      </c>
      <c r="Q231" s="32">
        <f>SUM(Q208:Q215,Q217:Q223,Q225:Q229)</f>
        <v>1487729</v>
      </c>
      <c r="R231" s="32">
        <f>SUM(R208:R215,R217:R223,R225:R229)</f>
        <v>11687729</v>
      </c>
      <c r="S231" s="32">
        <f>SUM(S208:S215,S217:S223,S225:S229)</f>
        <v>1122590</v>
      </c>
      <c r="T231" s="37">
        <f t="shared" si="54"/>
        <v>0.75456618779361029</v>
      </c>
      <c r="U231" s="37">
        <f t="shared" si="55"/>
        <v>0.43626362613133507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56"/>
        <v>0</v>
      </c>
      <c r="H240" s="32">
        <f>SUM(H234:H239)</f>
        <v>0</v>
      </c>
      <c r="I240" s="37">
        <f t="shared" si="57"/>
        <v>0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0</v>
      </c>
      <c r="O240" s="37">
        <f t="shared" si="61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62"/>
        <v>0</v>
      </c>
      <c r="U240" s="37">
        <f t="shared" si="63"/>
        <v>0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269088</v>
      </c>
      <c r="E243" s="31">
        <v>269088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-26742504</v>
      </c>
      <c r="R243" s="31">
        <v>-26742504</v>
      </c>
      <c r="S243" s="31">
        <v>200</v>
      </c>
      <c r="T243" s="36">
        <f t="shared" si="62"/>
        <v>-7.4787312362372652E-6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40916</v>
      </c>
      <c r="Q246" s="31">
        <v>90000</v>
      </c>
      <c r="R246" s="31">
        <v>90000</v>
      </c>
      <c r="S246" s="31">
        <v>63186</v>
      </c>
      <c r="T246" s="36">
        <f t="shared" si="62"/>
        <v>0.70206666666666662</v>
      </c>
      <c r="U246" s="36">
        <f t="shared" si="63"/>
        <v>-1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269088</v>
      </c>
      <c r="E247" s="32">
        <f>SUM(E241:E246)</f>
        <v>269088</v>
      </c>
      <c r="F247" s="32">
        <f>SUM(F241:F246)</f>
        <v>0</v>
      </c>
      <c r="G247" s="37">
        <f t="shared" si="56"/>
        <v>0</v>
      </c>
      <c r="H247" s="32">
        <f>SUM(H241:H246)</f>
        <v>0</v>
      </c>
      <c r="I247" s="37">
        <f t="shared" si="57"/>
        <v>0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0</v>
      </c>
      <c r="O247" s="37">
        <f t="shared" si="61"/>
        <v>0</v>
      </c>
      <c r="P247" s="32">
        <f>SUM(P241:P246)</f>
        <v>40916</v>
      </c>
      <c r="Q247" s="32">
        <f>SUM(Q241:Q246)</f>
        <v>-26652504</v>
      </c>
      <c r="R247" s="32">
        <f>SUM(R241:R246)</f>
        <v>-26652504</v>
      </c>
      <c r="S247" s="32">
        <f>SUM(S241:S246)</f>
        <v>63386</v>
      </c>
      <c r="T247" s="37">
        <f t="shared" si="62"/>
        <v>-2.3782380822454804E-3</v>
      </c>
      <c r="U247" s="37">
        <f t="shared" si="63"/>
        <v>-1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56"/>
        <v>0</v>
      </c>
      <c r="H255" s="31">
        <v>0</v>
      </c>
      <c r="I255" s="36">
        <f t="shared" si="57"/>
        <v>0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0</v>
      </c>
      <c r="O255" s="36">
        <f t="shared" si="61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62"/>
        <v>0</v>
      </c>
      <c r="U255" s="36">
        <f t="shared" si="63"/>
        <v>0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56"/>
        <v>0</v>
      </c>
      <c r="H259" s="32">
        <f>SUM(H255:H258)</f>
        <v>0</v>
      </c>
      <c r="I259" s="37">
        <f t="shared" si="57"/>
        <v>0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0</v>
      </c>
      <c r="O259" s="37">
        <f t="shared" si="61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62"/>
        <v>0</v>
      </c>
      <c r="U259" s="37">
        <f t="shared" si="63"/>
        <v>0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269088</v>
      </c>
      <c r="E260" s="32">
        <f>SUM(E234:E239,E241:E246,E248:E253,E255:E258)</f>
        <v>269088</v>
      </c>
      <c r="F260" s="32">
        <f>SUM(F234:F239,F241:F246,F248:F253,F255:F258)</f>
        <v>0</v>
      </c>
      <c r="G260" s="37">
        <f t="shared" si="56"/>
        <v>0</v>
      </c>
      <c r="H260" s="32">
        <f>SUM(H234:H239,H241:H246,H248:H253,H255:H258)</f>
        <v>0</v>
      </c>
      <c r="I260" s="37">
        <f t="shared" si="57"/>
        <v>0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0</v>
      </c>
      <c r="O260" s="37">
        <f t="shared" si="61"/>
        <v>0</v>
      </c>
      <c r="P260" s="32">
        <f>SUM(P234:P239,P241:P246,P248:P253,P255:P258)</f>
        <v>40916</v>
      </c>
      <c r="Q260" s="32">
        <f>SUM(Q234:Q239,Q241:Q246,Q248:Q253,Q255:Q258)</f>
        <v>-26652504</v>
      </c>
      <c r="R260" s="32">
        <f>SUM(R234:R239,R241:R246,R248:R253,R255:R258)</f>
        <v>-26652504</v>
      </c>
      <c r="S260" s="32">
        <f>SUM(S234:S239,S241:S246,S248:S253,S255:S258)</f>
        <v>63386</v>
      </c>
      <c r="T260" s="37">
        <f t="shared" si="62"/>
        <v>-2.3782380822454804E-3</v>
      </c>
      <c r="U260" s="37">
        <f t="shared" si="63"/>
        <v>-1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10185813</v>
      </c>
      <c r="E266" s="31">
        <v>10185813</v>
      </c>
      <c r="F266" s="31">
        <v>4244058</v>
      </c>
      <c r="G266" s="36">
        <f t="shared" si="64"/>
        <v>0.41666364776184289</v>
      </c>
      <c r="H266" s="31">
        <v>3403685</v>
      </c>
      <c r="I266" s="36">
        <f t="shared" si="65"/>
        <v>0.33415938423373764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7647743</v>
      </c>
      <c r="O266" s="36">
        <f t="shared" si="69"/>
        <v>0.75082303199558054</v>
      </c>
      <c r="P266" s="31">
        <v>3181575</v>
      </c>
      <c r="Q266" s="31">
        <v>9544725</v>
      </c>
      <c r="R266" s="31">
        <v>9544725</v>
      </c>
      <c r="S266" s="31">
        <v>7158544</v>
      </c>
      <c r="T266" s="36">
        <f t="shared" si="70"/>
        <v>0.75000002619247808</v>
      </c>
      <c r="U266" s="36">
        <f t="shared" si="71"/>
        <v>6.9811335580648004E-2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10185813</v>
      </c>
      <c r="E267" s="32">
        <f>SUM(E263:E266)</f>
        <v>10185813</v>
      </c>
      <c r="F267" s="32">
        <f>SUM(F263:F266)</f>
        <v>4244058</v>
      </c>
      <c r="G267" s="37">
        <f t="shared" si="64"/>
        <v>0.41666364776184289</v>
      </c>
      <c r="H267" s="32">
        <f>SUM(H263:H266)</f>
        <v>3403685</v>
      </c>
      <c r="I267" s="37">
        <f t="shared" si="65"/>
        <v>0.33415938423373764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7647743</v>
      </c>
      <c r="O267" s="37">
        <f t="shared" si="69"/>
        <v>0.75082303199558054</v>
      </c>
      <c r="P267" s="32">
        <f>SUM(P263:P266)</f>
        <v>3181575</v>
      </c>
      <c r="Q267" s="32">
        <f>SUM(Q263:Q266)</f>
        <v>9544725</v>
      </c>
      <c r="R267" s="32">
        <f>SUM(R263:R266)</f>
        <v>9544725</v>
      </c>
      <c r="S267" s="32">
        <f>SUM(S263:S266)</f>
        <v>7158544</v>
      </c>
      <c r="T267" s="37">
        <f t="shared" si="70"/>
        <v>0.75000002619247808</v>
      </c>
      <c r="U267" s="37">
        <f t="shared" si="71"/>
        <v>6.9811335580648004E-2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1657423</v>
      </c>
      <c r="E268" s="31">
        <v>1657423</v>
      </c>
      <c r="F268" s="31">
        <v>1189873</v>
      </c>
      <c r="G268" s="36">
        <f t="shared" si="64"/>
        <v>0.71790544719121185</v>
      </c>
      <c r="H268" s="31">
        <v>1199551</v>
      </c>
      <c r="I268" s="36">
        <f t="shared" si="65"/>
        <v>0.72374463248066423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2389424</v>
      </c>
      <c r="O268" s="36">
        <f t="shared" si="69"/>
        <v>1.4416500796718761</v>
      </c>
      <c r="P268" s="31">
        <v>-2283</v>
      </c>
      <c r="Q268" s="31">
        <v>2251815</v>
      </c>
      <c r="R268" s="31">
        <v>0</v>
      </c>
      <c r="S268" s="31">
        <v>-3249</v>
      </c>
      <c r="T268" s="36">
        <f t="shared" si="70"/>
        <v>-1.4428361122028231E-3</v>
      </c>
      <c r="U268" s="36">
        <f t="shared" si="71"/>
        <v>-526.42750766535255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1657423</v>
      </c>
      <c r="E275" s="32">
        <f>SUM(E268:E274)</f>
        <v>1657423</v>
      </c>
      <c r="F275" s="32">
        <f>SUM(F268:F274)</f>
        <v>1189873</v>
      </c>
      <c r="G275" s="37">
        <f t="shared" si="64"/>
        <v>0.71790544719121185</v>
      </c>
      <c r="H275" s="32">
        <f>SUM(H268:H274)</f>
        <v>1199551</v>
      </c>
      <c r="I275" s="37">
        <f t="shared" si="65"/>
        <v>0.72374463248066423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2389424</v>
      </c>
      <c r="O275" s="37">
        <f t="shared" si="69"/>
        <v>1.4416500796718761</v>
      </c>
      <c r="P275" s="32">
        <f>SUM(P268:P274)</f>
        <v>-2283</v>
      </c>
      <c r="Q275" s="32">
        <f>SUM(Q268:Q274)</f>
        <v>2251815</v>
      </c>
      <c r="R275" s="32">
        <f>SUM(R268:R274)</f>
        <v>0</v>
      </c>
      <c r="S275" s="32">
        <f>SUM(S268:S274)</f>
        <v>-3249</v>
      </c>
      <c r="T275" s="37">
        <f t="shared" si="70"/>
        <v>-1.4428361122028231E-3</v>
      </c>
      <c r="U275" s="37">
        <f t="shared" si="71"/>
        <v>-526.42750766535255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1</v>
      </c>
      <c r="R278" s="31">
        <v>1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1300000</v>
      </c>
      <c r="E284" s="31">
        <v>1300000</v>
      </c>
      <c r="F284" s="31">
        <v>375940</v>
      </c>
      <c r="G284" s="36">
        <f t="shared" si="64"/>
        <v>0.28918461538461537</v>
      </c>
      <c r="H284" s="31">
        <v>574599</v>
      </c>
      <c r="I284" s="36">
        <f t="shared" si="65"/>
        <v>0.44199923076923076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950539</v>
      </c>
      <c r="O284" s="36">
        <f t="shared" si="69"/>
        <v>0.73118384615384613</v>
      </c>
      <c r="P284" s="31">
        <v>503599</v>
      </c>
      <c r="Q284" s="31">
        <v>1250000</v>
      </c>
      <c r="R284" s="31">
        <v>1543836</v>
      </c>
      <c r="S284" s="31">
        <v>882224</v>
      </c>
      <c r="T284" s="36">
        <f t="shared" si="70"/>
        <v>0.70577920000000005</v>
      </c>
      <c r="U284" s="36">
        <f t="shared" si="71"/>
        <v>0.14098518861236808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1300000</v>
      </c>
      <c r="E285" s="32">
        <f>SUM(E276:E284)</f>
        <v>1300000</v>
      </c>
      <c r="F285" s="32">
        <f>SUM(F276:F284)</f>
        <v>375940</v>
      </c>
      <c r="G285" s="37">
        <f t="shared" si="64"/>
        <v>0.28918461538461537</v>
      </c>
      <c r="H285" s="32">
        <f>SUM(H276:H284)</f>
        <v>574599</v>
      </c>
      <c r="I285" s="37">
        <f t="shared" si="65"/>
        <v>0.44199923076923076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950539</v>
      </c>
      <c r="O285" s="37">
        <f t="shared" si="69"/>
        <v>0.73118384615384613</v>
      </c>
      <c r="P285" s="32">
        <f>SUM(P276:P284)</f>
        <v>503599</v>
      </c>
      <c r="Q285" s="32">
        <f>SUM(Q276:Q284)</f>
        <v>1250001</v>
      </c>
      <c r="R285" s="32">
        <f>SUM(R276:R284)</f>
        <v>1543837</v>
      </c>
      <c r="S285" s="32">
        <f>SUM(S276:S284)</f>
        <v>882224</v>
      </c>
      <c r="T285" s="37">
        <f t="shared" si="70"/>
        <v>0.70577863537709173</v>
      </c>
      <c r="U285" s="37">
        <f t="shared" si="71"/>
        <v>0.14098518861236808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90000</v>
      </c>
      <c r="E293" s="31">
        <v>90000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34304</v>
      </c>
      <c r="Q293" s="31">
        <v>70000</v>
      </c>
      <c r="R293" s="31">
        <v>3870000</v>
      </c>
      <c r="S293" s="31">
        <v>50686</v>
      </c>
      <c r="T293" s="36">
        <f t="shared" si="70"/>
        <v>0.72408571428571433</v>
      </c>
      <c r="U293" s="36">
        <f t="shared" si="71"/>
        <v>-1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90000</v>
      </c>
      <c r="E298" s="32">
        <f>SUM(E293:E297)</f>
        <v>90000</v>
      </c>
      <c r="F298" s="32">
        <f>SUM(F293:F297)</f>
        <v>0</v>
      </c>
      <c r="G298" s="37">
        <f t="shared" si="64"/>
        <v>0</v>
      </c>
      <c r="H298" s="32">
        <f>SUM(H293:H297)</f>
        <v>0</v>
      </c>
      <c r="I298" s="37">
        <f t="shared" si="65"/>
        <v>0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0</v>
      </c>
      <c r="O298" s="37">
        <f t="shared" si="69"/>
        <v>0</v>
      </c>
      <c r="P298" s="32">
        <f>SUM(P293:P297)</f>
        <v>34304</v>
      </c>
      <c r="Q298" s="32">
        <f>SUM(Q293:Q297)</f>
        <v>70000</v>
      </c>
      <c r="R298" s="32">
        <f>SUM(R293:R297)</f>
        <v>3870000</v>
      </c>
      <c r="S298" s="32">
        <f>SUM(S293:S297)</f>
        <v>50686</v>
      </c>
      <c r="T298" s="37">
        <f t="shared" si="70"/>
        <v>0.72408571428571433</v>
      </c>
      <c r="U298" s="37">
        <f t="shared" si="71"/>
        <v>-1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13233236</v>
      </c>
      <c r="E299" s="32">
        <f>SUM(E263:E266,E268:E274,E276:E284,E286:E291,E293:E297)</f>
        <v>13233236</v>
      </c>
      <c r="F299" s="32">
        <f>SUM(F263:F266,F268:F274,F276:F284,F286:F291,F293:F297)</f>
        <v>5809871</v>
      </c>
      <c r="G299" s="37">
        <f t="shared" si="64"/>
        <v>0.43903630223174439</v>
      </c>
      <c r="H299" s="32">
        <f>SUM(H263:H266,H268:H274,H276:H284,H286:H291,H293:H297)</f>
        <v>5177835</v>
      </c>
      <c r="I299" s="37">
        <f t="shared" si="65"/>
        <v>0.39127504413886371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10987706</v>
      </c>
      <c r="O299" s="37">
        <f t="shared" si="69"/>
        <v>0.83031134637060811</v>
      </c>
      <c r="P299" s="32">
        <f>SUM(P263:P266,P268:P274,P276:P284,P286:P291,P293:P297)</f>
        <v>3717195</v>
      </c>
      <c r="Q299" s="32">
        <f>SUM(Q263:Q266,Q268:Q274,Q276:Q284,Q286:Q291,Q293:Q297)</f>
        <v>13116541</v>
      </c>
      <c r="R299" s="32">
        <f>SUM(R263:R266,R268:R274,R276:R284,R286:R291,R293:R297)</f>
        <v>14958562</v>
      </c>
      <c r="S299" s="32">
        <f>SUM(S263:S266,S268:S274,S276:S284,S286:S291,S293:S297)</f>
        <v>8088205</v>
      </c>
      <c r="T299" s="37">
        <f t="shared" si="70"/>
        <v>0.61664161305941867</v>
      </c>
      <c r="U299" s="37">
        <f t="shared" si="71"/>
        <v>0.39294145182052587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454486085</v>
      </c>
      <c r="E302" s="31">
        <v>454486085</v>
      </c>
      <c r="F302" s="31">
        <v>63485018</v>
      </c>
      <c r="G302" s="36">
        <f t="shared" ref="G302:G339" si="72">IF(($D302     =0),0,($F302     /$D302     ))</f>
        <v>0.13968528431404012</v>
      </c>
      <c r="H302" s="31">
        <v>83051814</v>
      </c>
      <c r="I302" s="36">
        <f t="shared" ref="I302:I339" si="73">IF(($D302     =0),0,($H302     /$D302     ))</f>
        <v>0.18273785873994361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146536832</v>
      </c>
      <c r="O302" s="36">
        <f t="shared" ref="O302:O339" si="77">IF(($D302     =0),0,($N302     /$D302     ))</f>
        <v>0.32242314305398373</v>
      </c>
      <c r="P302" s="31">
        <v>116626083</v>
      </c>
      <c r="Q302" s="31">
        <v>459127281</v>
      </c>
      <c r="R302" s="31">
        <v>436965281</v>
      </c>
      <c r="S302" s="31">
        <v>158724739</v>
      </c>
      <c r="T302" s="36">
        <f t="shared" ref="T302:T339" si="78">IF(($Q302     =0),0,($S302     /$Q302     ))</f>
        <v>0.34570966607405756</v>
      </c>
      <c r="U302" s="36">
        <f t="shared" ref="U302:U339" si="79">IF(($P302     =0),0,(($H302     /$P302     )-1))</f>
        <v>-0.28787959036573318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454486085</v>
      </c>
      <c r="E303" s="32">
        <f>E302</f>
        <v>454486085</v>
      </c>
      <c r="F303" s="32">
        <f>F302</f>
        <v>63485018</v>
      </c>
      <c r="G303" s="37">
        <f t="shared" si="72"/>
        <v>0.13968528431404012</v>
      </c>
      <c r="H303" s="32">
        <f>H302</f>
        <v>83051814</v>
      </c>
      <c r="I303" s="37">
        <f t="shared" si="73"/>
        <v>0.18273785873994361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146536832</v>
      </c>
      <c r="O303" s="37">
        <f t="shared" si="77"/>
        <v>0.32242314305398373</v>
      </c>
      <c r="P303" s="32">
        <f>P302</f>
        <v>116626083</v>
      </c>
      <c r="Q303" s="32">
        <f>Q302</f>
        <v>459127281</v>
      </c>
      <c r="R303" s="32">
        <f>R302</f>
        <v>436965281</v>
      </c>
      <c r="S303" s="32">
        <f>S302</f>
        <v>158724739</v>
      </c>
      <c r="T303" s="37">
        <f t="shared" si="78"/>
        <v>0.34570966607405756</v>
      </c>
      <c r="U303" s="37">
        <f t="shared" si="79"/>
        <v>-0.28787959036573318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14192289</v>
      </c>
      <c r="E309" s="31">
        <v>14192289</v>
      </c>
      <c r="F309" s="31">
        <v>6022839</v>
      </c>
      <c r="G309" s="36">
        <f t="shared" si="72"/>
        <v>0.42437403860645734</v>
      </c>
      <c r="H309" s="31">
        <v>7599024</v>
      </c>
      <c r="I309" s="36">
        <f t="shared" si="73"/>
        <v>0.53543329057067535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13621863</v>
      </c>
      <c r="O309" s="36">
        <f t="shared" si="77"/>
        <v>0.95980732917713274</v>
      </c>
      <c r="P309" s="31">
        <v>4524051</v>
      </c>
      <c r="Q309" s="31">
        <v>13629312</v>
      </c>
      <c r="R309" s="31">
        <v>13629312</v>
      </c>
      <c r="S309" s="31">
        <v>8857475</v>
      </c>
      <c r="T309" s="36">
        <f t="shared" si="78"/>
        <v>0.64988423480216762</v>
      </c>
      <c r="U309" s="36">
        <f t="shared" si="79"/>
        <v>0.67969459230234142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14192289</v>
      </c>
      <c r="E310" s="32">
        <f>SUM(E304:E309)</f>
        <v>14192289</v>
      </c>
      <c r="F310" s="32">
        <f>SUM(F304:F309)</f>
        <v>6022839</v>
      </c>
      <c r="G310" s="37">
        <f t="shared" si="72"/>
        <v>0.42437403860645734</v>
      </c>
      <c r="H310" s="32">
        <f>SUM(H304:H309)</f>
        <v>7599024</v>
      </c>
      <c r="I310" s="37">
        <f t="shared" si="73"/>
        <v>0.53543329057067535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13621863</v>
      </c>
      <c r="O310" s="37">
        <f t="shared" si="77"/>
        <v>0.95980732917713274</v>
      </c>
      <c r="P310" s="32">
        <f>SUM(P304:P309)</f>
        <v>4524051</v>
      </c>
      <c r="Q310" s="32">
        <f>SUM(Q304:Q309)</f>
        <v>13629312</v>
      </c>
      <c r="R310" s="32">
        <f>SUM(R304:R309)</f>
        <v>13629312</v>
      </c>
      <c r="S310" s="32">
        <f>SUM(S304:S309)</f>
        <v>8857475</v>
      </c>
      <c r="T310" s="37">
        <f t="shared" si="78"/>
        <v>0.64988423480216762</v>
      </c>
      <c r="U310" s="37">
        <f t="shared" si="79"/>
        <v>0.67969459230234142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653000</v>
      </c>
      <c r="E316" s="31">
        <v>653000</v>
      </c>
      <c r="F316" s="31">
        <v>176290</v>
      </c>
      <c r="G316" s="36">
        <f t="shared" si="72"/>
        <v>0.26996937212863709</v>
      </c>
      <c r="H316" s="31">
        <v>178401</v>
      </c>
      <c r="I316" s="36">
        <f t="shared" si="73"/>
        <v>0.2732021439509954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354691</v>
      </c>
      <c r="O316" s="36">
        <f t="shared" si="77"/>
        <v>0.54317151607963243</v>
      </c>
      <c r="P316" s="31">
        <v>151775</v>
      </c>
      <c r="Q316" s="31">
        <v>653000</v>
      </c>
      <c r="R316" s="31">
        <v>653000</v>
      </c>
      <c r="S316" s="31">
        <v>362420</v>
      </c>
      <c r="T316" s="36">
        <f t="shared" si="78"/>
        <v>0.55500765696784071</v>
      </c>
      <c r="U316" s="36">
        <f t="shared" si="79"/>
        <v>0.17543073628726735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653000</v>
      </c>
      <c r="E317" s="32">
        <f>SUM(E311:E316)</f>
        <v>653000</v>
      </c>
      <c r="F317" s="32">
        <f>SUM(F311:F316)</f>
        <v>176290</v>
      </c>
      <c r="G317" s="37">
        <f t="shared" si="72"/>
        <v>0.26996937212863709</v>
      </c>
      <c r="H317" s="32">
        <f>SUM(H311:H316)</f>
        <v>178401</v>
      </c>
      <c r="I317" s="37">
        <f t="shared" si="73"/>
        <v>0.2732021439509954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354691</v>
      </c>
      <c r="O317" s="37">
        <f t="shared" si="77"/>
        <v>0.54317151607963243</v>
      </c>
      <c r="P317" s="32">
        <f>SUM(P311:P316)</f>
        <v>151775</v>
      </c>
      <c r="Q317" s="32">
        <f>SUM(Q311:Q316)</f>
        <v>653000</v>
      </c>
      <c r="R317" s="32">
        <f>SUM(R311:R316)</f>
        <v>653000</v>
      </c>
      <c r="S317" s="32">
        <f>SUM(S311:S316)</f>
        <v>362420</v>
      </c>
      <c r="T317" s="37">
        <f t="shared" si="78"/>
        <v>0.55500765696784071</v>
      </c>
      <c r="U317" s="37">
        <f t="shared" si="79"/>
        <v>0.17543073628726735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4261535</v>
      </c>
      <c r="E322" s="31">
        <v>4261535</v>
      </c>
      <c r="F322" s="31">
        <v>1436191</v>
      </c>
      <c r="G322" s="36">
        <f t="shared" si="72"/>
        <v>0.33701260226655416</v>
      </c>
      <c r="H322" s="31">
        <v>466197</v>
      </c>
      <c r="I322" s="36">
        <f t="shared" si="73"/>
        <v>0.10939649680220859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1902388</v>
      </c>
      <c r="O322" s="36">
        <f t="shared" si="77"/>
        <v>0.4464090990687628</v>
      </c>
      <c r="P322" s="31">
        <v>240131</v>
      </c>
      <c r="Q322" s="31">
        <v>1201927</v>
      </c>
      <c r="R322" s="31">
        <v>936927</v>
      </c>
      <c r="S322" s="31">
        <v>428902</v>
      </c>
      <c r="T322" s="36">
        <f t="shared" si="78"/>
        <v>0.35684529925694325</v>
      </c>
      <c r="U322" s="36">
        <f t="shared" si="79"/>
        <v>0.94142780399032189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4261535</v>
      </c>
      <c r="E323" s="32">
        <f>SUM(E318:E322)</f>
        <v>4261535</v>
      </c>
      <c r="F323" s="32">
        <f>SUM(F318:F322)</f>
        <v>1436191</v>
      </c>
      <c r="G323" s="37">
        <f t="shared" si="72"/>
        <v>0.33701260226655416</v>
      </c>
      <c r="H323" s="32">
        <f>SUM(H318:H322)</f>
        <v>466197</v>
      </c>
      <c r="I323" s="37">
        <f t="shared" si="73"/>
        <v>0.10939649680220859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1902388</v>
      </c>
      <c r="O323" s="37">
        <f t="shared" si="77"/>
        <v>0.4464090990687628</v>
      </c>
      <c r="P323" s="32">
        <f>SUM(P318:P322)</f>
        <v>240131</v>
      </c>
      <c r="Q323" s="32">
        <f>SUM(Q318:Q322)</f>
        <v>1201927</v>
      </c>
      <c r="R323" s="32">
        <f>SUM(R318:R322)</f>
        <v>936927</v>
      </c>
      <c r="S323" s="32">
        <f>SUM(S318:S322)</f>
        <v>428902</v>
      </c>
      <c r="T323" s="37">
        <f t="shared" si="78"/>
        <v>0.35684529925694325</v>
      </c>
      <c r="U323" s="37">
        <f t="shared" si="79"/>
        <v>0.94142780399032189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183470</v>
      </c>
      <c r="E327" s="31">
        <v>183470</v>
      </c>
      <c r="F327" s="31">
        <v>0</v>
      </c>
      <c r="G327" s="36">
        <f t="shared" si="72"/>
        <v>0</v>
      </c>
      <c r="H327" s="31">
        <v>1925</v>
      </c>
      <c r="I327" s="36">
        <f t="shared" si="73"/>
        <v>1.0492178557802366E-2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1925</v>
      </c>
      <c r="O327" s="36">
        <f t="shared" si="77"/>
        <v>1.0492178557802366E-2</v>
      </c>
      <c r="P327" s="31">
        <v>0</v>
      </c>
      <c r="Q327" s="31">
        <v>174900</v>
      </c>
      <c r="R327" s="31">
        <v>174900</v>
      </c>
      <c r="S327" s="31">
        <v>0</v>
      </c>
      <c r="T327" s="36">
        <f t="shared" si="78"/>
        <v>0</v>
      </c>
      <c r="U327" s="36">
        <f t="shared" si="79"/>
        <v>0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580000</v>
      </c>
      <c r="E331" s="31">
        <v>580000</v>
      </c>
      <c r="F331" s="31">
        <v>250429</v>
      </c>
      <c r="G331" s="36">
        <f t="shared" si="72"/>
        <v>0.43177413793103447</v>
      </c>
      <c r="H331" s="31">
        <v>640762</v>
      </c>
      <c r="I331" s="36">
        <f t="shared" si="73"/>
        <v>1.1047620689655173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891191</v>
      </c>
      <c r="O331" s="36">
        <f t="shared" si="77"/>
        <v>1.5365362068965518</v>
      </c>
      <c r="P331" s="31">
        <v>114792</v>
      </c>
      <c r="Q331" s="31">
        <v>438599</v>
      </c>
      <c r="R331" s="31">
        <v>439885</v>
      </c>
      <c r="S331" s="31">
        <v>219742</v>
      </c>
      <c r="T331" s="36">
        <f t="shared" si="78"/>
        <v>0.50100889422912498</v>
      </c>
      <c r="U331" s="36">
        <f t="shared" si="79"/>
        <v>4.5819395079796505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763470</v>
      </c>
      <c r="E332" s="32">
        <f>SUM(E324:E331)</f>
        <v>763470</v>
      </c>
      <c r="F332" s="32">
        <f>SUM(F324:F331)</f>
        <v>250429</v>
      </c>
      <c r="G332" s="37">
        <f t="shared" si="72"/>
        <v>0.32801419833130313</v>
      </c>
      <c r="H332" s="32">
        <f>SUM(H324:H331)</f>
        <v>642687</v>
      </c>
      <c r="I332" s="37">
        <f t="shared" si="73"/>
        <v>0.84179732013045694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893116</v>
      </c>
      <c r="O332" s="37">
        <f t="shared" si="77"/>
        <v>1.1698115184617601</v>
      </c>
      <c r="P332" s="32">
        <f>SUM(P324:P331)</f>
        <v>114792</v>
      </c>
      <c r="Q332" s="32">
        <f>SUM(Q324:Q331)</f>
        <v>613499</v>
      </c>
      <c r="R332" s="32">
        <f>SUM(R324:R331)</f>
        <v>614785</v>
      </c>
      <c r="S332" s="32">
        <f>SUM(S324:S331)</f>
        <v>219742</v>
      </c>
      <c r="T332" s="37">
        <f t="shared" si="78"/>
        <v>0.35817825293928757</v>
      </c>
      <c r="U332" s="37">
        <f t="shared" si="79"/>
        <v>4.5987089692661511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40450</v>
      </c>
      <c r="E336" s="31">
        <v>40450</v>
      </c>
      <c r="F336" s="31">
        <v>0</v>
      </c>
      <c r="G336" s="36">
        <f t="shared" si="72"/>
        <v>0</v>
      </c>
      <c r="H336" s="31">
        <v>139</v>
      </c>
      <c r="I336" s="36">
        <f t="shared" si="73"/>
        <v>3.4363411619283066E-3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139</v>
      </c>
      <c r="O336" s="36">
        <f t="shared" si="77"/>
        <v>3.4363411619283066E-3</v>
      </c>
      <c r="P336" s="31">
        <v>140</v>
      </c>
      <c r="Q336" s="31">
        <v>533533</v>
      </c>
      <c r="R336" s="31">
        <v>513533</v>
      </c>
      <c r="S336" s="31">
        <v>140</v>
      </c>
      <c r="T336" s="36">
        <f t="shared" si="78"/>
        <v>2.6240176333984966E-4</v>
      </c>
      <c r="U336" s="36">
        <f t="shared" si="79"/>
        <v>-7.1428571428571175E-3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40450</v>
      </c>
      <c r="E337" s="32">
        <f>SUM(E333:E336)</f>
        <v>40450</v>
      </c>
      <c r="F337" s="32">
        <f>SUM(F333:F336)</f>
        <v>0</v>
      </c>
      <c r="G337" s="37">
        <f t="shared" si="72"/>
        <v>0</v>
      </c>
      <c r="H337" s="32">
        <f>SUM(H333:H336)</f>
        <v>139</v>
      </c>
      <c r="I337" s="37">
        <f t="shared" si="73"/>
        <v>3.4363411619283066E-3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139</v>
      </c>
      <c r="O337" s="37">
        <f t="shared" si="77"/>
        <v>3.4363411619283066E-3</v>
      </c>
      <c r="P337" s="32">
        <f>SUM(P333:P336)</f>
        <v>140</v>
      </c>
      <c r="Q337" s="32">
        <f>SUM(Q333:Q336)</f>
        <v>533533</v>
      </c>
      <c r="R337" s="32">
        <f>SUM(R333:R336)</f>
        <v>513533</v>
      </c>
      <c r="S337" s="32">
        <f>SUM(S333:S336)</f>
        <v>140</v>
      </c>
      <c r="T337" s="37">
        <f t="shared" si="78"/>
        <v>2.6240176333984966E-4</v>
      </c>
      <c r="U337" s="37">
        <f t="shared" si="79"/>
        <v>-7.1428571428571175E-3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474396829</v>
      </c>
      <c r="E338" s="32">
        <f>SUM(E302,E304:E309,E311:E316,E318:E322,E324:E331,E333:E336)</f>
        <v>474396829</v>
      </c>
      <c r="F338" s="32">
        <f>SUM(F302,F304:F309,F311:F316,F318:F322,F324:F331,F333:F336)</f>
        <v>71370767</v>
      </c>
      <c r="G338" s="37">
        <f t="shared" si="72"/>
        <v>0.15044528680860975</v>
      </c>
      <c r="H338" s="32">
        <f>SUM(H302,H304:H309,H311:H316,H318:H322,H324:H331,H333:H336)</f>
        <v>91938262</v>
      </c>
      <c r="I338" s="37">
        <f t="shared" si="73"/>
        <v>0.19380032997648894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163309029</v>
      </c>
      <c r="O338" s="37">
        <f t="shared" si="77"/>
        <v>0.34424561678509868</v>
      </c>
      <c r="P338" s="32">
        <f>SUM(P302,P304:P309,P311:P316,P318:P322,P324:P331,P333:P336)</f>
        <v>121656972</v>
      </c>
      <c r="Q338" s="32">
        <f>SUM(Q302,Q304:Q309,Q311:Q316,Q318:Q322,Q324:Q331,Q333:Q336)</f>
        <v>475758552</v>
      </c>
      <c r="R338" s="32">
        <f>SUM(R302,R304:R309,R311:R316,R318:R322,R324:R331,R333:R336)</f>
        <v>453312838</v>
      </c>
      <c r="S338" s="32">
        <f>SUM(S302,S304:S309,S311:S316,S318:S322,S324:S331,S333:S336)</f>
        <v>168593418</v>
      </c>
      <c r="T338" s="37">
        <f t="shared" si="78"/>
        <v>0.35436760367473119</v>
      </c>
      <c r="U338" s="37">
        <f t="shared" si="79"/>
        <v>-0.24428283485470936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1746948748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1747648948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313431868</v>
      </c>
      <c r="G339" s="39">
        <f t="shared" si="72"/>
        <v>0.17941675069679835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364687561</v>
      </c>
      <c r="I339" s="39">
        <f t="shared" si="73"/>
        <v>0.2087568747609303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678119429</v>
      </c>
      <c r="O339" s="39">
        <f t="shared" si="77"/>
        <v>0.38817362545772865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257305573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1586127932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1376778475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577116878</v>
      </c>
      <c r="T339" s="39">
        <f t="shared" si="78"/>
        <v>0.36385266683519951</v>
      </c>
      <c r="U339" s="39">
        <f t="shared" si="79"/>
        <v>0.41733253869320586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0" max="16383" man="1"/>
    <brk id="232" max="16383" man="1"/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tabSelected="1" view="pageBreakPreview" topLeftCell="A301" zoomScale="60" zoomScaleNormal="10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9" bestFit="1" customWidth="1"/>
    <col min="4" max="4" width="14.85546875" bestFit="1" customWidth="1"/>
    <col min="5" max="5" width="11.7109375" hidden="1" customWidth="1"/>
    <col min="6" max="6" width="14.42578125" bestFit="1" customWidth="1"/>
    <col min="7" max="7" width="13" bestFit="1" customWidth="1"/>
    <col min="8" max="8" width="14.85546875" bestFit="1" customWidth="1"/>
    <col min="9" max="9" width="13" bestFit="1" customWidth="1"/>
    <col min="10" max="13" width="11.7109375" hidden="1" customWidth="1"/>
    <col min="14" max="14" width="15.42578125" bestFit="1" customWidth="1"/>
    <col min="15" max="15" width="19" bestFit="1" customWidth="1"/>
    <col min="16" max="16" width="14.42578125" bestFit="1" customWidth="1"/>
    <col min="17" max="19" width="11.7109375" hidden="1" customWidth="1"/>
    <col min="20" max="20" width="19" bestFit="1" customWidth="1"/>
    <col min="21" max="21" width="19.140625" bestFit="1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60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120771856</v>
      </c>
      <c r="E8" s="31">
        <v>120771856</v>
      </c>
      <c r="F8" s="31">
        <v>4586469</v>
      </c>
      <c r="G8" s="36">
        <f>IF(($D8       =0),0,($F8       /$D8       ))</f>
        <v>3.7976306334151229E-2</v>
      </c>
      <c r="H8" s="31">
        <v>7570439</v>
      </c>
      <c r="I8" s="36">
        <f>IF(($D8       =0),0,($H8       /$D8       ))</f>
        <v>6.2683801100150358E-2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12156908</v>
      </c>
      <c r="O8" s="36">
        <f>IF(($D8       =0),0,($N8       /$D8       ))</f>
        <v>0.10066010743430158</v>
      </c>
      <c r="P8" s="31">
        <v>9305220</v>
      </c>
      <c r="Q8" s="31">
        <v>100202049</v>
      </c>
      <c r="R8" s="31">
        <v>131130159</v>
      </c>
      <c r="S8" s="31">
        <v>18999252</v>
      </c>
      <c r="T8" s="36">
        <f>IF(($Q8       =0),0,($S8       /$Q8       ))</f>
        <v>0.18960941607092285</v>
      </c>
      <c r="U8" s="36">
        <f>IF(($P8       =0),0,(($H8       /$P8       )-1))</f>
        <v>-0.1864309495100599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176611180</v>
      </c>
      <c r="E9" s="31">
        <v>176611180</v>
      </c>
      <c r="F9" s="31">
        <v>51554183</v>
      </c>
      <c r="G9" s="36">
        <f>IF(($D9       =0),0,($F9       /$D9       ))</f>
        <v>0.29190781127219695</v>
      </c>
      <c r="H9" s="31">
        <v>8566502</v>
      </c>
      <c r="I9" s="36">
        <f>IF(($D9       =0),0,($H9       /$D9       ))</f>
        <v>4.8504868151608524E-2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60120685</v>
      </c>
      <c r="O9" s="36">
        <f>IF(($D9       =0),0,($N9       /$D9       ))</f>
        <v>0.34041267942380543</v>
      </c>
      <c r="P9" s="31">
        <v>13151296</v>
      </c>
      <c r="Q9" s="31">
        <v>205246960</v>
      </c>
      <c r="R9" s="31">
        <v>193630200</v>
      </c>
      <c r="S9" s="31">
        <v>61023887</v>
      </c>
      <c r="T9" s="36">
        <f>IF(($Q9       =0),0,($S9       /$Q9       ))</f>
        <v>0.29731932204988565</v>
      </c>
      <c r="U9" s="36">
        <f>IF(($P9       =0),0,(($H9       /$P9       )-1))</f>
        <v>-0.34861917791219965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297383036</v>
      </c>
      <c r="E10" s="32">
        <f>SUM(E8:E9)</f>
        <v>297383036</v>
      </c>
      <c r="F10" s="32">
        <f>SUM(F8:F9)</f>
        <v>56140652</v>
      </c>
      <c r="G10" s="37">
        <f t="shared" ref="G10:G54" si="0">IF(($D10      =0),0,($F10      /$D10      ))</f>
        <v>0.18878229489862361</v>
      </c>
      <c r="H10" s="32">
        <f>SUM(H8:H9)</f>
        <v>16136941</v>
      </c>
      <c r="I10" s="37">
        <f t="shared" ref="I10:I54" si="1">IF(($D10      =0),0,($H10      /$D10      ))</f>
        <v>5.4263152387750861E-2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72277593</v>
      </c>
      <c r="O10" s="37">
        <f t="shared" ref="O10:O54" si="5">IF(($D10      =0),0,($N10      /$D10      ))</f>
        <v>0.24304544728637448</v>
      </c>
      <c r="P10" s="32">
        <f>SUM(P8:P9)</f>
        <v>22456516</v>
      </c>
      <c r="Q10" s="32">
        <f>SUM(Q8:Q9)</f>
        <v>305449009</v>
      </c>
      <c r="R10" s="32">
        <f>SUM(R8:R9)</f>
        <v>324760359</v>
      </c>
      <c r="S10" s="32">
        <f>SUM(S8:S9)</f>
        <v>80023139</v>
      </c>
      <c r="T10" s="37">
        <f t="shared" ref="T10:T54" si="6">IF(($Q10      =0),0,($S10      /$Q10      ))</f>
        <v>0.26198526314419962</v>
      </c>
      <c r="U10" s="37">
        <f t="shared" ref="U10:U54" si="7">IF(($P10      =0),0,(($H10      /$P10      )-1))</f>
        <v>-0.2814138666924112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1987942</v>
      </c>
      <c r="E11" s="31">
        <v>1987942</v>
      </c>
      <c r="F11" s="31">
        <v>667176</v>
      </c>
      <c r="G11" s="36">
        <f t="shared" si="0"/>
        <v>0.33561140113745774</v>
      </c>
      <c r="H11" s="31">
        <v>397344</v>
      </c>
      <c r="I11" s="36">
        <f t="shared" si="1"/>
        <v>0.19987705878742942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1064520</v>
      </c>
      <c r="O11" s="36">
        <f t="shared" si="5"/>
        <v>0.53548845992488714</v>
      </c>
      <c r="P11" s="31">
        <v>409072</v>
      </c>
      <c r="Q11" s="31">
        <v>2513473</v>
      </c>
      <c r="R11" s="31">
        <v>1943941</v>
      </c>
      <c r="S11" s="31">
        <v>635700</v>
      </c>
      <c r="T11" s="36">
        <f t="shared" si="6"/>
        <v>0.25291697981239503</v>
      </c>
      <c r="U11" s="36">
        <f t="shared" si="7"/>
        <v>-2.8669769624907082E-2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164171148</v>
      </c>
      <c r="E13" s="31">
        <v>164171148</v>
      </c>
      <c r="F13" s="31">
        <v>4465989</v>
      </c>
      <c r="G13" s="36">
        <f t="shared" si="0"/>
        <v>2.7203251328911947E-2</v>
      </c>
      <c r="H13" s="31">
        <v>5558287</v>
      </c>
      <c r="I13" s="36">
        <f t="shared" si="1"/>
        <v>3.3856661585871348E-2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10024276</v>
      </c>
      <c r="O13" s="36">
        <f t="shared" si="5"/>
        <v>6.1059912914783299E-2</v>
      </c>
      <c r="P13" s="31">
        <v>1304887</v>
      </c>
      <c r="Q13" s="31">
        <v>0</v>
      </c>
      <c r="R13" s="31">
        <v>14624325</v>
      </c>
      <c r="S13" s="31">
        <v>3016375</v>
      </c>
      <c r="T13" s="36">
        <f t="shared" si="6"/>
        <v>0</v>
      </c>
      <c r="U13" s="36">
        <f t="shared" si="7"/>
        <v>3.2595925930751095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7300204</v>
      </c>
      <c r="E14" s="31">
        <v>7300204</v>
      </c>
      <c r="F14" s="31">
        <v>1491160</v>
      </c>
      <c r="G14" s="36">
        <f t="shared" si="0"/>
        <v>0.20426278498518671</v>
      </c>
      <c r="H14" s="31">
        <v>2370653</v>
      </c>
      <c r="I14" s="36">
        <f t="shared" si="1"/>
        <v>0.32473791143370789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3861813</v>
      </c>
      <c r="O14" s="36">
        <f t="shared" si="5"/>
        <v>0.52900069641889458</v>
      </c>
      <c r="P14" s="31">
        <v>1706863</v>
      </c>
      <c r="Q14" s="31">
        <v>5214251</v>
      </c>
      <c r="R14" s="31">
        <v>5214251</v>
      </c>
      <c r="S14" s="31">
        <v>3396835</v>
      </c>
      <c r="T14" s="36">
        <f t="shared" si="6"/>
        <v>0.6514521452841453</v>
      </c>
      <c r="U14" s="36">
        <f t="shared" si="7"/>
        <v>0.38889471504157047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2068180</v>
      </c>
      <c r="E15" s="31">
        <v>2068180</v>
      </c>
      <c r="F15" s="31">
        <v>6921</v>
      </c>
      <c r="G15" s="36">
        <f t="shared" si="0"/>
        <v>3.3464205243257357E-3</v>
      </c>
      <c r="H15" s="31">
        <v>300951</v>
      </c>
      <c r="I15" s="36">
        <f t="shared" si="1"/>
        <v>0.14551489715595353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307872</v>
      </c>
      <c r="O15" s="36">
        <f t="shared" si="5"/>
        <v>0.14886131768027927</v>
      </c>
      <c r="P15" s="31">
        <v>78261</v>
      </c>
      <c r="Q15" s="31">
        <v>5305858</v>
      </c>
      <c r="R15" s="31">
        <v>5048162</v>
      </c>
      <c r="S15" s="31">
        <v>673540</v>
      </c>
      <c r="T15" s="36">
        <f t="shared" si="6"/>
        <v>0.12694271124481657</v>
      </c>
      <c r="U15" s="36">
        <f t="shared" si="7"/>
        <v>2.845478590869015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10251552</v>
      </c>
      <c r="E16" s="31">
        <v>10251552</v>
      </c>
      <c r="F16" s="31">
        <v>1780046</v>
      </c>
      <c r="G16" s="36">
        <f t="shared" si="0"/>
        <v>0.17363673324780482</v>
      </c>
      <c r="H16" s="31">
        <v>2178307</v>
      </c>
      <c r="I16" s="36">
        <f t="shared" si="1"/>
        <v>0.21248558267079951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3958353</v>
      </c>
      <c r="O16" s="36">
        <f t="shared" si="5"/>
        <v>0.3861223159186043</v>
      </c>
      <c r="P16" s="31">
        <v>2054423</v>
      </c>
      <c r="Q16" s="31">
        <v>8083148</v>
      </c>
      <c r="R16" s="31">
        <v>9690228</v>
      </c>
      <c r="S16" s="31">
        <v>4085885</v>
      </c>
      <c r="T16" s="36">
        <f t="shared" si="6"/>
        <v>0.50548189888394968</v>
      </c>
      <c r="U16" s="36">
        <f t="shared" si="7"/>
        <v>6.0301116177145619E-2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4151869</v>
      </c>
      <c r="E17" s="31">
        <v>4151869</v>
      </c>
      <c r="F17" s="31">
        <v>581646</v>
      </c>
      <c r="G17" s="36">
        <f t="shared" si="0"/>
        <v>0.14009257035807246</v>
      </c>
      <c r="H17" s="31">
        <v>389941</v>
      </c>
      <c r="I17" s="36">
        <f t="shared" si="1"/>
        <v>9.3919389075137E-2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971587</v>
      </c>
      <c r="O17" s="36">
        <f t="shared" si="5"/>
        <v>0.23401195943320949</v>
      </c>
      <c r="P17" s="31">
        <v>724899</v>
      </c>
      <c r="Q17" s="31">
        <v>2265177</v>
      </c>
      <c r="R17" s="31">
        <v>2206427</v>
      </c>
      <c r="S17" s="31">
        <v>998632</v>
      </c>
      <c r="T17" s="36">
        <f t="shared" si="6"/>
        <v>0.44086267872223672</v>
      </c>
      <c r="U17" s="36">
        <f t="shared" si="7"/>
        <v>-0.46207540636695599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71200000</v>
      </c>
      <c r="E18" s="31">
        <v>97870400</v>
      </c>
      <c r="F18" s="31">
        <v>38822651</v>
      </c>
      <c r="G18" s="36">
        <f t="shared" si="0"/>
        <v>0.54526195224719098</v>
      </c>
      <c r="H18" s="31">
        <v>18532302</v>
      </c>
      <c r="I18" s="36">
        <f t="shared" si="1"/>
        <v>0.26028514044943818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57354953</v>
      </c>
      <c r="O18" s="36">
        <f t="shared" si="5"/>
        <v>0.80554709269662916</v>
      </c>
      <c r="P18" s="31">
        <v>628320</v>
      </c>
      <c r="Q18" s="31">
        <v>29881000</v>
      </c>
      <c r="R18" s="31">
        <v>66181000</v>
      </c>
      <c r="S18" s="31">
        <v>960930</v>
      </c>
      <c r="T18" s="36">
        <f t="shared" si="6"/>
        <v>3.2158562297111878E-2</v>
      </c>
      <c r="U18" s="36">
        <f t="shared" si="7"/>
        <v>28.495005729564554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261130895</v>
      </c>
      <c r="E19" s="32">
        <f>SUM(E11:E18)</f>
        <v>287801295</v>
      </c>
      <c r="F19" s="32">
        <f>SUM(F11:F18)</f>
        <v>47815589</v>
      </c>
      <c r="G19" s="37">
        <f t="shared" si="0"/>
        <v>0.18310965847223862</v>
      </c>
      <c r="H19" s="32">
        <f>SUM(H11:H18)</f>
        <v>29727785</v>
      </c>
      <c r="I19" s="37">
        <f t="shared" si="1"/>
        <v>0.11384246586371942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77543374</v>
      </c>
      <c r="O19" s="37">
        <f t="shared" si="5"/>
        <v>0.29695212433595802</v>
      </c>
      <c r="P19" s="32">
        <f>SUM(P11:P18)</f>
        <v>6906725</v>
      </c>
      <c r="Q19" s="32">
        <f>SUM(Q11:Q18)</f>
        <v>53262907</v>
      </c>
      <c r="R19" s="32">
        <f>SUM(R11:R18)</f>
        <v>104908334</v>
      </c>
      <c r="S19" s="32">
        <f>SUM(S11:S18)</f>
        <v>13767897</v>
      </c>
      <c r="T19" s="37">
        <f t="shared" si="6"/>
        <v>0.25848940239029761</v>
      </c>
      <c r="U19" s="37">
        <f t="shared" si="7"/>
        <v>3.3041796220350452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2029130</v>
      </c>
      <c r="E20" s="31">
        <v>2029130</v>
      </c>
      <c r="F20" s="31">
        <v>234094</v>
      </c>
      <c r="G20" s="36">
        <f t="shared" si="0"/>
        <v>0.11536668424398634</v>
      </c>
      <c r="H20" s="31">
        <v>829168</v>
      </c>
      <c r="I20" s="36">
        <f t="shared" si="1"/>
        <v>0.40863227097327426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1063262</v>
      </c>
      <c r="O20" s="36">
        <f t="shared" si="5"/>
        <v>0.52399895521726059</v>
      </c>
      <c r="P20" s="31">
        <v>808333</v>
      </c>
      <c r="Q20" s="31">
        <v>1790000</v>
      </c>
      <c r="R20" s="31">
        <v>2290000</v>
      </c>
      <c r="S20" s="31">
        <v>2652603</v>
      </c>
      <c r="T20" s="36">
        <f t="shared" si="6"/>
        <v>1.4819011173184358</v>
      </c>
      <c r="U20" s="36">
        <f t="shared" si="7"/>
        <v>2.5775268360935355E-2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604000</v>
      </c>
      <c r="E21" s="31">
        <v>604000</v>
      </c>
      <c r="F21" s="31">
        <v>103016</v>
      </c>
      <c r="G21" s="36">
        <f t="shared" si="0"/>
        <v>0.17055629139072848</v>
      </c>
      <c r="H21" s="31">
        <v>100078</v>
      </c>
      <c r="I21" s="36">
        <f t="shared" si="1"/>
        <v>0.16569205298013245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203094</v>
      </c>
      <c r="O21" s="36">
        <f t="shared" si="5"/>
        <v>0.33624834437086093</v>
      </c>
      <c r="P21" s="31">
        <v>725376</v>
      </c>
      <c r="Q21" s="31">
        <v>180801</v>
      </c>
      <c r="R21" s="31">
        <v>2670498</v>
      </c>
      <c r="S21" s="31">
        <v>2679346</v>
      </c>
      <c r="T21" s="36">
        <f t="shared" si="6"/>
        <v>14.819309627712236</v>
      </c>
      <c r="U21" s="36">
        <f t="shared" si="7"/>
        <v>-0.86203293188635965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502185</v>
      </c>
      <c r="E22" s="31">
        <v>502185</v>
      </c>
      <c r="F22" s="31">
        <v>106256</v>
      </c>
      <c r="G22" s="36">
        <f t="shared" si="0"/>
        <v>0.21158736322271673</v>
      </c>
      <c r="H22" s="31">
        <v>149982</v>
      </c>
      <c r="I22" s="36">
        <f t="shared" si="1"/>
        <v>0.29865886077839837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256238</v>
      </c>
      <c r="O22" s="36">
        <f t="shared" si="5"/>
        <v>0.51024622400111508</v>
      </c>
      <c r="P22" s="31">
        <v>38378</v>
      </c>
      <c r="Q22" s="31">
        <v>663390</v>
      </c>
      <c r="R22" s="31">
        <v>3706390</v>
      </c>
      <c r="S22" s="31">
        <v>185334</v>
      </c>
      <c r="T22" s="36">
        <f t="shared" si="6"/>
        <v>0.27937412381856824</v>
      </c>
      <c r="U22" s="36">
        <f t="shared" si="7"/>
        <v>2.908020219917661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1933468</v>
      </c>
      <c r="E23" s="31">
        <v>1933468</v>
      </c>
      <c r="F23" s="31">
        <v>22816</v>
      </c>
      <c r="G23" s="36">
        <f t="shared" si="0"/>
        <v>1.1800557340488698E-2</v>
      </c>
      <c r="H23" s="31">
        <v>404598</v>
      </c>
      <c r="I23" s="36">
        <f t="shared" si="1"/>
        <v>0.2092602515273074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427414</v>
      </c>
      <c r="O23" s="36">
        <f t="shared" si="5"/>
        <v>0.22106080886779611</v>
      </c>
      <c r="P23" s="31">
        <v>21390</v>
      </c>
      <c r="Q23" s="31">
        <v>1665648</v>
      </c>
      <c r="R23" s="31">
        <v>1598234</v>
      </c>
      <c r="S23" s="31">
        <v>28868</v>
      </c>
      <c r="T23" s="36">
        <f t="shared" si="6"/>
        <v>1.7331392947369434E-2</v>
      </c>
      <c r="U23" s="36">
        <f t="shared" si="7"/>
        <v>17.915287517531556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270331</v>
      </c>
      <c r="E24" s="31">
        <v>270331</v>
      </c>
      <c r="F24" s="31">
        <v>6750</v>
      </c>
      <c r="G24" s="36">
        <f t="shared" si="0"/>
        <v>2.4969389378206718E-2</v>
      </c>
      <c r="H24" s="31">
        <v>5548</v>
      </c>
      <c r="I24" s="36">
        <f t="shared" si="1"/>
        <v>2.0522988484487536E-2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12298</v>
      </c>
      <c r="O24" s="36">
        <f t="shared" si="5"/>
        <v>4.549237786269425E-2</v>
      </c>
      <c r="P24" s="31">
        <v>198</v>
      </c>
      <c r="Q24" s="31">
        <v>257703</v>
      </c>
      <c r="R24" s="31">
        <v>257703</v>
      </c>
      <c r="S24" s="31">
        <v>3672</v>
      </c>
      <c r="T24" s="36">
        <f t="shared" si="6"/>
        <v>1.424896101325945E-2</v>
      </c>
      <c r="U24" s="36">
        <f t="shared" si="7"/>
        <v>27.020202020202021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26362405</v>
      </c>
      <c r="E25" s="31">
        <v>26362405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24255512</v>
      </c>
      <c r="R25" s="31">
        <v>24255512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73912464</v>
      </c>
      <c r="E26" s="31">
        <v>73912464</v>
      </c>
      <c r="F26" s="31">
        <v>3233071</v>
      </c>
      <c r="G26" s="36">
        <f t="shared" si="0"/>
        <v>4.3741891759960808E-2</v>
      </c>
      <c r="H26" s="31">
        <v>2386274</v>
      </c>
      <c r="I26" s="36">
        <f t="shared" si="1"/>
        <v>3.2285136644883063E-2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5619345</v>
      </c>
      <c r="O26" s="36">
        <f t="shared" si="5"/>
        <v>7.6027028404843877E-2</v>
      </c>
      <c r="P26" s="31">
        <v>960549</v>
      </c>
      <c r="Q26" s="31">
        <v>73868033</v>
      </c>
      <c r="R26" s="31">
        <v>67358040</v>
      </c>
      <c r="S26" s="31">
        <v>1073485</v>
      </c>
      <c r="T26" s="36">
        <f t="shared" si="6"/>
        <v>1.4532470358321305E-2</v>
      </c>
      <c r="U26" s="36">
        <f t="shared" si="7"/>
        <v>1.4842813849163341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105613983</v>
      </c>
      <c r="E27" s="32">
        <f>SUM(E20:E26)</f>
        <v>105613983</v>
      </c>
      <c r="F27" s="32">
        <f>SUM(F20:F26)</f>
        <v>3706003</v>
      </c>
      <c r="G27" s="37">
        <f t="shared" si="0"/>
        <v>3.5090078933960857E-2</v>
      </c>
      <c r="H27" s="32">
        <f>SUM(H20:H26)</f>
        <v>3875648</v>
      </c>
      <c r="I27" s="37">
        <f t="shared" si="1"/>
        <v>3.6696352981972095E-2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7581651</v>
      </c>
      <c r="O27" s="37">
        <f t="shared" si="5"/>
        <v>7.1786431915932952E-2</v>
      </c>
      <c r="P27" s="32">
        <f>SUM(P20:P26)</f>
        <v>2554224</v>
      </c>
      <c r="Q27" s="32">
        <f>SUM(Q20:Q26)</f>
        <v>102681087</v>
      </c>
      <c r="R27" s="32">
        <f>SUM(R20:R26)</f>
        <v>102136377</v>
      </c>
      <c r="S27" s="32">
        <f>SUM(S20:S26)</f>
        <v>6623308</v>
      </c>
      <c r="T27" s="37">
        <f t="shared" si="6"/>
        <v>6.4503680215227954E-2</v>
      </c>
      <c r="U27" s="37">
        <f t="shared" si="7"/>
        <v>0.51734851759281875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1303206</v>
      </c>
      <c r="E28" s="31">
        <v>1303206</v>
      </c>
      <c r="F28" s="31">
        <v>49250</v>
      </c>
      <c r="G28" s="36">
        <f t="shared" si="0"/>
        <v>3.7791415938846197E-2</v>
      </c>
      <c r="H28" s="31">
        <v>152475</v>
      </c>
      <c r="I28" s="36">
        <f t="shared" si="1"/>
        <v>0.11699992173148374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201725</v>
      </c>
      <c r="O28" s="36">
        <f t="shared" si="5"/>
        <v>0.15479133767032993</v>
      </c>
      <c r="P28" s="31">
        <v>80678</v>
      </c>
      <c r="Q28" s="31">
        <v>1223266</v>
      </c>
      <c r="R28" s="31">
        <v>1223266</v>
      </c>
      <c r="S28" s="31">
        <v>182144</v>
      </c>
      <c r="T28" s="36">
        <f t="shared" si="6"/>
        <v>0.14889974870551459</v>
      </c>
      <c r="U28" s="36">
        <f t="shared" si="7"/>
        <v>0.88992042440318309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640000</v>
      </c>
      <c r="E29" s="31">
        <v>640000</v>
      </c>
      <c r="F29" s="31">
        <v>39857</v>
      </c>
      <c r="G29" s="36">
        <f t="shared" si="0"/>
        <v>6.22765625E-2</v>
      </c>
      <c r="H29" s="31">
        <v>90224</v>
      </c>
      <c r="I29" s="36">
        <f t="shared" si="1"/>
        <v>0.14097499999999999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130081</v>
      </c>
      <c r="O29" s="36">
        <f t="shared" si="5"/>
        <v>0.20325156250000001</v>
      </c>
      <c r="P29" s="31">
        <v>18849</v>
      </c>
      <c r="Q29" s="31">
        <v>1274034</v>
      </c>
      <c r="R29" s="31">
        <v>167034</v>
      </c>
      <c r="S29" s="31">
        <v>74316</v>
      </c>
      <c r="T29" s="36">
        <f t="shared" si="6"/>
        <v>5.8331253326049382E-2</v>
      </c>
      <c r="U29" s="36">
        <f t="shared" si="7"/>
        <v>3.7866730330521516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3800550</v>
      </c>
      <c r="E30" s="31">
        <v>3800550</v>
      </c>
      <c r="F30" s="31">
        <v>1639476</v>
      </c>
      <c r="G30" s="36">
        <f t="shared" si="0"/>
        <v>0.43137861625291074</v>
      </c>
      <c r="H30" s="31">
        <v>2368077</v>
      </c>
      <c r="I30" s="36">
        <f t="shared" si="1"/>
        <v>0.62308797410901051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4007553</v>
      </c>
      <c r="O30" s="36">
        <f t="shared" si="5"/>
        <v>1.0544665903619213</v>
      </c>
      <c r="P30" s="31">
        <v>1247920</v>
      </c>
      <c r="Q30" s="31">
        <v>3490351</v>
      </c>
      <c r="R30" s="31">
        <v>3676858</v>
      </c>
      <c r="S30" s="31">
        <v>2404128</v>
      </c>
      <c r="T30" s="36">
        <f t="shared" si="6"/>
        <v>0.68879261713220241</v>
      </c>
      <c r="U30" s="36">
        <f t="shared" si="7"/>
        <v>0.89761923841271885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674557</v>
      </c>
      <c r="E31" s="31">
        <v>674557</v>
      </c>
      <c r="F31" s="31">
        <v>83777</v>
      </c>
      <c r="G31" s="36">
        <f t="shared" si="0"/>
        <v>0.1241955831753284</v>
      </c>
      <c r="H31" s="31">
        <v>49665</v>
      </c>
      <c r="I31" s="36">
        <f t="shared" si="1"/>
        <v>7.3626098313411617E-2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133442</v>
      </c>
      <c r="O31" s="36">
        <f t="shared" si="5"/>
        <v>0.19782168148874002</v>
      </c>
      <c r="P31" s="31">
        <v>100538</v>
      </c>
      <c r="Q31" s="31">
        <v>488479</v>
      </c>
      <c r="R31" s="31">
        <v>249479</v>
      </c>
      <c r="S31" s="31">
        <v>135718</v>
      </c>
      <c r="T31" s="36">
        <f t="shared" si="6"/>
        <v>0.27783794185625177</v>
      </c>
      <c r="U31" s="36">
        <f t="shared" si="7"/>
        <v>-0.50600767868865504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2661920</v>
      </c>
      <c r="E32" s="31">
        <v>2661920</v>
      </c>
      <c r="F32" s="31">
        <v>293026</v>
      </c>
      <c r="G32" s="36">
        <f t="shared" si="0"/>
        <v>0.11008069363466971</v>
      </c>
      <c r="H32" s="31">
        <v>791026</v>
      </c>
      <c r="I32" s="36">
        <f t="shared" si="1"/>
        <v>0.29716370138847148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1084052</v>
      </c>
      <c r="O32" s="36">
        <f t="shared" si="5"/>
        <v>0.40724439502314119</v>
      </c>
      <c r="P32" s="31">
        <v>473434</v>
      </c>
      <c r="Q32" s="31">
        <v>2473783</v>
      </c>
      <c r="R32" s="31">
        <v>2473783</v>
      </c>
      <c r="S32" s="31">
        <v>1378822</v>
      </c>
      <c r="T32" s="36">
        <f t="shared" si="6"/>
        <v>0.55737386828189861</v>
      </c>
      <c r="U32" s="36">
        <f t="shared" si="7"/>
        <v>0.67082634538288333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87658401</v>
      </c>
      <c r="E34" s="31">
        <v>87658401</v>
      </c>
      <c r="F34" s="31">
        <v>6797476</v>
      </c>
      <c r="G34" s="36">
        <f t="shared" si="0"/>
        <v>7.7545060398717516E-2</v>
      </c>
      <c r="H34" s="31">
        <v>5975111</v>
      </c>
      <c r="I34" s="36">
        <f t="shared" si="1"/>
        <v>6.8163586511234678E-2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12772587</v>
      </c>
      <c r="O34" s="36">
        <f t="shared" si="5"/>
        <v>0.14570864690995219</v>
      </c>
      <c r="P34" s="31">
        <v>18822652</v>
      </c>
      <c r="Q34" s="31">
        <v>82359732</v>
      </c>
      <c r="R34" s="31">
        <v>82332994</v>
      </c>
      <c r="S34" s="31">
        <v>36975620</v>
      </c>
      <c r="T34" s="36">
        <f t="shared" si="6"/>
        <v>0.44895265079298702</v>
      </c>
      <c r="U34" s="36">
        <f t="shared" si="7"/>
        <v>-0.68255743133326807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96738634</v>
      </c>
      <c r="E35" s="32">
        <f>SUM(E28:E34)</f>
        <v>96738634</v>
      </c>
      <c r="F35" s="32">
        <f>SUM(F28:F34)</f>
        <v>8902862</v>
      </c>
      <c r="G35" s="37">
        <f t="shared" si="0"/>
        <v>9.2030056988400305E-2</v>
      </c>
      <c r="H35" s="32">
        <f>SUM(H28:H34)</f>
        <v>9426578</v>
      </c>
      <c r="I35" s="37">
        <f t="shared" si="1"/>
        <v>9.744377825306072E-2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18329440</v>
      </c>
      <c r="O35" s="37">
        <f t="shared" si="5"/>
        <v>0.18947383524146102</v>
      </c>
      <c r="P35" s="32">
        <f>SUM(P28:P34)</f>
        <v>20744071</v>
      </c>
      <c r="Q35" s="32">
        <f>SUM(Q28:Q34)</f>
        <v>91309645</v>
      </c>
      <c r="R35" s="32">
        <f>SUM(R28:R34)</f>
        <v>90123414</v>
      </c>
      <c r="S35" s="32">
        <f>SUM(S28:S34)</f>
        <v>41150748</v>
      </c>
      <c r="T35" s="37">
        <f t="shared" si="6"/>
        <v>0.45067252205394076</v>
      </c>
      <c r="U35" s="37">
        <f t="shared" si="7"/>
        <v>-0.54557723987736062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3068075</v>
      </c>
      <c r="E36" s="31">
        <v>3068075</v>
      </c>
      <c r="F36" s="31">
        <v>168957</v>
      </c>
      <c r="G36" s="36">
        <f t="shared" si="0"/>
        <v>5.5069383897069009E-2</v>
      </c>
      <c r="H36" s="31">
        <v>103021</v>
      </c>
      <c r="I36" s="36">
        <f t="shared" si="1"/>
        <v>3.3578383840029986E-2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271978</v>
      </c>
      <c r="O36" s="36">
        <f t="shared" si="5"/>
        <v>8.8647767737098995E-2</v>
      </c>
      <c r="P36" s="31">
        <v>37305</v>
      </c>
      <c r="Q36" s="31">
        <v>763656</v>
      </c>
      <c r="R36" s="31">
        <v>763656</v>
      </c>
      <c r="S36" s="31">
        <v>161840</v>
      </c>
      <c r="T36" s="36">
        <f t="shared" si="6"/>
        <v>0.21192788375917954</v>
      </c>
      <c r="U36" s="36">
        <f t="shared" si="7"/>
        <v>1.7615869186436135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11208794</v>
      </c>
      <c r="E37" s="31">
        <v>11208794</v>
      </c>
      <c r="F37" s="31">
        <v>15734</v>
      </c>
      <c r="G37" s="36">
        <f t="shared" si="0"/>
        <v>1.4037192582895181E-3</v>
      </c>
      <c r="H37" s="31">
        <v>4597660</v>
      </c>
      <c r="I37" s="36">
        <f t="shared" si="1"/>
        <v>0.41018329001318071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4613394</v>
      </c>
      <c r="O37" s="36">
        <f t="shared" si="5"/>
        <v>0.41158700927147024</v>
      </c>
      <c r="P37" s="31">
        <v>977373</v>
      </c>
      <c r="Q37" s="31">
        <v>9556109</v>
      </c>
      <c r="R37" s="31">
        <v>9157365</v>
      </c>
      <c r="S37" s="31">
        <v>2474798</v>
      </c>
      <c r="T37" s="36">
        <f t="shared" si="6"/>
        <v>0.25897548887313865</v>
      </c>
      <c r="U37" s="36">
        <f t="shared" si="7"/>
        <v>3.7040996630764305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78002</v>
      </c>
      <c r="E38" s="31">
        <v>78002</v>
      </c>
      <c r="F38" s="31">
        <v>6496</v>
      </c>
      <c r="G38" s="36">
        <f t="shared" si="0"/>
        <v>8.3279915899592313E-2</v>
      </c>
      <c r="H38" s="31">
        <v>11930</v>
      </c>
      <c r="I38" s="36">
        <f t="shared" si="1"/>
        <v>0.1529447962872747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18426</v>
      </c>
      <c r="O38" s="36">
        <f t="shared" si="5"/>
        <v>0.236224712186867</v>
      </c>
      <c r="P38" s="31">
        <v>0</v>
      </c>
      <c r="Q38" s="31">
        <v>50000</v>
      </c>
      <c r="R38" s="31">
        <v>50000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45843850</v>
      </c>
      <c r="E39" s="31">
        <v>45843850</v>
      </c>
      <c r="F39" s="31">
        <v>11182322</v>
      </c>
      <c r="G39" s="36">
        <f t="shared" si="0"/>
        <v>0.24392196554172479</v>
      </c>
      <c r="H39" s="31">
        <v>3731154</v>
      </c>
      <c r="I39" s="36">
        <f t="shared" si="1"/>
        <v>8.1388321443334272E-2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14913476</v>
      </c>
      <c r="O39" s="36">
        <f t="shared" si="5"/>
        <v>0.32531028698505904</v>
      </c>
      <c r="P39" s="31">
        <v>1382000</v>
      </c>
      <c r="Q39" s="31">
        <v>30812700</v>
      </c>
      <c r="R39" s="31">
        <v>33136450</v>
      </c>
      <c r="S39" s="31">
        <v>1382000</v>
      </c>
      <c r="T39" s="36">
        <f t="shared" si="6"/>
        <v>4.4851635851450862E-2</v>
      </c>
      <c r="U39" s="36">
        <f t="shared" si="7"/>
        <v>1.6998219971056439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60198721</v>
      </c>
      <c r="E40" s="32">
        <f>SUM(E36:E39)</f>
        <v>60198721</v>
      </c>
      <c r="F40" s="32">
        <f>SUM(F36:F39)</f>
        <v>11373509</v>
      </c>
      <c r="G40" s="37">
        <f t="shared" si="0"/>
        <v>0.18893273496624621</v>
      </c>
      <c r="H40" s="32">
        <f>SUM(H36:H39)</f>
        <v>8443765</v>
      </c>
      <c r="I40" s="37">
        <f t="shared" si="1"/>
        <v>0.14026485712213055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19817274</v>
      </c>
      <c r="O40" s="37">
        <f t="shared" si="5"/>
        <v>0.32919759208837673</v>
      </c>
      <c r="P40" s="32">
        <f>SUM(P36:P39)</f>
        <v>2396678</v>
      </c>
      <c r="Q40" s="32">
        <f>SUM(Q36:Q39)</f>
        <v>41182465</v>
      </c>
      <c r="R40" s="32">
        <f>SUM(R36:R39)</f>
        <v>43107471</v>
      </c>
      <c r="S40" s="32">
        <f>SUM(S36:S39)</f>
        <v>4018638</v>
      </c>
      <c r="T40" s="37">
        <f t="shared" si="6"/>
        <v>9.7581288541130309E-2</v>
      </c>
      <c r="U40" s="37">
        <f t="shared" si="7"/>
        <v>2.5231119908473314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5174776</v>
      </c>
      <c r="E41" s="31">
        <v>4952776</v>
      </c>
      <c r="F41" s="31">
        <v>722368</v>
      </c>
      <c r="G41" s="36">
        <f t="shared" si="0"/>
        <v>0.13959406165600211</v>
      </c>
      <c r="H41" s="31">
        <v>713829</v>
      </c>
      <c r="I41" s="36">
        <f t="shared" si="1"/>
        <v>0.13794394192135079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1436197</v>
      </c>
      <c r="O41" s="36">
        <f t="shared" si="5"/>
        <v>0.27753800357735292</v>
      </c>
      <c r="P41" s="31">
        <v>851444</v>
      </c>
      <c r="Q41" s="31">
        <v>5992176</v>
      </c>
      <c r="R41" s="31">
        <v>5775276</v>
      </c>
      <c r="S41" s="31">
        <v>1570330</v>
      </c>
      <c r="T41" s="36">
        <f t="shared" si="6"/>
        <v>0.26206339733679385</v>
      </c>
      <c r="U41" s="36">
        <f t="shared" si="7"/>
        <v>-0.16162542692179405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950980</v>
      </c>
      <c r="E42" s="31">
        <v>950980</v>
      </c>
      <c r="F42" s="31">
        <v>9443778</v>
      </c>
      <c r="G42" s="36">
        <f t="shared" si="0"/>
        <v>9.9305747754947529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9443778</v>
      </c>
      <c r="O42" s="36">
        <f t="shared" si="5"/>
        <v>9.9305747754947529</v>
      </c>
      <c r="P42" s="31">
        <v>7152556</v>
      </c>
      <c r="Q42" s="31">
        <v>18978097</v>
      </c>
      <c r="R42" s="31">
        <v>18978097</v>
      </c>
      <c r="S42" s="31">
        <v>16120778</v>
      </c>
      <c r="T42" s="36">
        <f t="shared" si="6"/>
        <v>0.84944122690488932</v>
      </c>
      <c r="U42" s="36">
        <f t="shared" si="7"/>
        <v>-1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260058</v>
      </c>
      <c r="E43" s="31">
        <v>9985254</v>
      </c>
      <c r="F43" s="31">
        <v>195556</v>
      </c>
      <c r="G43" s="36">
        <f t="shared" si="0"/>
        <v>0.75197071422528816</v>
      </c>
      <c r="H43" s="31">
        <v>469376</v>
      </c>
      <c r="I43" s="36">
        <f t="shared" si="1"/>
        <v>1.8048896784563444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664932</v>
      </c>
      <c r="O43" s="36">
        <f t="shared" si="5"/>
        <v>2.5568603926816325</v>
      </c>
      <c r="P43" s="31">
        <v>76129</v>
      </c>
      <c r="Q43" s="31">
        <v>247911</v>
      </c>
      <c r="R43" s="31">
        <v>6620669</v>
      </c>
      <c r="S43" s="31">
        <v>104909</v>
      </c>
      <c r="T43" s="36">
        <f t="shared" si="6"/>
        <v>0.42317202544461519</v>
      </c>
      <c r="U43" s="36">
        <f t="shared" si="7"/>
        <v>5.1655348159045831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41128365</v>
      </c>
      <c r="E44" s="31">
        <v>66029765</v>
      </c>
      <c r="F44" s="31">
        <v>25119097</v>
      </c>
      <c r="G44" s="36">
        <f t="shared" si="0"/>
        <v>0.61074873751971415</v>
      </c>
      <c r="H44" s="31">
        <v>20478714</v>
      </c>
      <c r="I44" s="36">
        <f t="shared" si="1"/>
        <v>0.49792190863896485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45597811</v>
      </c>
      <c r="O44" s="36">
        <f t="shared" si="5"/>
        <v>1.1086706461586791</v>
      </c>
      <c r="P44" s="31">
        <v>19065647</v>
      </c>
      <c r="Q44" s="31">
        <v>36813973</v>
      </c>
      <c r="R44" s="31">
        <v>36638573</v>
      </c>
      <c r="S44" s="31">
        <v>42912473</v>
      </c>
      <c r="T44" s="36">
        <f t="shared" si="6"/>
        <v>1.1656572084735326</v>
      </c>
      <c r="U44" s="36">
        <f t="shared" si="7"/>
        <v>7.4115869238531529E-2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16039617</v>
      </c>
      <c r="E45" s="31">
        <v>16042117</v>
      </c>
      <c r="F45" s="31">
        <v>2230140</v>
      </c>
      <c r="G45" s="36">
        <f t="shared" si="0"/>
        <v>0.13903947955864532</v>
      </c>
      <c r="H45" s="31">
        <v>4323075</v>
      </c>
      <c r="I45" s="36">
        <f t="shared" si="1"/>
        <v>0.26952482718259418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6553215</v>
      </c>
      <c r="O45" s="36">
        <f t="shared" si="5"/>
        <v>0.4085643067412395</v>
      </c>
      <c r="P45" s="31">
        <v>4401178</v>
      </c>
      <c r="Q45" s="31">
        <v>13966674</v>
      </c>
      <c r="R45" s="31">
        <v>15065761</v>
      </c>
      <c r="S45" s="31">
        <v>7407968</v>
      </c>
      <c r="T45" s="36">
        <f t="shared" si="6"/>
        <v>0.53040315826087159</v>
      </c>
      <c r="U45" s="36">
        <f t="shared" si="7"/>
        <v>-1.7745930748540473E-2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187733479</v>
      </c>
      <c r="E46" s="31">
        <v>187733479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207316</v>
      </c>
      <c r="Q46" s="31">
        <v>177050061</v>
      </c>
      <c r="R46" s="31">
        <v>175235376</v>
      </c>
      <c r="S46" s="31">
        <v>207316</v>
      </c>
      <c r="T46" s="36">
        <f t="shared" si="6"/>
        <v>1.170945657002626E-3</v>
      </c>
      <c r="U46" s="36">
        <f t="shared" si="7"/>
        <v>-1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251287275</v>
      </c>
      <c r="E47" s="32">
        <f>SUM(E41:E46)</f>
        <v>285694371</v>
      </c>
      <c r="F47" s="32">
        <f>SUM(F41:F46)</f>
        <v>37710939</v>
      </c>
      <c r="G47" s="37">
        <f t="shared" si="0"/>
        <v>0.15007102528371163</v>
      </c>
      <c r="H47" s="32">
        <f>SUM(H41:H46)</f>
        <v>25984994</v>
      </c>
      <c r="I47" s="37">
        <f t="shared" si="1"/>
        <v>0.10340752033703259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63695933</v>
      </c>
      <c r="O47" s="37">
        <f t="shared" si="5"/>
        <v>0.25347854562074423</v>
      </c>
      <c r="P47" s="32">
        <f>SUM(P41:P46)</f>
        <v>31754270</v>
      </c>
      <c r="Q47" s="32">
        <f>SUM(Q41:Q46)</f>
        <v>253048892</v>
      </c>
      <c r="R47" s="32">
        <f>SUM(R41:R46)</f>
        <v>258313752</v>
      </c>
      <c r="S47" s="32">
        <f>SUM(S41:S46)</f>
        <v>68323774</v>
      </c>
      <c r="T47" s="37">
        <f t="shared" si="6"/>
        <v>0.27000226501683317</v>
      </c>
      <c r="U47" s="37">
        <f t="shared" si="7"/>
        <v>-0.18168504582218392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5501988</v>
      </c>
      <c r="E48" s="31">
        <v>5501988</v>
      </c>
      <c r="F48" s="31">
        <v>18777</v>
      </c>
      <c r="G48" s="36">
        <f t="shared" si="0"/>
        <v>3.4127664400576663E-3</v>
      </c>
      <c r="H48" s="31">
        <v>413564</v>
      </c>
      <c r="I48" s="36">
        <f t="shared" si="1"/>
        <v>7.5166285349949874E-2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432341</v>
      </c>
      <c r="O48" s="36">
        <f t="shared" si="5"/>
        <v>7.8579051790007542E-2</v>
      </c>
      <c r="P48" s="31">
        <v>27856</v>
      </c>
      <c r="Q48" s="31">
        <v>3503844</v>
      </c>
      <c r="R48" s="31">
        <v>1286256</v>
      </c>
      <c r="S48" s="31">
        <v>67358</v>
      </c>
      <c r="T48" s="36">
        <f t="shared" si="6"/>
        <v>1.9224029380303462E-2</v>
      </c>
      <c r="U48" s="36">
        <f t="shared" si="7"/>
        <v>13.846496266513498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27493760</v>
      </c>
      <c r="E49" s="31">
        <v>27493760</v>
      </c>
      <c r="F49" s="31">
        <v>6265138</v>
      </c>
      <c r="G49" s="36">
        <f t="shared" si="0"/>
        <v>0.22787490688796294</v>
      </c>
      <c r="H49" s="31">
        <v>2746545</v>
      </c>
      <c r="I49" s="36">
        <f t="shared" si="1"/>
        <v>9.9897031180893409E-2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9011683</v>
      </c>
      <c r="O49" s="36">
        <f t="shared" si="5"/>
        <v>0.32777193806885635</v>
      </c>
      <c r="P49" s="31">
        <v>134533</v>
      </c>
      <c r="Q49" s="31">
        <v>470010</v>
      </c>
      <c r="R49" s="31">
        <v>22967775</v>
      </c>
      <c r="S49" s="31">
        <v>240970</v>
      </c>
      <c r="T49" s="36">
        <f t="shared" si="6"/>
        <v>0.51269121933575879</v>
      </c>
      <c r="U49" s="36">
        <f t="shared" si="7"/>
        <v>19.415399939048413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2936024</v>
      </c>
      <c r="E50" s="31">
        <v>2936024</v>
      </c>
      <c r="F50" s="31">
        <v>1325083</v>
      </c>
      <c r="G50" s="36">
        <f t="shared" si="0"/>
        <v>0.4513188584289502</v>
      </c>
      <c r="H50" s="31">
        <v>1353328</v>
      </c>
      <c r="I50" s="36">
        <f t="shared" si="1"/>
        <v>0.46093901139772697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2678411</v>
      </c>
      <c r="O50" s="36">
        <f t="shared" si="5"/>
        <v>0.91225786982667711</v>
      </c>
      <c r="P50" s="31">
        <v>1187385</v>
      </c>
      <c r="Q50" s="31">
        <v>2986284</v>
      </c>
      <c r="R50" s="31">
        <v>8049574</v>
      </c>
      <c r="S50" s="31">
        <v>2421693</v>
      </c>
      <c r="T50" s="36">
        <f t="shared" si="6"/>
        <v>0.81093861133100531</v>
      </c>
      <c r="U50" s="36">
        <f t="shared" si="7"/>
        <v>0.13975500785339201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81690261</v>
      </c>
      <c r="E51" s="31">
        <v>83281552</v>
      </c>
      <c r="F51" s="31">
        <v>174</v>
      </c>
      <c r="G51" s="36">
        <f t="shared" si="0"/>
        <v>2.1299968670684014E-6</v>
      </c>
      <c r="H51" s="31">
        <v>12553</v>
      </c>
      <c r="I51" s="36">
        <f t="shared" si="1"/>
        <v>1.5366580846154965E-4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12727</v>
      </c>
      <c r="O51" s="36">
        <f t="shared" si="5"/>
        <v>1.5579580532861805E-4</v>
      </c>
      <c r="P51" s="31">
        <v>0</v>
      </c>
      <c r="Q51" s="31">
        <v>85552353</v>
      </c>
      <c r="R51" s="31">
        <v>91434378</v>
      </c>
      <c r="S51" s="31">
        <v>18891</v>
      </c>
      <c r="T51" s="36">
        <f t="shared" si="6"/>
        <v>2.2081216164796777E-4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21577985</v>
      </c>
      <c r="E52" s="31">
        <v>21577985</v>
      </c>
      <c r="F52" s="31">
        <v>0</v>
      </c>
      <c r="G52" s="36">
        <f t="shared" si="0"/>
        <v>0</v>
      </c>
      <c r="H52" s="31">
        <v>10299328</v>
      </c>
      <c r="I52" s="36">
        <f t="shared" si="1"/>
        <v>0.47730721844509577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10299328</v>
      </c>
      <c r="O52" s="36">
        <f t="shared" si="5"/>
        <v>0.47730721844509577</v>
      </c>
      <c r="P52" s="31">
        <v>0</v>
      </c>
      <c r="Q52" s="31">
        <v>22678150</v>
      </c>
      <c r="R52" s="31">
        <v>21161350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139200018</v>
      </c>
      <c r="E53" s="32">
        <f>SUM(E48:E52)</f>
        <v>140791309</v>
      </c>
      <c r="F53" s="32">
        <f>SUM(F48:F52)</f>
        <v>7609172</v>
      </c>
      <c r="G53" s="37">
        <f t="shared" si="0"/>
        <v>5.4663584885455981E-2</v>
      </c>
      <c r="H53" s="32">
        <f>SUM(H48:H52)</f>
        <v>14825318</v>
      </c>
      <c r="I53" s="37">
        <f t="shared" si="1"/>
        <v>0.10650370749233667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22434490</v>
      </c>
      <c r="O53" s="37">
        <f t="shared" si="5"/>
        <v>0.16116729237779265</v>
      </c>
      <c r="P53" s="32">
        <f>SUM(P48:P52)</f>
        <v>1349774</v>
      </c>
      <c r="Q53" s="32">
        <f>SUM(Q48:Q52)</f>
        <v>115190641</v>
      </c>
      <c r="R53" s="32">
        <f>SUM(R48:R52)</f>
        <v>144899333</v>
      </c>
      <c r="S53" s="32">
        <f>SUM(S48:S52)</f>
        <v>2748912</v>
      </c>
      <c r="T53" s="37">
        <f t="shared" si="6"/>
        <v>2.3864022077974199E-2</v>
      </c>
      <c r="U53" s="37">
        <f t="shared" si="7"/>
        <v>9.983555765631877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1211552562</v>
      </c>
      <c r="E54" s="32">
        <f>SUM(E8:E9,E11:E18,E20:E26,E28:E34,E36:E39,E41:E46,E48:E52)</f>
        <v>1274221349</v>
      </c>
      <c r="F54" s="32">
        <f>SUM(F8:F9,F11:F18,F20:F26,F28:F34,F36:F39,F41:F46,F48:F52)</f>
        <v>173258726</v>
      </c>
      <c r="G54" s="37">
        <f t="shared" si="0"/>
        <v>0.14300553804614877</v>
      </c>
      <c r="H54" s="32">
        <f>SUM(H8:H9,H11:H18,H20:H26,H28:H34,H36:H39,H41:H46,H48:H52)</f>
        <v>108421029</v>
      </c>
      <c r="I54" s="37">
        <f t="shared" si="1"/>
        <v>8.9489331623401738E-2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281679755</v>
      </c>
      <c r="O54" s="37">
        <f t="shared" si="5"/>
        <v>0.23249486966955049</v>
      </c>
      <c r="P54" s="32">
        <f>SUM(P8:P9,P11:P18,P20:P26,P28:P34,P36:P39,P41:P46,P48:P52)</f>
        <v>88162258</v>
      </c>
      <c r="Q54" s="32">
        <f>SUM(Q8:Q9,Q11:Q18,Q20:Q26,Q28:Q34,Q36:Q39,Q41:Q46,Q48:Q52)</f>
        <v>962124646</v>
      </c>
      <c r="R54" s="32">
        <f>SUM(R8:R9,R11:R18,R20:R26,R28:R34,R36:R39,R41:R46,R48:R52)</f>
        <v>1068249040</v>
      </c>
      <c r="S54" s="32">
        <f>SUM(S8:S9,S11:S18,S20:S26,S28:S34,S36:S39,S41:S46,S48:S52)</f>
        <v>216656416</v>
      </c>
      <c r="T54" s="37">
        <f t="shared" si="6"/>
        <v>0.22518539245485664</v>
      </c>
      <c r="U54" s="37">
        <f t="shared" si="7"/>
        <v>0.22978961133232323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14981813</v>
      </c>
      <c r="E57" s="31">
        <v>14981813</v>
      </c>
      <c r="F57" s="31">
        <v>4281266</v>
      </c>
      <c r="G57" s="36">
        <f t="shared" ref="G57:G85" si="8">IF(($D57      =0),0,($F57      /$D57      ))</f>
        <v>0.28576421291602022</v>
      </c>
      <c r="H57" s="31">
        <v>4866989</v>
      </c>
      <c r="I57" s="36">
        <f t="shared" ref="I57:I85" si="9">IF(($D57      =0),0,($H57      /$D57      ))</f>
        <v>0.32485981503039718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9148255</v>
      </c>
      <c r="O57" s="36">
        <f t="shared" ref="O57:O85" si="13">IF(($D57      =0),0,($N57      /$D57      ))</f>
        <v>0.61062402794641746</v>
      </c>
      <c r="P57" s="31">
        <v>3168424</v>
      </c>
      <c r="Q57" s="31">
        <v>14485044</v>
      </c>
      <c r="R57" s="31">
        <v>14485044</v>
      </c>
      <c r="S57" s="31">
        <v>7025476</v>
      </c>
      <c r="T57" s="36">
        <f t="shared" ref="T57:T85" si="14">IF(($Q57      =0),0,($S57      /$Q57      ))</f>
        <v>0.48501585497427552</v>
      </c>
      <c r="U57" s="36">
        <f t="shared" ref="U57:U85" si="15">IF(($P57      =0),0,(($H57      /$P57      )-1))</f>
        <v>0.53609144483187854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14981813</v>
      </c>
      <c r="E58" s="32">
        <f>E57</f>
        <v>14981813</v>
      </c>
      <c r="F58" s="32">
        <f>F57</f>
        <v>4281266</v>
      </c>
      <c r="G58" s="37">
        <f t="shared" si="8"/>
        <v>0.28576421291602022</v>
      </c>
      <c r="H58" s="32">
        <f>H57</f>
        <v>4866989</v>
      </c>
      <c r="I58" s="37">
        <f t="shared" si="9"/>
        <v>0.32485981503039718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9148255</v>
      </c>
      <c r="O58" s="37">
        <f t="shared" si="13"/>
        <v>0.61062402794641746</v>
      </c>
      <c r="P58" s="32">
        <f>P57</f>
        <v>3168424</v>
      </c>
      <c r="Q58" s="32">
        <f>Q57</f>
        <v>14485044</v>
      </c>
      <c r="R58" s="32">
        <f>R57</f>
        <v>14485044</v>
      </c>
      <c r="S58" s="32">
        <f>S57</f>
        <v>7025476</v>
      </c>
      <c r="T58" s="37">
        <f t="shared" si="14"/>
        <v>0.48501585497427552</v>
      </c>
      <c r="U58" s="37">
        <f t="shared" si="15"/>
        <v>0.53609144483187854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300000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300000</v>
      </c>
      <c r="O59" s="36">
        <f t="shared" si="13"/>
        <v>0</v>
      </c>
      <c r="P59" s="31">
        <v>428000</v>
      </c>
      <c r="Q59" s="31">
        <v>950000</v>
      </c>
      <c r="R59" s="31">
        <v>950000</v>
      </c>
      <c r="S59" s="31">
        <v>428000</v>
      </c>
      <c r="T59" s="36">
        <f t="shared" si="14"/>
        <v>0.45052631578947366</v>
      </c>
      <c r="U59" s="36">
        <f t="shared" si="15"/>
        <v>-1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1222044</v>
      </c>
      <c r="E61" s="31">
        <v>1222044</v>
      </c>
      <c r="F61" s="31">
        <v>1297</v>
      </c>
      <c r="G61" s="36">
        <f t="shared" si="8"/>
        <v>1.0613365803522623E-3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1297</v>
      </c>
      <c r="O61" s="36">
        <f t="shared" si="13"/>
        <v>1.0613365803522623E-3</v>
      </c>
      <c r="P61" s="31">
        <v>884</v>
      </c>
      <c r="Q61" s="31">
        <v>10600</v>
      </c>
      <c r="R61" s="31">
        <v>4760</v>
      </c>
      <c r="S61" s="31">
        <v>2380</v>
      </c>
      <c r="T61" s="36">
        <f t="shared" si="14"/>
        <v>0.22452830188679246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15007601</v>
      </c>
      <c r="E62" s="31">
        <v>15007601</v>
      </c>
      <c r="F62" s="31">
        <v>6453414</v>
      </c>
      <c r="G62" s="36">
        <f t="shared" si="8"/>
        <v>0.43000969975147929</v>
      </c>
      <c r="H62" s="31">
        <v>2634759</v>
      </c>
      <c r="I62" s="36">
        <f t="shared" si="9"/>
        <v>0.17556163706644387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9088173</v>
      </c>
      <c r="O62" s="36">
        <f t="shared" si="13"/>
        <v>0.60557133681792308</v>
      </c>
      <c r="P62" s="31">
        <v>4674138</v>
      </c>
      <c r="Q62" s="31">
        <v>14255261</v>
      </c>
      <c r="R62" s="31">
        <v>14255261</v>
      </c>
      <c r="S62" s="31">
        <v>4825424</v>
      </c>
      <c r="T62" s="36">
        <f t="shared" si="14"/>
        <v>0.33850127331937313</v>
      </c>
      <c r="U62" s="36">
        <f t="shared" si="15"/>
        <v>-0.43631125140079308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16229645</v>
      </c>
      <c r="E63" s="32">
        <f>SUM(E59:E62)</f>
        <v>16229645</v>
      </c>
      <c r="F63" s="32">
        <f>SUM(F59:F62)</f>
        <v>6754711</v>
      </c>
      <c r="G63" s="37">
        <f t="shared" si="8"/>
        <v>0.41619585640967499</v>
      </c>
      <c r="H63" s="32">
        <f>SUM(H59:H62)</f>
        <v>2634759</v>
      </c>
      <c r="I63" s="37">
        <f t="shared" si="9"/>
        <v>0.16234236793226223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9389470</v>
      </c>
      <c r="O63" s="37">
        <f t="shared" si="13"/>
        <v>0.57853822434193725</v>
      </c>
      <c r="P63" s="32">
        <f>SUM(P59:P62)</f>
        <v>5103022</v>
      </c>
      <c r="Q63" s="32">
        <f>SUM(Q59:Q62)</f>
        <v>15215861</v>
      </c>
      <c r="R63" s="32">
        <f>SUM(R59:R62)</f>
        <v>15210021</v>
      </c>
      <c r="S63" s="32">
        <f>SUM(S59:S62)</f>
        <v>5255804</v>
      </c>
      <c r="T63" s="37">
        <f t="shared" si="14"/>
        <v>0.34541614174840318</v>
      </c>
      <c r="U63" s="37">
        <f t="shared" si="15"/>
        <v>-0.48368652927618183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13738881</v>
      </c>
      <c r="E65" s="31">
        <v>13738881</v>
      </c>
      <c r="F65" s="31">
        <v>10426</v>
      </c>
      <c r="G65" s="36">
        <f t="shared" si="8"/>
        <v>7.5886820768008689E-4</v>
      </c>
      <c r="H65" s="31">
        <v>6963</v>
      </c>
      <c r="I65" s="36">
        <f t="shared" si="9"/>
        <v>5.068098340760066E-4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17389</v>
      </c>
      <c r="O65" s="36">
        <f t="shared" si="13"/>
        <v>1.2656780417560935E-3</v>
      </c>
      <c r="P65" s="31">
        <v>26087</v>
      </c>
      <c r="Q65" s="31">
        <v>12919976</v>
      </c>
      <c r="R65" s="31">
        <v>12919976</v>
      </c>
      <c r="S65" s="31">
        <v>26348</v>
      </c>
      <c r="T65" s="36">
        <f t="shared" si="14"/>
        <v>2.0393226736644091E-3</v>
      </c>
      <c r="U65" s="36">
        <f t="shared" si="15"/>
        <v>-0.73308544485759186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254783</v>
      </c>
      <c r="E66" s="31">
        <v>254783</v>
      </c>
      <c r="F66" s="31">
        <v>49259</v>
      </c>
      <c r="G66" s="36">
        <f t="shared" si="8"/>
        <v>0.19333707507957754</v>
      </c>
      <c r="H66" s="31">
        <v>496856</v>
      </c>
      <c r="I66" s="36">
        <f t="shared" si="9"/>
        <v>1.9501144110870821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546115</v>
      </c>
      <c r="O66" s="36">
        <f t="shared" si="13"/>
        <v>2.1434514861666596</v>
      </c>
      <c r="P66" s="31">
        <v>87230</v>
      </c>
      <c r="Q66" s="31">
        <v>330000</v>
      </c>
      <c r="R66" s="31">
        <v>380000</v>
      </c>
      <c r="S66" s="31">
        <v>108537</v>
      </c>
      <c r="T66" s="36">
        <f t="shared" si="14"/>
        <v>0.32890000000000003</v>
      </c>
      <c r="U66" s="36">
        <f t="shared" si="15"/>
        <v>4.695930299208988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16218760</v>
      </c>
      <c r="E67" s="31">
        <v>16218760</v>
      </c>
      <c r="F67" s="31">
        <v>7131</v>
      </c>
      <c r="G67" s="36">
        <f t="shared" si="8"/>
        <v>4.3967602948684115E-4</v>
      </c>
      <c r="H67" s="31">
        <v>62082</v>
      </c>
      <c r="I67" s="36">
        <f t="shared" si="9"/>
        <v>3.8277895474129959E-3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69213</v>
      </c>
      <c r="O67" s="36">
        <f t="shared" si="13"/>
        <v>4.2674655768998367E-3</v>
      </c>
      <c r="P67" s="31">
        <v>3317</v>
      </c>
      <c r="Q67" s="31">
        <v>130479</v>
      </c>
      <c r="R67" s="31">
        <v>130479</v>
      </c>
      <c r="S67" s="31">
        <v>4721</v>
      </c>
      <c r="T67" s="36">
        <f t="shared" si="14"/>
        <v>3.6182067612412723E-2</v>
      </c>
      <c r="U67" s="36">
        <f t="shared" si="15"/>
        <v>17.716309918601144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1831502</v>
      </c>
      <c r="E68" s="31">
        <v>1831502</v>
      </c>
      <c r="F68" s="31">
        <v>5015</v>
      </c>
      <c r="G68" s="36">
        <f t="shared" si="8"/>
        <v>2.738189748086543E-3</v>
      </c>
      <c r="H68" s="31">
        <v>451866</v>
      </c>
      <c r="I68" s="36">
        <f t="shared" si="9"/>
        <v>0.24671881330186918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456881</v>
      </c>
      <c r="O68" s="36">
        <f t="shared" si="13"/>
        <v>0.24945700304995572</v>
      </c>
      <c r="P68" s="31">
        <v>529733</v>
      </c>
      <c r="Q68" s="31">
        <v>1816568</v>
      </c>
      <c r="R68" s="31">
        <v>1758240</v>
      </c>
      <c r="S68" s="31">
        <v>534962</v>
      </c>
      <c r="T68" s="36">
        <f t="shared" si="14"/>
        <v>0.29449048975870984</v>
      </c>
      <c r="U68" s="36">
        <f t="shared" si="15"/>
        <v>-0.1469929190743261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32043926</v>
      </c>
      <c r="E70" s="32">
        <f>SUM(E64:E69)</f>
        <v>32043926</v>
      </c>
      <c r="F70" s="32">
        <f>SUM(F64:F69)</f>
        <v>71831</v>
      </c>
      <c r="G70" s="37">
        <f t="shared" si="8"/>
        <v>2.2416416764912015E-3</v>
      </c>
      <c r="H70" s="32">
        <f>SUM(H64:H69)</f>
        <v>1017767</v>
      </c>
      <c r="I70" s="37">
        <f t="shared" si="9"/>
        <v>3.1761619971285668E-2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1089598</v>
      </c>
      <c r="O70" s="37">
        <f t="shared" si="13"/>
        <v>3.4003261647776867E-2</v>
      </c>
      <c r="P70" s="32">
        <f>SUM(P64:P69)</f>
        <v>646367</v>
      </c>
      <c r="Q70" s="32">
        <f>SUM(Q64:Q69)</f>
        <v>15197023</v>
      </c>
      <c r="R70" s="32">
        <f>SUM(R64:R69)</f>
        <v>15188695</v>
      </c>
      <c r="S70" s="32">
        <f>SUM(S64:S69)</f>
        <v>674568</v>
      </c>
      <c r="T70" s="37">
        <f t="shared" si="14"/>
        <v>4.4388167340406078E-2</v>
      </c>
      <c r="U70" s="37">
        <f t="shared" si="15"/>
        <v>0.57459616595525453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132300</v>
      </c>
      <c r="E71" s="31">
        <v>132300</v>
      </c>
      <c r="F71" s="31">
        <v>776</v>
      </c>
      <c r="G71" s="36">
        <f t="shared" si="8"/>
        <v>5.8654572940287225E-3</v>
      </c>
      <c r="H71" s="31">
        <v>6991</v>
      </c>
      <c r="I71" s="36">
        <f t="shared" si="9"/>
        <v>5.2842025699168557E-2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7767</v>
      </c>
      <c r="O71" s="36">
        <f t="shared" si="13"/>
        <v>5.870748299319728E-2</v>
      </c>
      <c r="P71" s="31">
        <v>17140</v>
      </c>
      <c r="Q71" s="31">
        <v>6000</v>
      </c>
      <c r="R71" s="31">
        <v>126000</v>
      </c>
      <c r="S71" s="31">
        <v>62960</v>
      </c>
      <c r="T71" s="36">
        <f t="shared" si="14"/>
        <v>10.493333333333334</v>
      </c>
      <c r="U71" s="36">
        <f t="shared" si="15"/>
        <v>-0.59212368728121356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33302</v>
      </c>
      <c r="E72" s="31">
        <v>33302</v>
      </c>
      <c r="F72" s="31">
        <v>53736</v>
      </c>
      <c r="G72" s="36">
        <f t="shared" si="8"/>
        <v>1.6135967809741156</v>
      </c>
      <c r="H72" s="31">
        <v>6902</v>
      </c>
      <c r="I72" s="36">
        <f t="shared" si="9"/>
        <v>0.20725481953035854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60638</v>
      </c>
      <c r="O72" s="36">
        <f t="shared" si="13"/>
        <v>1.8208516005044741</v>
      </c>
      <c r="P72" s="31">
        <v>9387</v>
      </c>
      <c r="Q72" s="31">
        <v>36990</v>
      </c>
      <c r="R72" s="31">
        <v>36990</v>
      </c>
      <c r="S72" s="31">
        <v>32209</v>
      </c>
      <c r="T72" s="36">
        <f t="shared" si="14"/>
        <v>0.87074885104082189</v>
      </c>
      <c r="U72" s="36">
        <f t="shared" si="15"/>
        <v>-0.2647278150633855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1828673</v>
      </c>
      <c r="E73" s="31">
        <v>1828673</v>
      </c>
      <c r="F73" s="31">
        <v>763303</v>
      </c>
      <c r="G73" s="36">
        <f t="shared" si="8"/>
        <v>0.41740814240708973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763303</v>
      </c>
      <c r="O73" s="36">
        <f t="shared" si="13"/>
        <v>0.41740814240708973</v>
      </c>
      <c r="P73" s="31">
        <v>0</v>
      </c>
      <c r="Q73" s="31">
        <v>1721179</v>
      </c>
      <c r="R73" s="31">
        <v>1721179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7013182</v>
      </c>
      <c r="E74" s="31">
        <v>1363858</v>
      </c>
      <c r="F74" s="31">
        <v>180912</v>
      </c>
      <c r="G74" s="36">
        <f t="shared" si="8"/>
        <v>2.5795993886940337E-2</v>
      </c>
      <c r="H74" s="31">
        <v>144193</v>
      </c>
      <c r="I74" s="36">
        <f t="shared" si="9"/>
        <v>2.0560282051713473E-2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325105</v>
      </c>
      <c r="O74" s="36">
        <f t="shared" si="13"/>
        <v>4.635627593865381E-2</v>
      </c>
      <c r="P74" s="31">
        <v>80682</v>
      </c>
      <c r="Q74" s="31">
        <v>573575</v>
      </c>
      <c r="R74" s="31">
        <v>1417573</v>
      </c>
      <c r="S74" s="31">
        <v>350809</v>
      </c>
      <c r="T74" s="36">
        <f t="shared" si="14"/>
        <v>0.61161835854073143</v>
      </c>
      <c r="U74" s="36">
        <f t="shared" si="15"/>
        <v>0.7871768176297067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47672</v>
      </c>
      <c r="E75" s="31">
        <v>47672</v>
      </c>
      <c r="F75" s="31">
        <v>27799</v>
      </c>
      <c r="G75" s="36">
        <f t="shared" si="8"/>
        <v>0.58313055881859377</v>
      </c>
      <c r="H75" s="31">
        <v>52878</v>
      </c>
      <c r="I75" s="36">
        <f t="shared" si="9"/>
        <v>1.109204564524249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80677</v>
      </c>
      <c r="O75" s="36">
        <f t="shared" si="13"/>
        <v>1.6923351233428428</v>
      </c>
      <c r="P75" s="31">
        <v>15398</v>
      </c>
      <c r="Q75" s="31">
        <v>69931</v>
      </c>
      <c r="R75" s="31">
        <v>45446</v>
      </c>
      <c r="S75" s="31">
        <v>25948</v>
      </c>
      <c r="T75" s="36">
        <f t="shared" si="14"/>
        <v>0.37105146501551528</v>
      </c>
      <c r="U75" s="36">
        <f t="shared" si="15"/>
        <v>2.4340823483569296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6444300</v>
      </c>
      <c r="E76" s="31">
        <v>6444300</v>
      </c>
      <c r="F76" s="31">
        <v>132374</v>
      </c>
      <c r="G76" s="36">
        <f t="shared" si="8"/>
        <v>2.0541253510854552E-2</v>
      </c>
      <c r="H76" s="31">
        <v>75122</v>
      </c>
      <c r="I76" s="36">
        <f t="shared" si="9"/>
        <v>1.1657123349316451E-2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207496</v>
      </c>
      <c r="O76" s="36">
        <f t="shared" si="13"/>
        <v>3.2198376860171005E-2</v>
      </c>
      <c r="P76" s="31">
        <v>211047</v>
      </c>
      <c r="Q76" s="31">
        <v>3465530</v>
      </c>
      <c r="R76" s="31">
        <v>842530</v>
      </c>
      <c r="S76" s="31">
        <v>211047</v>
      </c>
      <c r="T76" s="36">
        <f t="shared" si="14"/>
        <v>6.0898910123415466E-2</v>
      </c>
      <c r="U76" s="36">
        <f t="shared" si="15"/>
        <v>-0.64405085123218997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32379864</v>
      </c>
      <c r="E77" s="31">
        <v>32379864</v>
      </c>
      <c r="F77" s="31">
        <v>478000</v>
      </c>
      <c r="G77" s="36">
        <f t="shared" si="8"/>
        <v>1.4762260891521965E-2</v>
      </c>
      <c r="H77" s="31">
        <v>2693297</v>
      </c>
      <c r="I77" s="36">
        <f t="shared" si="9"/>
        <v>8.3178144293626438E-2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3171297</v>
      </c>
      <c r="O77" s="36">
        <f t="shared" si="13"/>
        <v>9.7940405185148405E-2</v>
      </c>
      <c r="P77" s="31">
        <v>4308873</v>
      </c>
      <c r="Q77" s="31">
        <v>0</v>
      </c>
      <c r="R77" s="31">
        <v>0</v>
      </c>
      <c r="S77" s="31">
        <v>4858873</v>
      </c>
      <c r="T77" s="36">
        <f t="shared" si="14"/>
        <v>0</v>
      </c>
      <c r="U77" s="36">
        <f t="shared" si="15"/>
        <v>-0.37494166107935878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47879293</v>
      </c>
      <c r="E78" s="32">
        <f>SUM(E71:E77)</f>
        <v>42229969</v>
      </c>
      <c r="F78" s="32">
        <f>SUM(F71:F77)</f>
        <v>1636900</v>
      </c>
      <c r="G78" s="37">
        <f t="shared" si="8"/>
        <v>3.418805703751724E-2</v>
      </c>
      <c r="H78" s="32">
        <f>SUM(H71:H77)</f>
        <v>2979383</v>
      </c>
      <c r="I78" s="37">
        <f t="shared" si="9"/>
        <v>6.2226963125792185E-2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4616283</v>
      </c>
      <c r="O78" s="37">
        <f t="shared" si="13"/>
        <v>9.6415020163309426E-2</v>
      </c>
      <c r="P78" s="32">
        <f>SUM(P71:P77)</f>
        <v>4642527</v>
      </c>
      <c r="Q78" s="32">
        <f>SUM(Q71:Q77)</f>
        <v>5873205</v>
      </c>
      <c r="R78" s="32">
        <f>SUM(R71:R77)</f>
        <v>4189718</v>
      </c>
      <c r="S78" s="32">
        <f>SUM(S71:S77)</f>
        <v>5541846</v>
      </c>
      <c r="T78" s="37">
        <f t="shared" si="14"/>
        <v>0.94358123035037944</v>
      </c>
      <c r="U78" s="37">
        <f t="shared" si="15"/>
        <v>-0.35824110446745916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1729057</v>
      </c>
      <c r="E79" s="31">
        <v>1729057</v>
      </c>
      <c r="F79" s="31">
        <v>452407</v>
      </c>
      <c r="G79" s="36">
        <f t="shared" si="8"/>
        <v>0.26164955811173374</v>
      </c>
      <c r="H79" s="31">
        <v>516473</v>
      </c>
      <c r="I79" s="36">
        <f t="shared" si="9"/>
        <v>0.29870212491548864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968880</v>
      </c>
      <c r="O79" s="36">
        <f t="shared" si="13"/>
        <v>0.56035168302722238</v>
      </c>
      <c r="P79" s="31">
        <v>0</v>
      </c>
      <c r="Q79" s="31">
        <v>1318700</v>
      </c>
      <c r="R79" s="31">
        <v>1648291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58814359</v>
      </c>
      <c r="E80" s="31">
        <v>58814359</v>
      </c>
      <c r="F80" s="31">
        <v>83444</v>
      </c>
      <c r="G80" s="36">
        <f t="shared" si="8"/>
        <v>1.4187691818591443E-3</v>
      </c>
      <c r="H80" s="31">
        <v>309986</v>
      </c>
      <c r="I80" s="36">
        <f t="shared" si="9"/>
        <v>5.2705836681821187E-3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393430</v>
      </c>
      <c r="O80" s="36">
        <f t="shared" si="13"/>
        <v>6.689352850041263E-3</v>
      </c>
      <c r="P80" s="31">
        <v>118009</v>
      </c>
      <c r="Q80" s="31">
        <v>727660</v>
      </c>
      <c r="R80" s="31">
        <v>835660</v>
      </c>
      <c r="S80" s="31">
        <v>292370</v>
      </c>
      <c r="T80" s="36">
        <f t="shared" si="14"/>
        <v>0.40179479427205012</v>
      </c>
      <c r="U80" s="36">
        <f t="shared" si="15"/>
        <v>1.6267996508740858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4240550</v>
      </c>
      <c r="E81" s="31">
        <v>4240550</v>
      </c>
      <c r="F81" s="31">
        <v>717339</v>
      </c>
      <c r="G81" s="36">
        <f t="shared" si="8"/>
        <v>0.16916178325924702</v>
      </c>
      <c r="H81" s="31">
        <v>769285</v>
      </c>
      <c r="I81" s="36">
        <f t="shared" si="9"/>
        <v>0.18141160934312767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1486624</v>
      </c>
      <c r="O81" s="36">
        <f t="shared" si="13"/>
        <v>0.35057339260237469</v>
      </c>
      <c r="P81" s="31">
        <v>587396</v>
      </c>
      <c r="Q81" s="31">
        <v>4298000</v>
      </c>
      <c r="R81" s="31">
        <v>4298000</v>
      </c>
      <c r="S81" s="31">
        <v>1449876</v>
      </c>
      <c r="T81" s="36">
        <f t="shared" si="14"/>
        <v>0.33733736621684507</v>
      </c>
      <c r="U81" s="36">
        <f t="shared" si="15"/>
        <v>0.30965311306171639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64783966</v>
      </c>
      <c r="E84" s="32">
        <f>SUM(E79:E83)</f>
        <v>64783966</v>
      </c>
      <c r="F84" s="32">
        <f>SUM(F79:F83)</f>
        <v>1253190</v>
      </c>
      <c r="G84" s="37">
        <f t="shared" si="8"/>
        <v>1.9344138332006409E-2</v>
      </c>
      <c r="H84" s="32">
        <f>SUM(H79:H83)</f>
        <v>1595744</v>
      </c>
      <c r="I84" s="37">
        <f t="shared" si="9"/>
        <v>2.4631773855895146E-2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2848934</v>
      </c>
      <c r="O84" s="37">
        <f t="shared" si="13"/>
        <v>4.3975912187901554E-2</v>
      </c>
      <c r="P84" s="32">
        <f>SUM(P79:P83)</f>
        <v>705405</v>
      </c>
      <c r="Q84" s="32">
        <f>SUM(Q79:Q83)</f>
        <v>6344360</v>
      </c>
      <c r="R84" s="32">
        <f>SUM(R79:R83)</f>
        <v>6781951</v>
      </c>
      <c r="S84" s="32">
        <f>SUM(S79:S83)</f>
        <v>1742246</v>
      </c>
      <c r="T84" s="37">
        <f t="shared" si="14"/>
        <v>0.27461335737568487</v>
      </c>
      <c r="U84" s="37">
        <f t="shared" si="15"/>
        <v>1.2621671238508374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175918643</v>
      </c>
      <c r="E85" s="32">
        <f>SUM(E57,E59:E62,E64:E69,E71:E77,E79:E83)</f>
        <v>170269319</v>
      </c>
      <c r="F85" s="32">
        <f>SUM(F57,F59:F62,F64:F69,F71:F77,F79:F83)</f>
        <v>13997898</v>
      </c>
      <c r="G85" s="37">
        <f t="shared" si="8"/>
        <v>7.9570293183764504E-2</v>
      </c>
      <c r="H85" s="32">
        <f>SUM(H57,H59:H62,H64:H69,H71:H77,H79:H83)</f>
        <v>13094642</v>
      </c>
      <c r="I85" s="37">
        <f t="shared" si="9"/>
        <v>7.4435783363790503E-2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27092540</v>
      </c>
      <c r="O85" s="37">
        <f t="shared" si="13"/>
        <v>0.15400607654755499</v>
      </c>
      <c r="P85" s="32">
        <f>SUM(P57,P59:P62,P64:P69,P71:P77,P79:P83)</f>
        <v>14265745</v>
      </c>
      <c r="Q85" s="32">
        <f>SUM(Q57,Q59:Q62,Q64:Q69,Q71:Q77,Q79:Q83)</f>
        <v>57115493</v>
      </c>
      <c r="R85" s="32">
        <f>SUM(R57,R59:R62,R64:R69,R71:R77,R79:R83)</f>
        <v>55855429</v>
      </c>
      <c r="S85" s="32">
        <f>SUM(S57,S59:S62,S64:S69,S71:S77,S79:S83)</f>
        <v>20239940</v>
      </c>
      <c r="T85" s="37">
        <f t="shared" si="14"/>
        <v>0.3543686474001021</v>
      </c>
      <c r="U85" s="37">
        <f t="shared" si="15"/>
        <v>-8.2091962249430384E-2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285711721</v>
      </c>
      <c r="E88" s="31">
        <v>285711721</v>
      </c>
      <c r="F88" s="31">
        <v>42961628</v>
      </c>
      <c r="G88" s="36">
        <f t="shared" ref="G88:G99" si="16">IF(($D88      =0),0,($F88      /$D88      ))</f>
        <v>0.15036704776980431</v>
      </c>
      <c r="H88" s="31">
        <v>36364036</v>
      </c>
      <c r="I88" s="36">
        <f t="shared" ref="I88:I99" si="17">IF(($D88      =0),0,($H88      /$D88      ))</f>
        <v>0.12727526848644757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79325664</v>
      </c>
      <c r="O88" s="36">
        <f t="shared" ref="O88:O99" si="21">IF(($D88      =0),0,($N88      /$D88      ))</f>
        <v>0.27764231625625185</v>
      </c>
      <c r="P88" s="31">
        <v>85827968</v>
      </c>
      <c r="Q88" s="31">
        <v>325471921</v>
      </c>
      <c r="R88" s="31">
        <v>297679661</v>
      </c>
      <c r="S88" s="31">
        <v>131445231</v>
      </c>
      <c r="T88" s="36">
        <f t="shared" ref="T88:T99" si="22">IF(($Q88      =0),0,($S88      /$Q88      ))</f>
        <v>0.40386043317082337</v>
      </c>
      <c r="U88" s="36">
        <f t="shared" ref="U88:U99" si="23">IF(($P88      =0),0,(($H88      /$P88      )-1))</f>
        <v>-0.57631484413099465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234178924</v>
      </c>
      <c r="E89" s="31">
        <v>234178924</v>
      </c>
      <c r="F89" s="31">
        <v>41872911</v>
      </c>
      <c r="G89" s="36">
        <f t="shared" si="16"/>
        <v>0.17880734220129904</v>
      </c>
      <c r="H89" s="31">
        <v>79594821</v>
      </c>
      <c r="I89" s="36">
        <f t="shared" si="17"/>
        <v>0.33988891758679357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121467732</v>
      </c>
      <c r="O89" s="36">
        <f t="shared" si="21"/>
        <v>0.51869625978809264</v>
      </c>
      <c r="P89" s="31">
        <v>141451558</v>
      </c>
      <c r="Q89" s="31">
        <v>405797700</v>
      </c>
      <c r="R89" s="31">
        <v>224487624</v>
      </c>
      <c r="S89" s="31">
        <v>185484487</v>
      </c>
      <c r="T89" s="36">
        <f t="shared" si="22"/>
        <v>0.45708609733372074</v>
      </c>
      <c r="U89" s="36">
        <f t="shared" si="23"/>
        <v>-0.4372997927672172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213757477</v>
      </c>
      <c r="E90" s="31">
        <v>213757477</v>
      </c>
      <c r="F90" s="31">
        <v>28472808</v>
      </c>
      <c r="G90" s="36">
        <f t="shared" si="16"/>
        <v>0.13320145989559934</v>
      </c>
      <c r="H90" s="31">
        <v>45446308</v>
      </c>
      <c r="I90" s="36">
        <f t="shared" si="17"/>
        <v>0.21260686941958995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73919116</v>
      </c>
      <c r="O90" s="36">
        <f t="shared" si="21"/>
        <v>0.34580832931518929</v>
      </c>
      <c r="P90" s="31">
        <v>21476130</v>
      </c>
      <c r="Q90" s="31">
        <v>245541590</v>
      </c>
      <c r="R90" s="31">
        <v>225652386</v>
      </c>
      <c r="S90" s="31">
        <v>59730950</v>
      </c>
      <c r="T90" s="36">
        <f t="shared" si="22"/>
        <v>0.24326204778587612</v>
      </c>
      <c r="U90" s="36">
        <f t="shared" si="23"/>
        <v>1.1161311651587136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733648122</v>
      </c>
      <c r="E91" s="32">
        <f>SUM(E88:E90)</f>
        <v>733648122</v>
      </c>
      <c r="F91" s="32">
        <f>SUM(F88:F90)</f>
        <v>113307347</v>
      </c>
      <c r="G91" s="37">
        <f t="shared" si="16"/>
        <v>0.15444372254523403</v>
      </c>
      <c r="H91" s="32">
        <f>SUM(H88:H90)</f>
        <v>161405165</v>
      </c>
      <c r="I91" s="37">
        <f t="shared" si="17"/>
        <v>0.22000351416424671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274712512</v>
      </c>
      <c r="O91" s="37">
        <f t="shared" si="21"/>
        <v>0.37444723670948071</v>
      </c>
      <c r="P91" s="32">
        <f>SUM(P88:P90)</f>
        <v>248755656</v>
      </c>
      <c r="Q91" s="32">
        <f>SUM(Q88:Q90)</f>
        <v>976811211</v>
      </c>
      <c r="R91" s="32">
        <f>SUM(R88:R90)</f>
        <v>747819671</v>
      </c>
      <c r="S91" s="32">
        <f>SUM(S88:S90)</f>
        <v>376660668</v>
      </c>
      <c r="T91" s="37">
        <f t="shared" si="22"/>
        <v>0.38560231880876722</v>
      </c>
      <c r="U91" s="37">
        <f t="shared" si="23"/>
        <v>-0.35114976842978796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37369254</v>
      </c>
      <c r="E92" s="31">
        <v>37369254</v>
      </c>
      <c r="F92" s="31">
        <v>478294898</v>
      </c>
      <c r="G92" s="36">
        <f t="shared" si="16"/>
        <v>12.799155637412511</v>
      </c>
      <c r="H92" s="31">
        <v>392317973</v>
      </c>
      <c r="I92" s="36">
        <f t="shared" si="17"/>
        <v>10.498415970519508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870612871</v>
      </c>
      <c r="O92" s="36">
        <f t="shared" si="21"/>
        <v>23.297571607932017</v>
      </c>
      <c r="P92" s="31">
        <v>320751899</v>
      </c>
      <c r="Q92" s="31">
        <v>27801061</v>
      </c>
      <c r="R92" s="31">
        <v>14402065</v>
      </c>
      <c r="S92" s="31">
        <v>773744129</v>
      </c>
      <c r="T92" s="36">
        <f t="shared" si="22"/>
        <v>27.831460425197442</v>
      </c>
      <c r="U92" s="36">
        <f t="shared" si="23"/>
        <v>0.22311972032938776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4023294</v>
      </c>
      <c r="E93" s="31">
        <v>4023294</v>
      </c>
      <c r="F93" s="31">
        <v>918138</v>
      </c>
      <c r="G93" s="36">
        <f t="shared" si="16"/>
        <v>0.22820554500864218</v>
      </c>
      <c r="H93" s="31">
        <v>998165</v>
      </c>
      <c r="I93" s="36">
        <f t="shared" si="17"/>
        <v>0.24809646026365462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1916303</v>
      </c>
      <c r="O93" s="36">
        <f t="shared" si="21"/>
        <v>0.47630200527229677</v>
      </c>
      <c r="P93" s="31">
        <v>1264120</v>
      </c>
      <c r="Q93" s="31">
        <v>4304483</v>
      </c>
      <c r="R93" s="31">
        <v>4300600</v>
      </c>
      <c r="S93" s="31">
        <v>2112369</v>
      </c>
      <c r="T93" s="36">
        <f t="shared" si="22"/>
        <v>0.49073698281535783</v>
      </c>
      <c r="U93" s="36">
        <f t="shared" si="23"/>
        <v>-0.21038746321551749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500717</v>
      </c>
      <c r="E94" s="31">
        <v>500717</v>
      </c>
      <c r="F94" s="31">
        <v>199361</v>
      </c>
      <c r="G94" s="36">
        <f t="shared" si="16"/>
        <v>0.39815105139230345</v>
      </c>
      <c r="H94" s="31">
        <v>104335</v>
      </c>
      <c r="I94" s="36">
        <f t="shared" si="17"/>
        <v>0.2083711957053585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303696</v>
      </c>
      <c r="O94" s="36">
        <f t="shared" si="21"/>
        <v>0.606522247097662</v>
      </c>
      <c r="P94" s="31">
        <v>159277</v>
      </c>
      <c r="Q94" s="31">
        <v>300643</v>
      </c>
      <c r="R94" s="31">
        <v>462740</v>
      </c>
      <c r="S94" s="31">
        <v>238889</v>
      </c>
      <c r="T94" s="36">
        <f t="shared" si="22"/>
        <v>0.79459358774360289</v>
      </c>
      <c r="U94" s="36">
        <f t="shared" si="23"/>
        <v>-0.34494622575764233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2733000</v>
      </c>
      <c r="E95" s="31">
        <v>2733000</v>
      </c>
      <c r="F95" s="31">
        <v>310557</v>
      </c>
      <c r="G95" s="36">
        <f t="shared" si="16"/>
        <v>0.11363227222832052</v>
      </c>
      <c r="H95" s="31">
        <v>407626</v>
      </c>
      <c r="I95" s="36">
        <f t="shared" si="17"/>
        <v>0.14914965239663375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718183</v>
      </c>
      <c r="O95" s="36">
        <f t="shared" si="21"/>
        <v>0.26278192462495426</v>
      </c>
      <c r="P95" s="31">
        <v>904056</v>
      </c>
      <c r="Q95" s="31">
        <v>2249000</v>
      </c>
      <c r="R95" s="31">
        <v>2249000</v>
      </c>
      <c r="S95" s="31">
        <v>1311031</v>
      </c>
      <c r="T95" s="36">
        <f t="shared" si="22"/>
        <v>0.58293952867941312</v>
      </c>
      <c r="U95" s="36">
        <f t="shared" si="23"/>
        <v>-0.54911421416372441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44626265</v>
      </c>
      <c r="E96" s="32">
        <f>SUM(E92:E95)</f>
        <v>44626265</v>
      </c>
      <c r="F96" s="32">
        <f>SUM(F92:F95)</f>
        <v>479722954</v>
      </c>
      <c r="G96" s="37">
        <f t="shared" si="16"/>
        <v>10.749789479357055</v>
      </c>
      <c r="H96" s="32">
        <f>SUM(H92:H95)</f>
        <v>393828099</v>
      </c>
      <c r="I96" s="37">
        <f t="shared" si="17"/>
        <v>8.8250293633132859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873551053</v>
      </c>
      <c r="O96" s="37">
        <f t="shared" si="21"/>
        <v>19.574818842670343</v>
      </c>
      <c r="P96" s="32">
        <f>SUM(P92:P95)</f>
        <v>323079352</v>
      </c>
      <c r="Q96" s="32">
        <f>SUM(Q92:Q95)</f>
        <v>34655187</v>
      </c>
      <c r="R96" s="32">
        <f>SUM(R92:R95)</f>
        <v>21414405</v>
      </c>
      <c r="S96" s="32">
        <f>SUM(S92:S95)</f>
        <v>777406418</v>
      </c>
      <c r="T96" s="37">
        <f t="shared" si="22"/>
        <v>22.432613565178571</v>
      </c>
      <c r="U96" s="37">
        <f t="shared" si="23"/>
        <v>0.2189825705729409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12370826</v>
      </c>
      <c r="E97" s="31">
        <v>12370826</v>
      </c>
      <c r="F97" s="31">
        <v>2166002</v>
      </c>
      <c r="G97" s="36">
        <f t="shared" si="16"/>
        <v>0.17508952110392628</v>
      </c>
      <c r="H97" s="31">
        <v>3884948</v>
      </c>
      <c r="I97" s="36">
        <f t="shared" si="17"/>
        <v>0.31404111576704741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6050950</v>
      </c>
      <c r="O97" s="36">
        <f t="shared" si="21"/>
        <v>0.48913063687097369</v>
      </c>
      <c r="P97" s="31">
        <v>3774011</v>
      </c>
      <c r="Q97" s="31">
        <v>25398795</v>
      </c>
      <c r="R97" s="31">
        <v>15982154</v>
      </c>
      <c r="S97" s="31">
        <v>9855418</v>
      </c>
      <c r="T97" s="36">
        <f t="shared" si="22"/>
        <v>0.38802699104426019</v>
      </c>
      <c r="U97" s="36">
        <f t="shared" si="23"/>
        <v>2.9394985865170975E-2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18172519</v>
      </c>
      <c r="E98" s="31">
        <v>18172519</v>
      </c>
      <c r="F98" s="31">
        <v>7372128</v>
      </c>
      <c r="G98" s="36">
        <f t="shared" si="16"/>
        <v>0.40567452426380735</v>
      </c>
      <c r="H98" s="31">
        <v>5706317</v>
      </c>
      <c r="I98" s="36">
        <f t="shared" si="17"/>
        <v>0.31400803598004218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13078445</v>
      </c>
      <c r="O98" s="36">
        <f t="shared" si="21"/>
        <v>0.71968256024384947</v>
      </c>
      <c r="P98" s="31">
        <v>434111</v>
      </c>
      <c r="Q98" s="31">
        <v>6374278</v>
      </c>
      <c r="R98" s="31">
        <v>24425774</v>
      </c>
      <c r="S98" s="31">
        <v>1029598</v>
      </c>
      <c r="T98" s="36">
        <f t="shared" si="22"/>
        <v>0.16152386199660573</v>
      </c>
      <c r="U98" s="36">
        <f t="shared" si="23"/>
        <v>12.144833924963892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49474761</v>
      </c>
      <c r="E99" s="31">
        <v>49474761</v>
      </c>
      <c r="F99" s="31">
        <v>18973405</v>
      </c>
      <c r="G99" s="36">
        <f t="shared" si="16"/>
        <v>0.38349664791710664</v>
      </c>
      <c r="H99" s="31">
        <v>15777265</v>
      </c>
      <c r="I99" s="36">
        <f t="shared" si="17"/>
        <v>0.31889522417298793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34750670</v>
      </c>
      <c r="O99" s="36">
        <f t="shared" si="21"/>
        <v>0.70239187209009457</v>
      </c>
      <c r="P99" s="31">
        <v>9614560</v>
      </c>
      <c r="Q99" s="31">
        <v>50929879</v>
      </c>
      <c r="R99" s="31">
        <v>51053277</v>
      </c>
      <c r="S99" s="31">
        <v>16622553</v>
      </c>
      <c r="T99" s="36">
        <f t="shared" si="22"/>
        <v>0.32638116026154312</v>
      </c>
      <c r="U99" s="36">
        <f t="shared" si="23"/>
        <v>0.64097629012664137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83424972</v>
      </c>
      <c r="E100" s="31">
        <v>83424972</v>
      </c>
      <c r="F100" s="31">
        <v>31700940</v>
      </c>
      <c r="G100" s="36">
        <f>IF(($D100     =0),0,($F100     /$D100     ))</f>
        <v>0.3799934149213739</v>
      </c>
      <c r="H100" s="31">
        <v>-3302950</v>
      </c>
      <c r="I100" s="36">
        <f>IF(($D100     =0),0,($H100     /$D100     ))</f>
        <v>-3.9591862254385893E-2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28397990</v>
      </c>
      <c r="O100" s="36">
        <f>IF(($D100     =0),0,($N100     /$D100     ))</f>
        <v>0.34040155266698802</v>
      </c>
      <c r="P100" s="31">
        <v>10837302</v>
      </c>
      <c r="Q100" s="31">
        <v>32817368</v>
      </c>
      <c r="R100" s="31">
        <v>24868531</v>
      </c>
      <c r="S100" s="31">
        <v>23441068</v>
      </c>
      <c r="T100" s="36">
        <f>IF(($Q100     =0),0,($S100     /$Q100     ))</f>
        <v>0.71428848285456648</v>
      </c>
      <c r="U100" s="36">
        <f>IF(($P100     =0),0,(($H100     /$P100     )-1))</f>
        <v>-1.304776041121674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163443078</v>
      </c>
      <c r="E101" s="32">
        <f>SUM(E97:E100)</f>
        <v>163443078</v>
      </c>
      <c r="F101" s="32">
        <f>SUM(F97:F100)</f>
        <v>60212475</v>
      </c>
      <c r="G101" s="37">
        <f>IF(($D101     =0),0,($F101     /$D101     ))</f>
        <v>0.36840027572167972</v>
      </c>
      <c r="H101" s="32">
        <f>SUM(H97:H100)</f>
        <v>22065580</v>
      </c>
      <c r="I101" s="37">
        <f>IF(($D101     =0),0,($H101     /$D101     ))</f>
        <v>0.13500467728587442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82278055</v>
      </c>
      <c r="O101" s="37">
        <f>IF(($D101     =0),0,($N101     /$D101     ))</f>
        <v>0.50340495300755406</v>
      </c>
      <c r="P101" s="32">
        <f>SUM(P97:P100)</f>
        <v>24659984</v>
      </c>
      <c r="Q101" s="32">
        <f>SUM(Q97:Q100)</f>
        <v>115520320</v>
      </c>
      <c r="R101" s="32">
        <f>SUM(R97:R100)</f>
        <v>116329736</v>
      </c>
      <c r="S101" s="32">
        <f>SUM(S97:S100)</f>
        <v>50948637</v>
      </c>
      <c r="T101" s="37">
        <f>IF(($Q101     =0),0,($S101     /$Q101     ))</f>
        <v>0.44103614844557215</v>
      </c>
      <c r="U101" s="37">
        <f>IF(($P101     =0),0,(($H101     /$P101     )-1))</f>
        <v>-0.10520704311892493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941717465</v>
      </c>
      <c r="E102" s="32">
        <f>SUM(E88:E90,E92:E95,E97:E100)</f>
        <v>941717465</v>
      </c>
      <c r="F102" s="32">
        <f>SUM(F88:F90,F92:F95,F97:F100)</f>
        <v>653242776</v>
      </c>
      <c r="G102" s="37">
        <f>IF(($D102     =0),0,($F102     /$D102     ))</f>
        <v>0.69367172244171982</v>
      </c>
      <c r="H102" s="32">
        <f>SUM(H88:H90,H92:H95,H97:H100)</f>
        <v>577298844</v>
      </c>
      <c r="I102" s="37">
        <f>IF(($D102     =0),0,($H102     /$D102     ))</f>
        <v>0.61302764943411137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1230541620</v>
      </c>
      <c r="O102" s="37">
        <f>IF(($D102     =0),0,($N102     /$D102     ))</f>
        <v>1.3066993718758311</v>
      </c>
      <c r="P102" s="32">
        <f>SUM(P88:P90,P92:P95,P97:P100)</f>
        <v>596494992</v>
      </c>
      <c r="Q102" s="32">
        <f>SUM(Q88:Q90,Q92:Q95,Q97:Q100)</f>
        <v>1126986718</v>
      </c>
      <c r="R102" s="32">
        <f>SUM(R88:R90,R92:R95,R97:R100)</f>
        <v>885563812</v>
      </c>
      <c r="S102" s="32">
        <f>SUM(S88:S90,S92:S95,S97:S100)</f>
        <v>1205015723</v>
      </c>
      <c r="T102" s="37">
        <f>IF(($Q102     =0),0,($S102     /$Q102     ))</f>
        <v>1.0692368452562366</v>
      </c>
      <c r="U102" s="37">
        <f>IF(($P102     =0),0,(($H102     /$P102     )-1))</f>
        <v>-3.2181574459890894E-2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164787680</v>
      </c>
      <c r="E105" s="31">
        <v>164787680</v>
      </c>
      <c r="F105" s="31">
        <v>9297932</v>
      </c>
      <c r="G105" s="36">
        <f t="shared" ref="G105:G136" si="24">IF(($D105     =0),0,($F105     /$D105     ))</f>
        <v>5.6423708374315359E-2</v>
      </c>
      <c r="H105" s="31">
        <v>27780030</v>
      </c>
      <c r="I105" s="36">
        <f t="shared" ref="I105:I136" si="25">IF(($D105     =0),0,($H105     /$D105     ))</f>
        <v>0.1685807458421649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37077962</v>
      </c>
      <c r="O105" s="36">
        <f t="shared" ref="O105:O136" si="29">IF(($D105     =0),0,($N105     /$D105     ))</f>
        <v>0.22500445421648027</v>
      </c>
      <c r="P105" s="31">
        <v>71645677</v>
      </c>
      <c r="Q105" s="31">
        <v>200550660</v>
      </c>
      <c r="R105" s="31">
        <v>252399720</v>
      </c>
      <c r="S105" s="31">
        <v>197940166</v>
      </c>
      <c r="T105" s="36">
        <f t="shared" ref="T105:T136" si="30">IF(($Q105     =0),0,($S105     /$Q105     ))</f>
        <v>0.98698336869098313</v>
      </c>
      <c r="U105" s="36">
        <f t="shared" ref="U105:U136" si="31">IF(($P105     =0),0,(($H105     /$P105     )-1))</f>
        <v>-0.61225811293541132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164787680</v>
      </c>
      <c r="E106" s="32">
        <f>E105</f>
        <v>164787680</v>
      </c>
      <c r="F106" s="32">
        <f>F105</f>
        <v>9297932</v>
      </c>
      <c r="G106" s="37">
        <f t="shared" si="24"/>
        <v>5.6423708374315359E-2</v>
      </c>
      <c r="H106" s="32">
        <f>H105</f>
        <v>27780030</v>
      </c>
      <c r="I106" s="37">
        <f t="shared" si="25"/>
        <v>0.1685807458421649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37077962</v>
      </c>
      <c r="O106" s="37">
        <f t="shared" si="29"/>
        <v>0.22500445421648027</v>
      </c>
      <c r="P106" s="32">
        <f>P105</f>
        <v>71645677</v>
      </c>
      <c r="Q106" s="32">
        <f>Q105</f>
        <v>200550660</v>
      </c>
      <c r="R106" s="32">
        <f>R105</f>
        <v>252399720</v>
      </c>
      <c r="S106" s="32">
        <f>S105</f>
        <v>197940166</v>
      </c>
      <c r="T106" s="37">
        <f t="shared" si="30"/>
        <v>0.98698336869098313</v>
      </c>
      <c r="U106" s="37">
        <f t="shared" si="31"/>
        <v>-0.61225811293541132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1873129</v>
      </c>
      <c r="E107" s="31">
        <v>1873129</v>
      </c>
      <c r="F107" s="31">
        <v>91021</v>
      </c>
      <c r="G107" s="36">
        <f t="shared" si="24"/>
        <v>4.859302269090917E-2</v>
      </c>
      <c r="H107" s="31">
        <v>816195</v>
      </c>
      <c r="I107" s="36">
        <f t="shared" si="25"/>
        <v>0.43573880923310676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907216</v>
      </c>
      <c r="O107" s="36">
        <f t="shared" si="29"/>
        <v>0.48433183192401591</v>
      </c>
      <c r="P107" s="31">
        <v>676021</v>
      </c>
      <c r="Q107" s="31">
        <v>2999166</v>
      </c>
      <c r="R107" s="31">
        <v>3195406</v>
      </c>
      <c r="S107" s="31">
        <v>1145013</v>
      </c>
      <c r="T107" s="36">
        <f t="shared" si="30"/>
        <v>0.38177713404326402</v>
      </c>
      <c r="U107" s="36">
        <f t="shared" si="31"/>
        <v>0.20735154677147594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7911117</v>
      </c>
      <c r="E108" s="31">
        <v>7911117</v>
      </c>
      <c r="F108" s="31">
        <v>357584</v>
      </c>
      <c r="G108" s="36">
        <f t="shared" si="24"/>
        <v>4.5200191072891478E-2</v>
      </c>
      <c r="H108" s="31">
        <v>409318</v>
      </c>
      <c r="I108" s="36">
        <f t="shared" si="25"/>
        <v>5.1739596317435327E-2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766902</v>
      </c>
      <c r="O108" s="36">
        <f t="shared" si="29"/>
        <v>9.6939787390326798E-2</v>
      </c>
      <c r="P108" s="31">
        <v>420051</v>
      </c>
      <c r="Q108" s="31">
        <v>6741424</v>
      </c>
      <c r="R108" s="31">
        <v>6741424</v>
      </c>
      <c r="S108" s="31">
        <v>853253</v>
      </c>
      <c r="T108" s="36">
        <f t="shared" si="30"/>
        <v>0.12656865967783662</v>
      </c>
      <c r="U108" s="36">
        <f t="shared" si="31"/>
        <v>-2.5551659203287169E-2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16160842</v>
      </c>
      <c r="E109" s="31">
        <v>16160842</v>
      </c>
      <c r="F109" s="31">
        <v>41665</v>
      </c>
      <c r="G109" s="36">
        <f t="shared" si="24"/>
        <v>2.578145371385971E-3</v>
      </c>
      <c r="H109" s="31">
        <v>350281</v>
      </c>
      <c r="I109" s="36">
        <f t="shared" si="25"/>
        <v>2.1674675119031546E-2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391946</v>
      </c>
      <c r="O109" s="36">
        <f t="shared" si="29"/>
        <v>2.4252820490417517E-2</v>
      </c>
      <c r="P109" s="31">
        <v>1386986</v>
      </c>
      <c r="Q109" s="31">
        <v>14034113</v>
      </c>
      <c r="R109" s="31">
        <v>13971113</v>
      </c>
      <c r="S109" s="31">
        <v>8313946</v>
      </c>
      <c r="T109" s="36">
        <f t="shared" si="30"/>
        <v>0.59240979461972409</v>
      </c>
      <c r="U109" s="36">
        <f t="shared" si="31"/>
        <v>-0.74745166858209089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5042542</v>
      </c>
      <c r="E110" s="31">
        <v>5087542</v>
      </c>
      <c r="F110" s="31">
        <v>988117</v>
      </c>
      <c r="G110" s="36">
        <f t="shared" si="24"/>
        <v>0.19595612688996938</v>
      </c>
      <c r="H110" s="31">
        <v>923599</v>
      </c>
      <c r="I110" s="36">
        <f t="shared" si="25"/>
        <v>0.18316138963245124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1911716</v>
      </c>
      <c r="O110" s="36">
        <f t="shared" si="29"/>
        <v>0.37911751652242065</v>
      </c>
      <c r="P110" s="31">
        <v>1573145</v>
      </c>
      <c r="Q110" s="31">
        <v>3311760</v>
      </c>
      <c r="R110" s="31">
        <v>7271310</v>
      </c>
      <c r="S110" s="31">
        <v>2637247</v>
      </c>
      <c r="T110" s="36">
        <f t="shared" si="30"/>
        <v>0.79632793439138105</v>
      </c>
      <c r="U110" s="36">
        <f t="shared" si="31"/>
        <v>-0.41289645900409688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1821687</v>
      </c>
      <c r="E111" s="31">
        <v>1821687</v>
      </c>
      <c r="F111" s="31">
        <v>2942512</v>
      </c>
      <c r="G111" s="36">
        <f t="shared" si="24"/>
        <v>1.6152676063451077</v>
      </c>
      <c r="H111" s="31">
        <v>916300</v>
      </c>
      <c r="I111" s="36">
        <f t="shared" si="25"/>
        <v>0.50299530050991192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3858812</v>
      </c>
      <c r="O111" s="36">
        <f t="shared" si="29"/>
        <v>2.1182629068550196</v>
      </c>
      <c r="P111" s="31">
        <v>3824586</v>
      </c>
      <c r="Q111" s="31">
        <v>2263541</v>
      </c>
      <c r="R111" s="31">
        <v>3609658</v>
      </c>
      <c r="S111" s="31">
        <v>4008197</v>
      </c>
      <c r="T111" s="36">
        <f t="shared" si="30"/>
        <v>1.7707640374086442</v>
      </c>
      <c r="U111" s="36">
        <f t="shared" si="31"/>
        <v>-0.76041851327176324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32809317</v>
      </c>
      <c r="E112" s="32">
        <f>SUM(E107:E111)</f>
        <v>32854317</v>
      </c>
      <c r="F112" s="32">
        <f>SUM(F107:F111)</f>
        <v>4420899</v>
      </c>
      <c r="G112" s="37">
        <f t="shared" si="24"/>
        <v>0.13474523105738531</v>
      </c>
      <c r="H112" s="32">
        <f>SUM(H107:H111)</f>
        <v>3415693</v>
      </c>
      <c r="I112" s="37">
        <f t="shared" si="25"/>
        <v>0.10410740948981047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7836592</v>
      </c>
      <c r="O112" s="37">
        <f t="shared" si="29"/>
        <v>0.23885264054719579</v>
      </c>
      <c r="P112" s="32">
        <f>SUM(P107:P111)</f>
        <v>7880789</v>
      </c>
      <c r="Q112" s="32">
        <f>SUM(Q107:Q111)</f>
        <v>29350004</v>
      </c>
      <c r="R112" s="32">
        <f>SUM(R107:R111)</f>
        <v>34788911</v>
      </c>
      <c r="S112" s="32">
        <f>SUM(S107:S111)</f>
        <v>16957656</v>
      </c>
      <c r="T112" s="37">
        <f t="shared" si="30"/>
        <v>0.57777354987754004</v>
      </c>
      <c r="U112" s="37">
        <f t="shared" si="31"/>
        <v>-0.56657981834052396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2265000</v>
      </c>
      <c r="E113" s="31">
        <v>2265000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4882002</v>
      </c>
      <c r="E114" s="31">
        <v>4882002</v>
      </c>
      <c r="F114" s="31">
        <v>560753</v>
      </c>
      <c r="G114" s="36">
        <f t="shared" si="24"/>
        <v>0.11486128026985651</v>
      </c>
      <c r="H114" s="31">
        <v>745633</v>
      </c>
      <c r="I114" s="36">
        <f t="shared" si="25"/>
        <v>0.15273099027816867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1306386</v>
      </c>
      <c r="O114" s="36">
        <f t="shared" si="29"/>
        <v>0.2675922705480252</v>
      </c>
      <c r="P114" s="31">
        <v>728253</v>
      </c>
      <c r="Q114" s="31">
        <v>5070951</v>
      </c>
      <c r="R114" s="31">
        <v>4799719</v>
      </c>
      <c r="S114" s="31">
        <v>1384212</v>
      </c>
      <c r="T114" s="36">
        <f t="shared" si="30"/>
        <v>0.27296891648134641</v>
      </c>
      <c r="U114" s="36">
        <f t="shared" si="31"/>
        <v>2.3865332514936499E-2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6599600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6599600</v>
      </c>
      <c r="O115" s="36">
        <f t="shared" si="29"/>
        <v>0</v>
      </c>
      <c r="P115" s="31">
        <v>0</v>
      </c>
      <c r="Q115" s="31">
        <v>55824</v>
      </c>
      <c r="R115" s="31">
        <v>0</v>
      </c>
      <c r="S115" s="31">
        <v>153419</v>
      </c>
      <c r="T115" s="36">
        <f t="shared" si="30"/>
        <v>2.7482623961020352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14324500</v>
      </c>
      <c r="E116" s="31">
        <v>14324500</v>
      </c>
      <c r="F116" s="31">
        <v>6118884</v>
      </c>
      <c r="G116" s="36">
        <f t="shared" si="24"/>
        <v>0.42716213480400711</v>
      </c>
      <c r="H116" s="31">
        <v>1749371</v>
      </c>
      <c r="I116" s="36">
        <f t="shared" si="25"/>
        <v>0.12212440224789696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7868255</v>
      </c>
      <c r="O116" s="36">
        <f t="shared" si="29"/>
        <v>0.54928653705190411</v>
      </c>
      <c r="P116" s="31">
        <v>4750749</v>
      </c>
      <c r="Q116" s="31">
        <v>13392000</v>
      </c>
      <c r="R116" s="31">
        <v>13597000</v>
      </c>
      <c r="S116" s="31">
        <v>9967799</v>
      </c>
      <c r="T116" s="36">
        <f t="shared" si="30"/>
        <v>0.74430996117084824</v>
      </c>
      <c r="U116" s="36">
        <f t="shared" si="31"/>
        <v>-0.63176943256736995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10697207</v>
      </c>
      <c r="E117" s="31">
        <v>10697207</v>
      </c>
      <c r="F117" s="31">
        <v>2793160</v>
      </c>
      <c r="G117" s="36">
        <f t="shared" si="24"/>
        <v>0.26111114798470292</v>
      </c>
      <c r="H117" s="31">
        <v>3211001</v>
      </c>
      <c r="I117" s="36">
        <f t="shared" si="25"/>
        <v>0.30017190468502664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6004161</v>
      </c>
      <c r="O117" s="36">
        <f t="shared" si="29"/>
        <v>0.56128305266972955</v>
      </c>
      <c r="P117" s="31">
        <v>6031870</v>
      </c>
      <c r="Q117" s="31">
        <v>14078583</v>
      </c>
      <c r="R117" s="31">
        <v>17194089</v>
      </c>
      <c r="S117" s="31">
        <v>11003794</v>
      </c>
      <c r="T117" s="36">
        <f t="shared" si="30"/>
        <v>0.78159811964030756</v>
      </c>
      <c r="U117" s="36">
        <f t="shared" si="31"/>
        <v>-0.46766077518248905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419750</v>
      </c>
      <c r="E118" s="31">
        <v>419750</v>
      </c>
      <c r="F118" s="31">
        <v>220380</v>
      </c>
      <c r="G118" s="36">
        <f t="shared" si="24"/>
        <v>0.52502680166765936</v>
      </c>
      <c r="H118" s="31">
        <v>234555</v>
      </c>
      <c r="I118" s="36">
        <f t="shared" si="25"/>
        <v>0.55879690291840378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454935</v>
      </c>
      <c r="O118" s="36">
        <f t="shared" si="29"/>
        <v>1.083823704586063</v>
      </c>
      <c r="P118" s="31">
        <v>851341</v>
      </c>
      <c r="Q118" s="31">
        <v>400143</v>
      </c>
      <c r="R118" s="31">
        <v>400143</v>
      </c>
      <c r="S118" s="31">
        <v>901426</v>
      </c>
      <c r="T118" s="36">
        <f t="shared" si="30"/>
        <v>2.2527596384292616</v>
      </c>
      <c r="U118" s="36">
        <f t="shared" si="31"/>
        <v>-0.72448760250005573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1463220</v>
      </c>
      <c r="E119" s="31">
        <v>1463220</v>
      </c>
      <c r="F119" s="31">
        <v>186615</v>
      </c>
      <c r="G119" s="36">
        <f t="shared" si="24"/>
        <v>0.12753721244925575</v>
      </c>
      <c r="H119" s="31">
        <v>257413</v>
      </c>
      <c r="I119" s="36">
        <f t="shared" si="25"/>
        <v>0.1759222809967059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444028</v>
      </c>
      <c r="O119" s="36">
        <f t="shared" si="29"/>
        <v>0.30345949344596163</v>
      </c>
      <c r="P119" s="31">
        <v>183981</v>
      </c>
      <c r="Q119" s="31">
        <v>13580552</v>
      </c>
      <c r="R119" s="31">
        <v>13068952</v>
      </c>
      <c r="S119" s="31">
        <v>379334</v>
      </c>
      <c r="T119" s="36">
        <f t="shared" si="30"/>
        <v>2.7932148855215898E-2</v>
      </c>
      <c r="U119" s="36">
        <f t="shared" si="31"/>
        <v>0.39912817084372842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34051679</v>
      </c>
      <c r="E121" s="32">
        <f>SUM(E113:E120)</f>
        <v>34051679</v>
      </c>
      <c r="F121" s="32">
        <f>SUM(F113:F120)</f>
        <v>9879792</v>
      </c>
      <c r="G121" s="37">
        <f t="shared" si="24"/>
        <v>0.29014111169085083</v>
      </c>
      <c r="H121" s="32">
        <f>SUM(H113:H120)</f>
        <v>12797573</v>
      </c>
      <c r="I121" s="37">
        <f t="shared" si="25"/>
        <v>0.37582795843928868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22677365</v>
      </c>
      <c r="O121" s="37">
        <f t="shared" si="29"/>
        <v>0.66596907013013951</v>
      </c>
      <c r="P121" s="32">
        <f>SUM(P113:P120)</f>
        <v>12546194</v>
      </c>
      <c r="Q121" s="32">
        <f>SUM(Q113:Q120)</f>
        <v>46578053</v>
      </c>
      <c r="R121" s="32">
        <f>SUM(R113:R120)</f>
        <v>49059903</v>
      </c>
      <c r="S121" s="32">
        <f>SUM(S113:S120)</f>
        <v>23789984</v>
      </c>
      <c r="T121" s="37">
        <f t="shared" si="30"/>
        <v>0.51075522628650882</v>
      </c>
      <c r="U121" s="37">
        <f t="shared" si="31"/>
        <v>2.0036275543005244E-2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388020</v>
      </c>
      <c r="E122" s="31">
        <v>388020</v>
      </c>
      <c r="F122" s="31">
        <v>205532</v>
      </c>
      <c r="G122" s="36">
        <f t="shared" si="24"/>
        <v>0.52969434565228601</v>
      </c>
      <c r="H122" s="31">
        <v>249372</v>
      </c>
      <c r="I122" s="36">
        <f t="shared" si="25"/>
        <v>0.64267821246327506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454904</v>
      </c>
      <c r="O122" s="36">
        <f t="shared" si="29"/>
        <v>1.1723725581155611</v>
      </c>
      <c r="P122" s="31">
        <v>119172</v>
      </c>
      <c r="Q122" s="31">
        <v>467083</v>
      </c>
      <c r="R122" s="31">
        <v>369895</v>
      </c>
      <c r="S122" s="31">
        <v>210237</v>
      </c>
      <c r="T122" s="36">
        <f t="shared" si="30"/>
        <v>0.45010629802411989</v>
      </c>
      <c r="U122" s="36">
        <f t="shared" si="31"/>
        <v>1.0925385157587351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356158</v>
      </c>
      <c r="E123" s="31">
        <v>356158</v>
      </c>
      <c r="F123" s="31">
        <v>250362</v>
      </c>
      <c r="G123" s="36">
        <f t="shared" si="24"/>
        <v>0.70295206060231696</v>
      </c>
      <c r="H123" s="31">
        <v>46040</v>
      </c>
      <c r="I123" s="36">
        <f t="shared" si="25"/>
        <v>0.12926847073489856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296402</v>
      </c>
      <c r="O123" s="36">
        <f t="shared" si="29"/>
        <v>0.83222053133721552</v>
      </c>
      <c r="P123" s="31">
        <v>102169</v>
      </c>
      <c r="Q123" s="31">
        <v>237386</v>
      </c>
      <c r="R123" s="31">
        <v>339522</v>
      </c>
      <c r="S123" s="31">
        <v>163059</v>
      </c>
      <c r="T123" s="36">
        <f t="shared" si="30"/>
        <v>0.6868939196077275</v>
      </c>
      <c r="U123" s="36">
        <f t="shared" si="31"/>
        <v>-0.54937407628537027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450120</v>
      </c>
      <c r="E124" s="31">
        <v>3007293</v>
      </c>
      <c r="F124" s="31">
        <v>1186366</v>
      </c>
      <c r="G124" s="36">
        <f t="shared" si="24"/>
        <v>2.6356660446103262</v>
      </c>
      <c r="H124" s="31">
        <v>1825136</v>
      </c>
      <c r="I124" s="36">
        <f t="shared" si="25"/>
        <v>4.0547765040433665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3011502</v>
      </c>
      <c r="O124" s="36">
        <f t="shared" si="29"/>
        <v>6.6904425486536923</v>
      </c>
      <c r="P124" s="31">
        <v>76920</v>
      </c>
      <c r="Q124" s="31">
        <v>1124268</v>
      </c>
      <c r="R124" s="31">
        <v>21047785</v>
      </c>
      <c r="S124" s="31">
        <v>212250</v>
      </c>
      <c r="T124" s="36">
        <f t="shared" si="30"/>
        <v>0.18878950570504541</v>
      </c>
      <c r="U124" s="36">
        <f t="shared" si="31"/>
        <v>22.727717108684349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1194298</v>
      </c>
      <c r="E126" s="32">
        <f>SUM(E122:E125)</f>
        <v>3751471</v>
      </c>
      <c r="F126" s="32">
        <f>SUM(F122:F125)</f>
        <v>1642260</v>
      </c>
      <c r="G126" s="37">
        <f t="shared" si="24"/>
        <v>1.3750839405240569</v>
      </c>
      <c r="H126" s="32">
        <f>SUM(H122:H125)</f>
        <v>2120548</v>
      </c>
      <c r="I126" s="37">
        <f t="shared" si="25"/>
        <v>1.7755602035672839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3762808</v>
      </c>
      <c r="O126" s="37">
        <f t="shared" si="29"/>
        <v>3.1506441440913409</v>
      </c>
      <c r="P126" s="32">
        <f>SUM(P122:P125)</f>
        <v>298261</v>
      </c>
      <c r="Q126" s="32">
        <f>SUM(Q122:Q125)</f>
        <v>1828737</v>
      </c>
      <c r="R126" s="32">
        <f>SUM(R122:R125)</f>
        <v>21757202</v>
      </c>
      <c r="S126" s="32">
        <f>SUM(S122:S125)</f>
        <v>585546</v>
      </c>
      <c r="T126" s="37">
        <f t="shared" si="30"/>
        <v>0.32019147641240919</v>
      </c>
      <c r="U126" s="37">
        <f t="shared" si="31"/>
        <v>6.1097059287000315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216</v>
      </c>
      <c r="E127" s="31">
        <v>216</v>
      </c>
      <c r="F127" s="31">
        <v>26</v>
      </c>
      <c r="G127" s="36">
        <f t="shared" si="24"/>
        <v>0.12037037037037036</v>
      </c>
      <c r="H127" s="31">
        <v>22</v>
      </c>
      <c r="I127" s="36">
        <f t="shared" si="25"/>
        <v>0.10185185185185185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48</v>
      </c>
      <c r="O127" s="36">
        <f t="shared" si="29"/>
        <v>0.22222222222222221</v>
      </c>
      <c r="P127" s="31">
        <v>22</v>
      </c>
      <c r="Q127" s="31">
        <v>0</v>
      </c>
      <c r="R127" s="31">
        <v>0</v>
      </c>
      <c r="S127" s="31">
        <v>79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185075</v>
      </c>
      <c r="E128" s="31">
        <v>185075</v>
      </c>
      <c r="F128" s="31">
        <v>1583651</v>
      </c>
      <c r="G128" s="36">
        <f t="shared" si="24"/>
        <v>8.5568066999864918</v>
      </c>
      <c r="H128" s="31">
        <v>48248</v>
      </c>
      <c r="I128" s="36">
        <f t="shared" si="25"/>
        <v>0.2606943131163042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1631899</v>
      </c>
      <c r="O128" s="36">
        <f t="shared" si="29"/>
        <v>8.8175010131027953</v>
      </c>
      <c r="P128" s="31">
        <v>222960</v>
      </c>
      <c r="Q128" s="31">
        <v>527997</v>
      </c>
      <c r="R128" s="31">
        <v>695893</v>
      </c>
      <c r="S128" s="31">
        <v>243981</v>
      </c>
      <c r="T128" s="36">
        <f t="shared" si="30"/>
        <v>0.46208785277189074</v>
      </c>
      <c r="U128" s="36">
        <f t="shared" si="31"/>
        <v>-0.7836024398995336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80243</v>
      </c>
      <c r="G129" s="36">
        <f t="shared" si="24"/>
        <v>0</v>
      </c>
      <c r="H129" s="31">
        <v>172490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252733</v>
      </c>
      <c r="O129" s="36">
        <f t="shared" si="29"/>
        <v>0</v>
      </c>
      <c r="P129" s="31">
        <v>6099</v>
      </c>
      <c r="Q129" s="31">
        <v>0</v>
      </c>
      <c r="R129" s="31">
        <v>0</v>
      </c>
      <c r="S129" s="31">
        <v>15189</v>
      </c>
      <c r="T129" s="36">
        <f t="shared" si="30"/>
        <v>0</v>
      </c>
      <c r="U129" s="36">
        <f t="shared" si="31"/>
        <v>27.281685522216758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29470640</v>
      </c>
      <c r="E130" s="31">
        <v>29470640</v>
      </c>
      <c r="F130" s="31">
        <v>199451</v>
      </c>
      <c r="G130" s="36">
        <f t="shared" si="24"/>
        <v>6.767786515664404E-3</v>
      </c>
      <c r="H130" s="31">
        <v>1920439</v>
      </c>
      <c r="I130" s="36">
        <f t="shared" si="25"/>
        <v>6.5164482345819438E-2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2119890</v>
      </c>
      <c r="O130" s="36">
        <f t="shared" si="29"/>
        <v>7.1932268861483836E-2</v>
      </c>
      <c r="P130" s="31">
        <v>97017</v>
      </c>
      <c r="Q130" s="31">
        <v>6837548</v>
      </c>
      <c r="R130" s="31">
        <v>28842416</v>
      </c>
      <c r="S130" s="31">
        <v>215693</v>
      </c>
      <c r="T130" s="36">
        <f t="shared" si="30"/>
        <v>3.1545372697932068E-2</v>
      </c>
      <c r="U130" s="36">
        <f t="shared" si="31"/>
        <v>18.794871001989343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16110119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29655931</v>
      </c>
      <c r="E132" s="32">
        <f>SUM(E127:E131)</f>
        <v>29655931</v>
      </c>
      <c r="F132" s="32">
        <f>SUM(F127:F131)</f>
        <v>1863371</v>
      </c>
      <c r="G132" s="37">
        <f t="shared" si="24"/>
        <v>6.2832996205716821E-2</v>
      </c>
      <c r="H132" s="32">
        <f>SUM(H127:H131)</f>
        <v>2141199</v>
      </c>
      <c r="I132" s="37">
        <f t="shared" si="25"/>
        <v>7.2201375165055523E-2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4004570</v>
      </c>
      <c r="O132" s="37">
        <f t="shared" si="29"/>
        <v>0.13503437137077234</v>
      </c>
      <c r="P132" s="32">
        <f>SUM(P127:P131)</f>
        <v>326098</v>
      </c>
      <c r="Q132" s="32">
        <f>SUM(Q127:Q131)</f>
        <v>23475664</v>
      </c>
      <c r="R132" s="32">
        <f>SUM(R127:R131)</f>
        <v>29538309</v>
      </c>
      <c r="S132" s="32">
        <f>SUM(S127:S131)</f>
        <v>474942</v>
      </c>
      <c r="T132" s="37">
        <f t="shared" si="30"/>
        <v>2.0231248837093596E-2</v>
      </c>
      <c r="U132" s="37">
        <f t="shared" si="31"/>
        <v>5.5661212273610996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3213741</v>
      </c>
      <c r="E133" s="31">
        <v>3213741</v>
      </c>
      <c r="F133" s="31">
        <v>1490120</v>
      </c>
      <c r="G133" s="36">
        <f t="shared" si="24"/>
        <v>0.46367146574661744</v>
      </c>
      <c r="H133" s="31">
        <v>2011998</v>
      </c>
      <c r="I133" s="36">
        <f t="shared" si="25"/>
        <v>0.62606102980918499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3502118</v>
      </c>
      <c r="O133" s="36">
        <f t="shared" si="29"/>
        <v>1.0897324955558023</v>
      </c>
      <c r="P133" s="31">
        <v>1593485</v>
      </c>
      <c r="Q133" s="31">
        <v>4362187</v>
      </c>
      <c r="R133" s="31">
        <v>4188187</v>
      </c>
      <c r="S133" s="31">
        <v>2397653</v>
      </c>
      <c r="T133" s="36">
        <f t="shared" si="30"/>
        <v>0.5496447080329202</v>
      </c>
      <c r="U133" s="36">
        <f t="shared" si="31"/>
        <v>0.26264006250451066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1392711</v>
      </c>
      <c r="E134" s="31">
        <v>1392711</v>
      </c>
      <c r="F134" s="31">
        <v>6967</v>
      </c>
      <c r="G134" s="36">
        <f t="shared" si="24"/>
        <v>5.0024735928703087E-3</v>
      </c>
      <c r="H134" s="31">
        <v>938949</v>
      </c>
      <c r="I134" s="36">
        <f t="shared" si="25"/>
        <v>0.6741879686453256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945916</v>
      </c>
      <c r="O134" s="36">
        <f t="shared" si="29"/>
        <v>0.67919044223819591</v>
      </c>
      <c r="P134" s="31">
        <v>437012</v>
      </c>
      <c r="Q134" s="31">
        <v>968225</v>
      </c>
      <c r="R134" s="31">
        <v>1495084</v>
      </c>
      <c r="S134" s="31">
        <v>690719</v>
      </c>
      <c r="T134" s="36">
        <f t="shared" si="30"/>
        <v>0.71338686772186222</v>
      </c>
      <c r="U134" s="36">
        <f t="shared" si="31"/>
        <v>1.1485657144426238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1153740</v>
      </c>
      <c r="E135" s="31">
        <v>1153740</v>
      </c>
      <c r="F135" s="31">
        <v>-18236</v>
      </c>
      <c r="G135" s="36">
        <f t="shared" si="24"/>
        <v>-1.5805987484181879E-2</v>
      </c>
      <c r="H135" s="31">
        <v>19522</v>
      </c>
      <c r="I135" s="36">
        <f t="shared" si="25"/>
        <v>1.6920623364016157E-2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1286</v>
      </c>
      <c r="O135" s="36">
        <f t="shared" si="29"/>
        <v>1.114635879834278E-3</v>
      </c>
      <c r="P135" s="31">
        <v>1604194</v>
      </c>
      <c r="Q135" s="31">
        <v>9160885</v>
      </c>
      <c r="R135" s="31">
        <v>9160885</v>
      </c>
      <c r="S135" s="31">
        <v>1613384</v>
      </c>
      <c r="T135" s="36">
        <f t="shared" si="30"/>
        <v>0.17611660882109098</v>
      </c>
      <c r="U135" s="36">
        <f t="shared" si="31"/>
        <v>-0.9878306489115406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20882220</v>
      </c>
      <c r="E136" s="31">
        <v>20882220</v>
      </c>
      <c r="F136" s="31">
        <v>9540909</v>
      </c>
      <c r="G136" s="36">
        <f t="shared" si="24"/>
        <v>0.45689150866143541</v>
      </c>
      <c r="H136" s="31">
        <v>7658917</v>
      </c>
      <c r="I136" s="36">
        <f t="shared" si="25"/>
        <v>0.36676737435004514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17199826</v>
      </c>
      <c r="O136" s="36">
        <f t="shared" si="29"/>
        <v>0.8236588830114806</v>
      </c>
      <c r="P136" s="31">
        <v>6092442</v>
      </c>
      <c r="Q136" s="31">
        <v>20100000</v>
      </c>
      <c r="R136" s="31">
        <v>20100000</v>
      </c>
      <c r="S136" s="31">
        <v>14467497</v>
      </c>
      <c r="T136" s="36">
        <f t="shared" si="30"/>
        <v>0.71977597014925376</v>
      </c>
      <c r="U136" s="36">
        <f t="shared" si="31"/>
        <v>0.25711775343942533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26642412</v>
      </c>
      <c r="E137" s="32">
        <f>SUM(E133:E136)</f>
        <v>26642412</v>
      </c>
      <c r="F137" s="32">
        <f>SUM(F133:F136)</f>
        <v>11019760</v>
      </c>
      <c r="G137" s="37">
        <f t="shared" ref="G137:G170" si="32">IF(($D137     =0),0,($F137     /$D137     ))</f>
        <v>0.41361720552928916</v>
      </c>
      <c r="H137" s="32">
        <f>SUM(H133:H136)</f>
        <v>10629386</v>
      </c>
      <c r="I137" s="37">
        <f t="shared" ref="I137:I170" si="33">IF(($D137     =0),0,($H137     /$D137     ))</f>
        <v>0.398964853482485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21649146</v>
      </c>
      <c r="O137" s="37">
        <f t="shared" ref="O137:O170" si="37">IF(($D137     =0),0,($N137     /$D137     ))</f>
        <v>0.81258205901177416</v>
      </c>
      <c r="P137" s="32">
        <f>SUM(P133:P136)</f>
        <v>9727133</v>
      </c>
      <c r="Q137" s="32">
        <f>SUM(Q133:Q136)</f>
        <v>34591297</v>
      </c>
      <c r="R137" s="32">
        <f>SUM(R133:R136)</f>
        <v>34944156</v>
      </c>
      <c r="S137" s="32">
        <f>SUM(S133:S136)</f>
        <v>19169253</v>
      </c>
      <c r="T137" s="37">
        <f t="shared" ref="T137:T170" si="38">IF(($Q137     =0),0,($S137     /$Q137     ))</f>
        <v>0.55416404305395084</v>
      </c>
      <c r="U137" s="37">
        <f t="shared" ref="U137:U170" si="39">IF(($P137     =0),0,(($H137     /$P137     )-1))</f>
        <v>9.2756313705179005E-2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62220946</v>
      </c>
      <c r="E138" s="31">
        <v>62220946</v>
      </c>
      <c r="F138" s="31">
        <v>17722440</v>
      </c>
      <c r="G138" s="36">
        <f t="shared" si="32"/>
        <v>0.28483077065398521</v>
      </c>
      <c r="H138" s="31">
        <v>11361498</v>
      </c>
      <c r="I138" s="36">
        <f t="shared" si="33"/>
        <v>0.18259924881244974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29083938</v>
      </c>
      <c r="O138" s="36">
        <f t="shared" si="37"/>
        <v>0.46743001946643498</v>
      </c>
      <c r="P138" s="31">
        <v>12352340</v>
      </c>
      <c r="Q138" s="31">
        <v>58377098</v>
      </c>
      <c r="R138" s="31">
        <v>60083139</v>
      </c>
      <c r="S138" s="31">
        <v>35708986</v>
      </c>
      <c r="T138" s="36">
        <f t="shared" si="38"/>
        <v>0.61169512057622322</v>
      </c>
      <c r="U138" s="36">
        <f t="shared" si="39"/>
        <v>-8.0214922840530667E-2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31254327</v>
      </c>
      <c r="E139" s="31">
        <v>31254327</v>
      </c>
      <c r="F139" s="31">
        <v>12685332</v>
      </c>
      <c r="G139" s="36">
        <f t="shared" si="32"/>
        <v>0.40587442500361631</v>
      </c>
      <c r="H139" s="31">
        <v>10441790</v>
      </c>
      <c r="I139" s="36">
        <f t="shared" si="33"/>
        <v>0.33409102042094846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23127122</v>
      </c>
      <c r="O139" s="36">
        <f t="shared" si="37"/>
        <v>0.73996544542456477</v>
      </c>
      <c r="P139" s="31">
        <v>9864331</v>
      </c>
      <c r="Q139" s="31">
        <v>31175679</v>
      </c>
      <c r="R139" s="31">
        <v>29931914</v>
      </c>
      <c r="S139" s="31">
        <v>22633546</v>
      </c>
      <c r="T139" s="36">
        <f t="shared" si="38"/>
        <v>0.72600009770436758</v>
      </c>
      <c r="U139" s="36">
        <f t="shared" si="39"/>
        <v>5.8540107788353835E-2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2000000</v>
      </c>
      <c r="E140" s="31">
        <v>2000000</v>
      </c>
      <c r="F140" s="31">
        <v>503283</v>
      </c>
      <c r="G140" s="36">
        <f t="shared" si="32"/>
        <v>0.25164150000000002</v>
      </c>
      <c r="H140" s="31">
        <v>720547</v>
      </c>
      <c r="I140" s="36">
        <f t="shared" si="33"/>
        <v>0.36027350000000002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1223830</v>
      </c>
      <c r="O140" s="36">
        <f t="shared" si="37"/>
        <v>0.61191499999999999</v>
      </c>
      <c r="P140" s="31">
        <v>464557</v>
      </c>
      <c r="Q140" s="31">
        <v>3127940</v>
      </c>
      <c r="R140" s="31">
        <v>5127940</v>
      </c>
      <c r="S140" s="31">
        <v>704254</v>
      </c>
      <c r="T140" s="36">
        <f t="shared" si="38"/>
        <v>0.2251494593886072</v>
      </c>
      <c r="U140" s="36">
        <f t="shared" si="39"/>
        <v>0.55104109936993728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186453</v>
      </c>
      <c r="E141" s="31">
        <v>186453</v>
      </c>
      <c r="F141" s="31">
        <v>36697</v>
      </c>
      <c r="G141" s="36">
        <f t="shared" si="32"/>
        <v>0.1968163558644806</v>
      </c>
      <c r="H141" s="31">
        <v>40738</v>
      </c>
      <c r="I141" s="36">
        <f t="shared" si="33"/>
        <v>0.21848937802019813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77435</v>
      </c>
      <c r="O141" s="36">
        <f t="shared" si="37"/>
        <v>0.41530573388467873</v>
      </c>
      <c r="P141" s="31">
        <v>35218</v>
      </c>
      <c r="Q141" s="31">
        <v>61450</v>
      </c>
      <c r="R141" s="31">
        <v>13629</v>
      </c>
      <c r="S141" s="31">
        <v>78811</v>
      </c>
      <c r="T141" s="36">
        <f t="shared" si="38"/>
        <v>1.2825223759153783</v>
      </c>
      <c r="U141" s="36">
        <f t="shared" si="39"/>
        <v>0.15673803168834111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178780</v>
      </c>
      <c r="E142" s="31">
        <v>178780</v>
      </c>
      <c r="F142" s="31">
        <v>133808</v>
      </c>
      <c r="G142" s="36">
        <f t="shared" si="32"/>
        <v>0.74845060968788457</v>
      </c>
      <c r="H142" s="31">
        <v>290780</v>
      </c>
      <c r="I142" s="36">
        <f t="shared" si="33"/>
        <v>1.6264682850430696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424588</v>
      </c>
      <c r="O142" s="36">
        <f t="shared" si="37"/>
        <v>2.3749188947309543</v>
      </c>
      <c r="P142" s="31">
        <v>91234</v>
      </c>
      <c r="Q142" s="31">
        <v>524325</v>
      </c>
      <c r="R142" s="31">
        <v>524325</v>
      </c>
      <c r="S142" s="31">
        <v>207645</v>
      </c>
      <c r="T142" s="36">
        <f t="shared" si="38"/>
        <v>0.39602345873265626</v>
      </c>
      <c r="U142" s="36">
        <f t="shared" si="39"/>
        <v>2.1871889865620271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68000</v>
      </c>
      <c r="E143" s="31">
        <v>68000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201712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95908506</v>
      </c>
      <c r="E144" s="32">
        <f>SUM(E138:E143)</f>
        <v>95908506</v>
      </c>
      <c r="F144" s="32">
        <f>SUM(F138:F143)</f>
        <v>31081560</v>
      </c>
      <c r="G144" s="37">
        <f t="shared" si="32"/>
        <v>0.32407511383818238</v>
      </c>
      <c r="H144" s="32">
        <f>SUM(H138:H143)</f>
        <v>22855353</v>
      </c>
      <c r="I144" s="37">
        <f t="shared" si="33"/>
        <v>0.23830371208159576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53936913</v>
      </c>
      <c r="O144" s="37">
        <f t="shared" si="37"/>
        <v>0.56237882591977817</v>
      </c>
      <c r="P144" s="32">
        <f>SUM(P138:P143)</f>
        <v>22807680</v>
      </c>
      <c r="Q144" s="32">
        <f>SUM(Q138:Q143)</f>
        <v>93266492</v>
      </c>
      <c r="R144" s="32">
        <f>SUM(R138:R143)</f>
        <v>95882659</v>
      </c>
      <c r="S144" s="32">
        <f>SUM(S138:S143)</f>
        <v>59333242</v>
      </c>
      <c r="T144" s="37">
        <f t="shared" si="38"/>
        <v>0.63616890404755444</v>
      </c>
      <c r="U144" s="37">
        <f t="shared" si="39"/>
        <v>2.090216979543813E-3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3880573</v>
      </c>
      <c r="E145" s="31">
        <v>3880573</v>
      </c>
      <c r="F145" s="31">
        <v>1732572</v>
      </c>
      <c r="G145" s="36">
        <f t="shared" si="32"/>
        <v>0.44647323990555005</v>
      </c>
      <c r="H145" s="31">
        <v>1761096</v>
      </c>
      <c r="I145" s="36">
        <f t="shared" si="33"/>
        <v>0.45382370077820983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3493668</v>
      </c>
      <c r="O145" s="36">
        <f t="shared" si="37"/>
        <v>0.90029694068375987</v>
      </c>
      <c r="P145" s="31">
        <v>822346</v>
      </c>
      <c r="Q145" s="31">
        <v>3322989</v>
      </c>
      <c r="R145" s="31">
        <v>2995242</v>
      </c>
      <c r="S145" s="31">
        <v>2353823</v>
      </c>
      <c r="T145" s="36">
        <f t="shared" si="38"/>
        <v>0.70834510737170664</v>
      </c>
      <c r="U145" s="36">
        <f t="shared" si="39"/>
        <v>1.1415511232498243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35465862</v>
      </c>
      <c r="E146" s="31">
        <v>35465862</v>
      </c>
      <c r="F146" s="31">
        <v>14785243</v>
      </c>
      <c r="G146" s="36">
        <f t="shared" si="32"/>
        <v>0.41688661056652171</v>
      </c>
      <c r="H146" s="31">
        <v>8245081</v>
      </c>
      <c r="I146" s="36">
        <f t="shared" si="33"/>
        <v>0.23247936283065671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23030324</v>
      </c>
      <c r="O146" s="36">
        <f t="shared" si="37"/>
        <v>0.64936597339717839</v>
      </c>
      <c r="P146" s="31">
        <v>11825432</v>
      </c>
      <c r="Q146" s="31">
        <v>35565862</v>
      </c>
      <c r="R146" s="31">
        <v>35465862</v>
      </c>
      <c r="S146" s="31">
        <v>26653255</v>
      </c>
      <c r="T146" s="36">
        <f t="shared" si="38"/>
        <v>0.74940556761987098</v>
      </c>
      <c r="U146" s="36">
        <f t="shared" si="39"/>
        <v>-0.30276703633321811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53261683</v>
      </c>
      <c r="E147" s="31">
        <v>53261683</v>
      </c>
      <c r="F147" s="31">
        <v>34137444</v>
      </c>
      <c r="G147" s="36">
        <f t="shared" si="32"/>
        <v>0.64093813933742949</v>
      </c>
      <c r="H147" s="31">
        <v>1406</v>
      </c>
      <c r="I147" s="36">
        <f t="shared" si="33"/>
        <v>2.6397964179990332E-5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34138850</v>
      </c>
      <c r="O147" s="36">
        <f t="shared" si="37"/>
        <v>0.64096453730160952</v>
      </c>
      <c r="P147" s="31">
        <v>59057</v>
      </c>
      <c r="Q147" s="31">
        <v>52592995</v>
      </c>
      <c r="R147" s="31">
        <v>52630174</v>
      </c>
      <c r="S147" s="31">
        <v>31631531</v>
      </c>
      <c r="T147" s="36">
        <f t="shared" si="38"/>
        <v>0.60144000165801548</v>
      </c>
      <c r="U147" s="36">
        <f t="shared" si="39"/>
        <v>-0.97619249199925495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7754261</v>
      </c>
      <c r="E148" s="31">
        <v>7754261</v>
      </c>
      <c r="F148" s="31">
        <v>3050979</v>
      </c>
      <c r="G148" s="36">
        <f t="shared" si="32"/>
        <v>0.39345838371960912</v>
      </c>
      <c r="H148" s="31">
        <v>5392</v>
      </c>
      <c r="I148" s="36">
        <f t="shared" si="33"/>
        <v>6.9535962227735182E-4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3056371</v>
      </c>
      <c r="O148" s="36">
        <f t="shared" si="37"/>
        <v>0.39415374334188646</v>
      </c>
      <c r="P148" s="31">
        <v>6054</v>
      </c>
      <c r="Q148" s="31">
        <v>114750</v>
      </c>
      <c r="R148" s="31">
        <v>2714750</v>
      </c>
      <c r="S148" s="31">
        <v>33520</v>
      </c>
      <c r="T148" s="36">
        <f t="shared" si="38"/>
        <v>0.29211328976034856</v>
      </c>
      <c r="U148" s="36">
        <f t="shared" si="39"/>
        <v>-0.10934919061777337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4270000</v>
      </c>
      <c r="E149" s="31">
        <v>4270000</v>
      </c>
      <c r="F149" s="31">
        <v>1196579</v>
      </c>
      <c r="G149" s="36">
        <f t="shared" si="32"/>
        <v>0.28022927400468384</v>
      </c>
      <c r="H149" s="31">
        <v>1923500</v>
      </c>
      <c r="I149" s="36">
        <f t="shared" si="33"/>
        <v>0.45046838407494144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3120079</v>
      </c>
      <c r="O149" s="36">
        <f t="shared" si="37"/>
        <v>0.73069765807962528</v>
      </c>
      <c r="P149" s="31">
        <v>4220248</v>
      </c>
      <c r="Q149" s="31">
        <v>5383000</v>
      </c>
      <c r="R149" s="31">
        <v>5082000</v>
      </c>
      <c r="S149" s="31">
        <v>5555989</v>
      </c>
      <c r="T149" s="36">
        <f t="shared" si="38"/>
        <v>1.0321361694222553</v>
      </c>
      <c r="U149" s="36">
        <f t="shared" si="39"/>
        <v>-0.54422109790704243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104632379</v>
      </c>
      <c r="E150" s="32">
        <f>SUM(E145:E149)</f>
        <v>104632379</v>
      </c>
      <c r="F150" s="32">
        <f>SUM(F145:F149)</f>
        <v>54902817</v>
      </c>
      <c r="G150" s="37">
        <f t="shared" si="32"/>
        <v>0.52472109995702187</v>
      </c>
      <c r="H150" s="32">
        <f>SUM(H145:H149)</f>
        <v>11936475</v>
      </c>
      <c r="I150" s="37">
        <f t="shared" si="33"/>
        <v>0.11408012619114777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66839292</v>
      </c>
      <c r="O150" s="37">
        <f t="shared" si="37"/>
        <v>0.6388012261481697</v>
      </c>
      <c r="P150" s="32">
        <f>SUM(P145:P149)</f>
        <v>16933137</v>
      </c>
      <c r="Q150" s="32">
        <f>SUM(Q145:Q149)</f>
        <v>96979596</v>
      </c>
      <c r="R150" s="32">
        <f>SUM(R145:R149)</f>
        <v>98888028</v>
      </c>
      <c r="S150" s="32">
        <f>SUM(S145:S149)</f>
        <v>66228118</v>
      </c>
      <c r="T150" s="37">
        <f t="shared" si="38"/>
        <v>0.68290775309066043</v>
      </c>
      <c r="U150" s="37">
        <f t="shared" si="39"/>
        <v>-0.29508188589036988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1510900</v>
      </c>
      <c r="E151" s="31">
        <v>1510900</v>
      </c>
      <c r="F151" s="31">
        <v>256925</v>
      </c>
      <c r="G151" s="36">
        <f t="shared" si="32"/>
        <v>0.17004765371632802</v>
      </c>
      <c r="H151" s="31">
        <v>253741</v>
      </c>
      <c r="I151" s="36">
        <f t="shared" si="33"/>
        <v>0.16794030048315572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510666</v>
      </c>
      <c r="O151" s="36">
        <f t="shared" si="37"/>
        <v>0.33798795419948374</v>
      </c>
      <c r="P151" s="31">
        <v>0</v>
      </c>
      <c r="Q151" s="31">
        <v>1533000</v>
      </c>
      <c r="R151" s="31">
        <v>1609000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14425600</v>
      </c>
      <c r="E152" s="31">
        <v>15812800</v>
      </c>
      <c r="F152" s="31">
        <v>7009449</v>
      </c>
      <c r="G152" s="36">
        <f t="shared" si="32"/>
        <v>0.4859034632874889</v>
      </c>
      <c r="H152" s="31">
        <v>7072814</v>
      </c>
      <c r="I152" s="36">
        <f t="shared" si="33"/>
        <v>0.49029600155279501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14082263</v>
      </c>
      <c r="O152" s="36">
        <f t="shared" si="37"/>
        <v>0.97619946484028397</v>
      </c>
      <c r="P152" s="31">
        <v>1920348</v>
      </c>
      <c r="Q152" s="31">
        <v>14529300</v>
      </c>
      <c r="R152" s="31">
        <v>15783900</v>
      </c>
      <c r="S152" s="31">
        <v>3948666</v>
      </c>
      <c r="T152" s="36">
        <f t="shared" si="38"/>
        <v>0.27177262497160909</v>
      </c>
      <c r="U152" s="36">
        <f t="shared" si="39"/>
        <v>2.6830897316528044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5164030</v>
      </c>
      <c r="E153" s="31">
        <v>5164030</v>
      </c>
      <c r="F153" s="31">
        <v>912830</v>
      </c>
      <c r="G153" s="36">
        <f t="shared" si="32"/>
        <v>0.17676698237616745</v>
      </c>
      <c r="H153" s="31">
        <v>1305205</v>
      </c>
      <c r="I153" s="36">
        <f t="shared" si="33"/>
        <v>0.25274930625887149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2218035</v>
      </c>
      <c r="O153" s="36">
        <f t="shared" si="37"/>
        <v>0.42951628863503893</v>
      </c>
      <c r="P153" s="31">
        <v>988207</v>
      </c>
      <c r="Q153" s="31">
        <v>10017420</v>
      </c>
      <c r="R153" s="31">
        <v>9117720</v>
      </c>
      <c r="S153" s="31">
        <v>2015292</v>
      </c>
      <c r="T153" s="36">
        <f t="shared" si="38"/>
        <v>0.20117874662338206</v>
      </c>
      <c r="U153" s="36">
        <f t="shared" si="39"/>
        <v>0.32078096997896188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24539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71336</v>
      </c>
      <c r="E155" s="31">
        <v>71336</v>
      </c>
      <c r="F155" s="31">
        <v>16050</v>
      </c>
      <c r="G155" s="36">
        <f t="shared" si="32"/>
        <v>0.22499158909947292</v>
      </c>
      <c r="H155" s="31">
        <v>12413</v>
      </c>
      <c r="I155" s="36">
        <f t="shared" si="33"/>
        <v>0.17400751373780418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28463</v>
      </c>
      <c r="O155" s="36">
        <f t="shared" si="37"/>
        <v>0.39899910283727713</v>
      </c>
      <c r="P155" s="31">
        <v>0</v>
      </c>
      <c r="Q155" s="31">
        <v>68004</v>
      </c>
      <c r="R155" s="31">
        <v>68004</v>
      </c>
      <c r="S155" s="31">
        <v>25677</v>
      </c>
      <c r="T155" s="36">
        <f t="shared" si="38"/>
        <v>0.37758073054526203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21171866</v>
      </c>
      <c r="E157" s="32">
        <f>SUM(E151:E156)</f>
        <v>22559066</v>
      </c>
      <c r="F157" s="32">
        <f>SUM(F151:F156)</f>
        <v>8195254</v>
      </c>
      <c r="G157" s="37">
        <f t="shared" si="32"/>
        <v>0.38708227229475189</v>
      </c>
      <c r="H157" s="32">
        <f>SUM(H151:H156)</f>
        <v>8644173</v>
      </c>
      <c r="I157" s="37">
        <f t="shared" si="33"/>
        <v>0.40828583555176479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16839427</v>
      </c>
      <c r="O157" s="37">
        <f t="shared" si="37"/>
        <v>0.79536810784651668</v>
      </c>
      <c r="P157" s="32">
        <f>SUM(P151:P156)</f>
        <v>2908555</v>
      </c>
      <c r="Q157" s="32">
        <f>SUM(Q151:Q156)</f>
        <v>26147724</v>
      </c>
      <c r="R157" s="32">
        <f>SUM(R151:R156)</f>
        <v>26578624</v>
      </c>
      <c r="S157" s="32">
        <f>SUM(S151:S156)</f>
        <v>6014174</v>
      </c>
      <c r="T157" s="37">
        <f t="shared" si="38"/>
        <v>0.23000755247378318</v>
      </c>
      <c r="U157" s="37">
        <f t="shared" si="39"/>
        <v>1.9719819635523481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2631924</v>
      </c>
      <c r="E158" s="31">
        <v>2631924</v>
      </c>
      <c r="F158" s="31">
        <v>665537</v>
      </c>
      <c r="G158" s="36">
        <f t="shared" si="32"/>
        <v>0.25287090356712427</v>
      </c>
      <c r="H158" s="31">
        <v>592847</v>
      </c>
      <c r="I158" s="36">
        <f t="shared" si="33"/>
        <v>0.22525232491515712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1258384</v>
      </c>
      <c r="O158" s="36">
        <f t="shared" si="37"/>
        <v>0.47812322848228139</v>
      </c>
      <c r="P158" s="31">
        <v>726498</v>
      </c>
      <c r="Q158" s="31">
        <v>2025522</v>
      </c>
      <c r="R158" s="31">
        <v>3341430</v>
      </c>
      <c r="S158" s="31">
        <v>2161404</v>
      </c>
      <c r="T158" s="36">
        <f t="shared" si="38"/>
        <v>1.067084929218246</v>
      </c>
      <c r="U158" s="36">
        <f t="shared" si="39"/>
        <v>-0.18396609488257365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58279280</v>
      </c>
      <c r="E159" s="31">
        <v>58279280</v>
      </c>
      <c r="F159" s="31">
        <v>17761301</v>
      </c>
      <c r="G159" s="36">
        <f t="shared" si="32"/>
        <v>0.30476184674896462</v>
      </c>
      <c r="H159" s="31">
        <v>20377939</v>
      </c>
      <c r="I159" s="36">
        <f t="shared" si="33"/>
        <v>0.34966010218382931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38139240</v>
      </c>
      <c r="O159" s="36">
        <f t="shared" si="37"/>
        <v>0.65442194893279393</v>
      </c>
      <c r="P159" s="31">
        <v>19473949</v>
      </c>
      <c r="Q159" s="31">
        <v>57655300</v>
      </c>
      <c r="R159" s="31">
        <v>67383669</v>
      </c>
      <c r="S159" s="31">
        <v>36818870</v>
      </c>
      <c r="T159" s="36">
        <f t="shared" si="38"/>
        <v>0.6386033894542219</v>
      </c>
      <c r="U159" s="36">
        <f t="shared" si="39"/>
        <v>4.6420476915082887E-2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21068214</v>
      </c>
      <c r="E160" s="31">
        <v>21068214</v>
      </c>
      <c r="F160" s="31">
        <v>8778465</v>
      </c>
      <c r="G160" s="36">
        <f t="shared" si="32"/>
        <v>0.41666868392356371</v>
      </c>
      <c r="H160" s="31">
        <v>7022670</v>
      </c>
      <c r="I160" s="36">
        <f t="shared" si="33"/>
        <v>0.33333010572229804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15801135</v>
      </c>
      <c r="O160" s="36">
        <f t="shared" si="37"/>
        <v>0.74999878964586175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196100</v>
      </c>
      <c r="R161" s="31">
        <v>196100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57909496</v>
      </c>
      <c r="E162" s="31">
        <v>57909496</v>
      </c>
      <c r="F162" s="31">
        <v>12986911</v>
      </c>
      <c r="G162" s="36">
        <f t="shared" si="32"/>
        <v>0.22426220045154599</v>
      </c>
      <c r="H162" s="31">
        <v>12670277</v>
      </c>
      <c r="I162" s="36">
        <f t="shared" si="33"/>
        <v>0.21879446161990426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25657188</v>
      </c>
      <c r="O162" s="36">
        <f t="shared" si="37"/>
        <v>0.44305666207145022</v>
      </c>
      <c r="P162" s="31">
        <v>13429376</v>
      </c>
      <c r="Q162" s="31">
        <v>55387440</v>
      </c>
      <c r="R162" s="31">
        <v>66279545</v>
      </c>
      <c r="S162" s="31">
        <v>25310915</v>
      </c>
      <c r="T162" s="36">
        <f t="shared" si="38"/>
        <v>0.45697932599881852</v>
      </c>
      <c r="U162" s="36">
        <f t="shared" si="39"/>
        <v>-5.6525262231096995E-2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139888914</v>
      </c>
      <c r="E163" s="32">
        <f>SUM(E158:E162)</f>
        <v>139888914</v>
      </c>
      <c r="F163" s="32">
        <f>SUM(F158:F162)</f>
        <v>40192214</v>
      </c>
      <c r="G163" s="37">
        <f t="shared" si="32"/>
        <v>0.287315219274631</v>
      </c>
      <c r="H163" s="32">
        <f>SUM(H158:H162)</f>
        <v>40663733</v>
      </c>
      <c r="I163" s="37">
        <f t="shared" si="33"/>
        <v>0.29068588666003942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80855947</v>
      </c>
      <c r="O163" s="37">
        <f t="shared" si="37"/>
        <v>0.57800110593467047</v>
      </c>
      <c r="P163" s="32">
        <f>SUM(P158:P162)</f>
        <v>33629823</v>
      </c>
      <c r="Q163" s="32">
        <f>SUM(Q158:Q162)</f>
        <v>115264362</v>
      </c>
      <c r="R163" s="32">
        <f>SUM(R158:R162)</f>
        <v>137200744</v>
      </c>
      <c r="S163" s="32">
        <f>SUM(S158:S162)</f>
        <v>64291189</v>
      </c>
      <c r="T163" s="37">
        <f t="shared" si="38"/>
        <v>0.55777161200961667</v>
      </c>
      <c r="U163" s="37">
        <f t="shared" si="39"/>
        <v>0.20915691408783199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3617136</v>
      </c>
      <c r="E164" s="31">
        <v>3617136</v>
      </c>
      <c r="F164" s="31">
        <v>2070157</v>
      </c>
      <c r="G164" s="36">
        <f t="shared" si="32"/>
        <v>0.57231937090560048</v>
      </c>
      <c r="H164" s="31">
        <v>526058</v>
      </c>
      <c r="I164" s="36">
        <f t="shared" si="33"/>
        <v>0.14543495185140951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2596215</v>
      </c>
      <c r="O164" s="36">
        <f t="shared" si="37"/>
        <v>0.71775432275701001</v>
      </c>
      <c r="P164" s="31">
        <v>1295169</v>
      </c>
      <c r="Q164" s="31">
        <v>4551504</v>
      </c>
      <c r="R164" s="31">
        <v>4423504</v>
      </c>
      <c r="S164" s="31">
        <v>2452599</v>
      </c>
      <c r="T164" s="36">
        <f t="shared" si="38"/>
        <v>0.53885462915115534</v>
      </c>
      <c r="U164" s="36">
        <f t="shared" si="39"/>
        <v>-0.59383061206684218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17160000</v>
      </c>
      <c r="E165" s="31">
        <v>17160000</v>
      </c>
      <c r="F165" s="31">
        <v>4090</v>
      </c>
      <c r="G165" s="36">
        <f t="shared" si="32"/>
        <v>2.3834498834498835E-4</v>
      </c>
      <c r="H165" s="31">
        <v>25228</v>
      </c>
      <c r="I165" s="36">
        <f t="shared" si="33"/>
        <v>1.4701631701631703E-3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29318</v>
      </c>
      <c r="O165" s="36">
        <f t="shared" si="37"/>
        <v>1.7085081585081585E-3</v>
      </c>
      <c r="P165" s="31">
        <v>-123680</v>
      </c>
      <c r="Q165" s="31">
        <v>131000</v>
      </c>
      <c r="R165" s="31">
        <v>110000</v>
      </c>
      <c r="S165" s="31">
        <v>71934</v>
      </c>
      <c r="T165" s="36">
        <f t="shared" si="38"/>
        <v>0.54911450381679394</v>
      </c>
      <c r="U165" s="36">
        <f t="shared" si="39"/>
        <v>-1.2039780077619664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20023719</v>
      </c>
      <c r="E166" s="31">
        <v>20023719</v>
      </c>
      <c r="F166" s="31">
        <v>8696500</v>
      </c>
      <c r="G166" s="36">
        <f t="shared" si="32"/>
        <v>0.4343099301383524</v>
      </c>
      <c r="H166" s="31">
        <v>6966466</v>
      </c>
      <c r="I166" s="36">
        <f t="shared" si="33"/>
        <v>0.34791069531089602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15662966</v>
      </c>
      <c r="O166" s="36">
        <f t="shared" si="37"/>
        <v>0.78222062544924842</v>
      </c>
      <c r="P166" s="31">
        <v>11506096</v>
      </c>
      <c r="Q166" s="31">
        <v>33409866</v>
      </c>
      <c r="R166" s="31">
        <v>34892976</v>
      </c>
      <c r="S166" s="31">
        <v>26304831</v>
      </c>
      <c r="T166" s="36">
        <f t="shared" si="38"/>
        <v>0.78733721949079349</v>
      </c>
      <c r="U166" s="36">
        <f t="shared" si="39"/>
        <v>-0.39454129358906787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322321</v>
      </c>
      <c r="E167" s="31">
        <v>322321</v>
      </c>
      <c r="F167" s="31">
        <v>57393</v>
      </c>
      <c r="G167" s="36">
        <f t="shared" si="32"/>
        <v>0.17806162179938634</v>
      </c>
      <c r="H167" s="31">
        <v>114836</v>
      </c>
      <c r="I167" s="36">
        <f t="shared" si="33"/>
        <v>0.35627836845877248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172229</v>
      </c>
      <c r="O167" s="36">
        <f t="shared" si="37"/>
        <v>0.53433999025815881</v>
      </c>
      <c r="P167" s="31">
        <v>0</v>
      </c>
      <c r="Q167" s="31">
        <v>305265</v>
      </c>
      <c r="R167" s="31">
        <v>838170</v>
      </c>
      <c r="S167" s="31">
        <v>4933</v>
      </c>
      <c r="T167" s="36">
        <f t="shared" si="38"/>
        <v>1.6159730070594402E-2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21530000</v>
      </c>
      <c r="E168" s="31">
        <v>21530000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638000</v>
      </c>
      <c r="R168" s="31">
        <v>638000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62653176</v>
      </c>
      <c r="E169" s="32">
        <f>SUM(E164:E168)</f>
        <v>62653176</v>
      </c>
      <c r="F169" s="32">
        <f>SUM(F164:F168)</f>
        <v>10828140</v>
      </c>
      <c r="G169" s="37">
        <f t="shared" si="32"/>
        <v>0.17282667362305784</v>
      </c>
      <c r="H169" s="32">
        <f>SUM(H164:H168)</f>
        <v>7632588</v>
      </c>
      <c r="I169" s="37">
        <f t="shared" si="33"/>
        <v>0.12182284262812151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18460728</v>
      </c>
      <c r="O169" s="37">
        <f t="shared" si="37"/>
        <v>0.29464951625117936</v>
      </c>
      <c r="P169" s="32">
        <f>SUM(P164:P168)</f>
        <v>12677585</v>
      </c>
      <c r="Q169" s="32">
        <f>SUM(Q164:Q168)</f>
        <v>39035635</v>
      </c>
      <c r="R169" s="32">
        <f>SUM(R164:R168)</f>
        <v>40902650</v>
      </c>
      <c r="S169" s="32">
        <f>SUM(S164:S168)</f>
        <v>28834297</v>
      </c>
      <c r="T169" s="37">
        <f t="shared" si="38"/>
        <v>0.73866601632072848</v>
      </c>
      <c r="U169" s="37">
        <f t="shared" si="39"/>
        <v>-0.39794621767473848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713396158</v>
      </c>
      <c r="E170" s="32">
        <f>SUM(E105,E107:E111,E113:E120,E122:E125,E127:E131,E133:E136,E138:E143,E145:E149,E151:E156,E158:E162,E164:E168)</f>
        <v>717385531</v>
      </c>
      <c r="F170" s="32">
        <f>SUM(F105,F107:F111,F113:F120,F122:F125,F127:F131,F133:F136,F138:F143,F145:F149,F151:F156,F158:F162,F164:F168)</f>
        <v>183323999</v>
      </c>
      <c r="G170" s="37">
        <f t="shared" si="32"/>
        <v>0.25697362810860552</v>
      </c>
      <c r="H170" s="32">
        <f>SUM(H105,H107:H111,H113:H120,H122:H125,H127:H131,H133:H136,H138:H143,H145:H149,H151:H156,H158:H162,H164:H168)</f>
        <v>150616751</v>
      </c>
      <c r="I170" s="37">
        <f t="shared" si="33"/>
        <v>0.21112638372240855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333940750</v>
      </c>
      <c r="O170" s="37">
        <f t="shared" si="37"/>
        <v>0.46810001183101407</v>
      </c>
      <c r="P170" s="32">
        <f>SUM(P105,P107:P111,P113:P120,P122:P125,P127:P131,P133:P136,P138:P143,P145:P149,P151:P156,P158:P162,P164:P168)</f>
        <v>191380932</v>
      </c>
      <c r="Q170" s="32">
        <f>SUM(Q105,Q107:Q111,Q113:Q120,Q122:Q125,Q127:Q131,Q133:Q136,Q138:Q143,Q145:Q149,Q151:Q156,Q158:Q162,Q164:Q168)</f>
        <v>707068224</v>
      </c>
      <c r="R170" s="32">
        <f>SUM(R105,R107:R111,R113:R120,R122:R125,R127:R131,R133:R136,R138:R143,R145:R149,R151:R156,R158:R162,R164:R168)</f>
        <v>821940906</v>
      </c>
      <c r="S170" s="32">
        <f>SUM(S105,S107:S111,S113:S120,S122:S125,S127:S131,S133:S136,S138:S143,S145:S149,S151:S156,S158:S162,S164:S168)</f>
        <v>483618567</v>
      </c>
      <c r="T170" s="37">
        <f t="shared" si="38"/>
        <v>0.68397723244313124</v>
      </c>
      <c r="U170" s="37">
        <f t="shared" si="39"/>
        <v>-0.21300022198658741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3230000</v>
      </c>
      <c r="E173" s="31">
        <v>3230000</v>
      </c>
      <c r="F173" s="31">
        <v>633864</v>
      </c>
      <c r="G173" s="36">
        <f t="shared" ref="G173:G205" si="40">IF(($D173     =0),0,($F173     /$D173     ))</f>
        <v>0.19624272445820434</v>
      </c>
      <c r="H173" s="31">
        <v>613071</v>
      </c>
      <c r="I173" s="36">
        <f t="shared" ref="I173:I205" si="41">IF(($D173     =0),0,($H173     /$D173     ))</f>
        <v>0.18980526315789473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1246935</v>
      </c>
      <c r="O173" s="36">
        <f t="shared" ref="O173:O205" si="45">IF(($D173     =0),0,($N173     /$D173     ))</f>
        <v>0.3860479876160991</v>
      </c>
      <c r="P173" s="31">
        <v>837015</v>
      </c>
      <c r="Q173" s="31">
        <v>820000</v>
      </c>
      <c r="R173" s="31">
        <v>2321315</v>
      </c>
      <c r="S173" s="31">
        <v>1383468</v>
      </c>
      <c r="T173" s="36">
        <f t="shared" ref="T173:T205" si="46">IF(($Q173     =0),0,($S173     /$Q173     ))</f>
        <v>1.6871560975609756</v>
      </c>
      <c r="U173" s="36">
        <f t="shared" ref="U173:U205" si="47">IF(($P173     =0),0,(($H173     /$P173     )-1))</f>
        <v>-0.26755076073905482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3610200</v>
      </c>
      <c r="E174" s="31">
        <v>3610200</v>
      </c>
      <c r="F174" s="31">
        <v>1027002</v>
      </c>
      <c r="G174" s="36">
        <f t="shared" si="40"/>
        <v>0.28447232840285858</v>
      </c>
      <c r="H174" s="31">
        <v>1229196</v>
      </c>
      <c r="I174" s="36">
        <f t="shared" si="41"/>
        <v>0.34047864384244642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2256198</v>
      </c>
      <c r="O174" s="36">
        <f t="shared" si="45"/>
        <v>0.62495097224530494</v>
      </c>
      <c r="P174" s="31">
        <v>684934</v>
      </c>
      <c r="Q174" s="31">
        <v>45843</v>
      </c>
      <c r="R174" s="31">
        <v>3430250</v>
      </c>
      <c r="S174" s="31">
        <v>1399587</v>
      </c>
      <c r="T174" s="36">
        <f t="shared" si="46"/>
        <v>30.53000458085204</v>
      </c>
      <c r="U174" s="36">
        <f t="shared" si="47"/>
        <v>0.79461962758455562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305000</v>
      </c>
      <c r="E175" s="31">
        <v>305000</v>
      </c>
      <c r="F175" s="31">
        <v>4177</v>
      </c>
      <c r="G175" s="36">
        <f t="shared" si="40"/>
        <v>1.3695081967213115E-2</v>
      </c>
      <c r="H175" s="31">
        <v>16128</v>
      </c>
      <c r="I175" s="36">
        <f t="shared" si="41"/>
        <v>5.2878688524590163E-2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20305</v>
      </c>
      <c r="O175" s="36">
        <f t="shared" si="45"/>
        <v>6.6573770491803283E-2</v>
      </c>
      <c r="P175" s="31">
        <v>44136</v>
      </c>
      <c r="Q175" s="31">
        <v>305100</v>
      </c>
      <c r="R175" s="31">
        <v>305100</v>
      </c>
      <c r="S175" s="31">
        <v>79470</v>
      </c>
      <c r="T175" s="36">
        <f t="shared" si="46"/>
        <v>0.26047197640117992</v>
      </c>
      <c r="U175" s="36">
        <f t="shared" si="47"/>
        <v>-0.63458401305057088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274956</v>
      </c>
      <c r="E176" s="31">
        <v>274956</v>
      </c>
      <c r="F176" s="31">
        <v>295742</v>
      </c>
      <c r="G176" s="36">
        <f t="shared" si="40"/>
        <v>1.0755975501534791</v>
      </c>
      <c r="H176" s="31">
        <v>92322</v>
      </c>
      <c r="I176" s="36">
        <f t="shared" si="41"/>
        <v>0.33577008685025966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388064</v>
      </c>
      <c r="O176" s="36">
        <f t="shared" si="45"/>
        <v>1.4113676370037387</v>
      </c>
      <c r="P176" s="31">
        <v>38985</v>
      </c>
      <c r="Q176" s="31">
        <v>305622</v>
      </c>
      <c r="R176" s="31">
        <v>260622</v>
      </c>
      <c r="S176" s="31">
        <v>137120</v>
      </c>
      <c r="T176" s="36">
        <f t="shared" si="46"/>
        <v>0.44865880074078435</v>
      </c>
      <c r="U176" s="36">
        <f t="shared" si="47"/>
        <v>1.3681415929203542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3151836</v>
      </c>
      <c r="E177" s="31">
        <v>3151836</v>
      </c>
      <c r="F177" s="31">
        <v>337803</v>
      </c>
      <c r="G177" s="36">
        <f t="shared" si="40"/>
        <v>0.10717657898443955</v>
      </c>
      <c r="H177" s="31">
        <v>991132</v>
      </c>
      <c r="I177" s="36">
        <f t="shared" si="41"/>
        <v>0.314461793062837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1328935</v>
      </c>
      <c r="O177" s="36">
        <f t="shared" si="45"/>
        <v>0.42163837204727656</v>
      </c>
      <c r="P177" s="31">
        <v>665534</v>
      </c>
      <c r="Q177" s="31">
        <v>2996823</v>
      </c>
      <c r="R177" s="31">
        <v>3004610</v>
      </c>
      <c r="S177" s="31">
        <v>1622550</v>
      </c>
      <c r="T177" s="36">
        <f t="shared" si="46"/>
        <v>0.54142336734601948</v>
      </c>
      <c r="U177" s="36">
        <f t="shared" si="47"/>
        <v>0.48922819870960765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12117064</v>
      </c>
      <c r="G178" s="36">
        <f t="shared" si="40"/>
        <v>0</v>
      </c>
      <c r="H178" s="31">
        <v>4266200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16383264</v>
      </c>
      <c r="O178" s="36">
        <f t="shared" si="45"/>
        <v>0</v>
      </c>
      <c r="P178" s="31">
        <v>10025397</v>
      </c>
      <c r="Q178" s="31">
        <v>0</v>
      </c>
      <c r="R178" s="31">
        <v>0</v>
      </c>
      <c r="S178" s="31">
        <v>19484180</v>
      </c>
      <c r="T178" s="36">
        <f t="shared" si="46"/>
        <v>0</v>
      </c>
      <c r="U178" s="36">
        <f t="shared" si="47"/>
        <v>-0.57446074205340691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10571992</v>
      </c>
      <c r="E179" s="32">
        <f>SUM(E173:E178)</f>
        <v>10571992</v>
      </c>
      <c r="F179" s="32">
        <f>SUM(F173:F178)</f>
        <v>14415652</v>
      </c>
      <c r="G179" s="37">
        <f t="shared" si="40"/>
        <v>1.3635700821567023</v>
      </c>
      <c r="H179" s="32">
        <f>SUM(H173:H178)</f>
        <v>7208049</v>
      </c>
      <c r="I179" s="37">
        <f t="shared" si="41"/>
        <v>0.68180613454872085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21623701</v>
      </c>
      <c r="O179" s="37">
        <f t="shared" si="45"/>
        <v>2.045376216705423</v>
      </c>
      <c r="P179" s="32">
        <f>SUM(P173:P178)</f>
        <v>12296001</v>
      </c>
      <c r="Q179" s="32">
        <f>SUM(Q173:Q178)</f>
        <v>4473388</v>
      </c>
      <c r="R179" s="32">
        <f>SUM(R173:R178)</f>
        <v>9321897</v>
      </c>
      <c r="S179" s="32">
        <f>SUM(S173:S178)</f>
        <v>24106375</v>
      </c>
      <c r="T179" s="37">
        <f t="shared" si="46"/>
        <v>5.3888406281771219</v>
      </c>
      <c r="U179" s="37">
        <f t="shared" si="47"/>
        <v>-0.41378916608741334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83660678</v>
      </c>
      <c r="E180" s="31">
        <v>83660678</v>
      </c>
      <c r="F180" s="31">
        <v>936949</v>
      </c>
      <c r="G180" s="36">
        <f t="shared" si="40"/>
        <v>1.1199395252331089E-2</v>
      </c>
      <c r="H180" s="31">
        <v>2630083</v>
      </c>
      <c r="I180" s="36">
        <f t="shared" si="41"/>
        <v>3.1437505204057754E-2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3567032</v>
      </c>
      <c r="O180" s="36">
        <f t="shared" si="45"/>
        <v>4.2636900456388842E-2</v>
      </c>
      <c r="P180" s="31">
        <v>972331</v>
      </c>
      <c r="Q180" s="31">
        <v>84437707</v>
      </c>
      <c r="R180" s="31">
        <v>84437707</v>
      </c>
      <c r="S180" s="31">
        <v>1740631</v>
      </c>
      <c r="T180" s="36">
        <f t="shared" si="46"/>
        <v>2.0614380255494148E-2</v>
      </c>
      <c r="U180" s="36">
        <f t="shared" si="47"/>
        <v>1.7049255860401447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63531340</v>
      </c>
      <c r="E181" s="31">
        <v>63531340</v>
      </c>
      <c r="F181" s="31">
        <v>3472649</v>
      </c>
      <c r="G181" s="36">
        <f t="shared" si="40"/>
        <v>5.4660408547970184E-2</v>
      </c>
      <c r="H181" s="31">
        <v>12053124</v>
      </c>
      <c r="I181" s="36">
        <f t="shared" si="41"/>
        <v>0.18971934166664831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15525773</v>
      </c>
      <c r="O181" s="36">
        <f t="shared" si="45"/>
        <v>0.2443797502146185</v>
      </c>
      <c r="P181" s="31">
        <v>9936584</v>
      </c>
      <c r="Q181" s="31">
        <v>37587342</v>
      </c>
      <c r="R181" s="31">
        <v>24981771</v>
      </c>
      <c r="S181" s="31">
        <v>11986098</v>
      </c>
      <c r="T181" s="36">
        <f t="shared" si="46"/>
        <v>0.31888655494714152</v>
      </c>
      <c r="U181" s="36">
        <f t="shared" si="47"/>
        <v>0.21300479118377091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25884576</v>
      </c>
      <c r="E182" s="31">
        <v>25884576</v>
      </c>
      <c r="F182" s="31">
        <v>78028</v>
      </c>
      <c r="G182" s="36">
        <f t="shared" si="40"/>
        <v>3.0144592671713069E-3</v>
      </c>
      <c r="H182" s="31">
        <v>598022</v>
      </c>
      <c r="I182" s="36">
        <f t="shared" si="41"/>
        <v>2.3103411081564558E-2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676050</v>
      </c>
      <c r="O182" s="36">
        <f t="shared" si="45"/>
        <v>2.6117870348735864E-2</v>
      </c>
      <c r="P182" s="31">
        <v>836173</v>
      </c>
      <c r="Q182" s="31">
        <v>61242743</v>
      </c>
      <c r="R182" s="31">
        <v>61242743</v>
      </c>
      <c r="S182" s="31">
        <v>2381798</v>
      </c>
      <c r="T182" s="36">
        <f t="shared" si="46"/>
        <v>3.8891105840899387E-2</v>
      </c>
      <c r="U182" s="36">
        <f t="shared" si="47"/>
        <v>-0.2848106791297973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14089874</v>
      </c>
      <c r="E183" s="31">
        <v>14089874</v>
      </c>
      <c r="F183" s="31">
        <v>4413687</v>
      </c>
      <c r="G183" s="36">
        <f t="shared" si="40"/>
        <v>0.31325241091581091</v>
      </c>
      <c r="H183" s="31">
        <v>-136419</v>
      </c>
      <c r="I183" s="36">
        <f t="shared" si="41"/>
        <v>-9.6820596124564343E-3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4277268</v>
      </c>
      <c r="O183" s="36">
        <f t="shared" si="45"/>
        <v>0.30357035130335447</v>
      </c>
      <c r="P183" s="31">
        <v>423617</v>
      </c>
      <c r="Q183" s="31">
        <v>88863394</v>
      </c>
      <c r="R183" s="31">
        <v>60191296</v>
      </c>
      <c r="S183" s="31">
        <v>1019020</v>
      </c>
      <c r="T183" s="36">
        <f t="shared" si="46"/>
        <v>1.146726401199576E-2</v>
      </c>
      <c r="U183" s="36">
        <f t="shared" si="47"/>
        <v>-1.3220338182839688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50212460</v>
      </c>
      <c r="E184" s="31">
        <v>50212460</v>
      </c>
      <c r="F184" s="31">
        <v>20859105</v>
      </c>
      <c r="G184" s="36">
        <f t="shared" si="40"/>
        <v>0.41541691046405615</v>
      </c>
      <c r="H184" s="31">
        <v>16738250</v>
      </c>
      <c r="I184" s="36">
        <f t="shared" si="41"/>
        <v>0.33334853540336401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37597355</v>
      </c>
      <c r="O184" s="36">
        <f t="shared" si="45"/>
        <v>0.74876544586742011</v>
      </c>
      <c r="P184" s="31">
        <v>41304862</v>
      </c>
      <c r="Q184" s="31">
        <v>136904893</v>
      </c>
      <c r="R184" s="31">
        <v>136808068</v>
      </c>
      <c r="S184" s="31">
        <v>87378818</v>
      </c>
      <c r="T184" s="36">
        <f t="shared" si="46"/>
        <v>0.63824466814345338</v>
      </c>
      <c r="U184" s="36">
        <f t="shared" si="47"/>
        <v>-0.59476320245301872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237378928</v>
      </c>
      <c r="E185" s="32">
        <f>SUM(E180:E184)</f>
        <v>237378928</v>
      </c>
      <c r="F185" s="32">
        <f>SUM(F180:F184)</f>
        <v>29760418</v>
      </c>
      <c r="G185" s="37">
        <f t="shared" si="40"/>
        <v>0.125370934356903</v>
      </c>
      <c r="H185" s="32">
        <f>SUM(H180:H184)</f>
        <v>31883060</v>
      </c>
      <c r="I185" s="37">
        <f t="shared" si="41"/>
        <v>0.13431293278062154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61643478</v>
      </c>
      <c r="O185" s="37">
        <f t="shared" si="45"/>
        <v>0.2596838671375245</v>
      </c>
      <c r="P185" s="32">
        <f>SUM(P180:P184)</f>
        <v>53473567</v>
      </c>
      <c r="Q185" s="32">
        <f>SUM(Q180:Q184)</f>
        <v>409036079</v>
      </c>
      <c r="R185" s="32">
        <f>SUM(R180:R184)</f>
        <v>367661585</v>
      </c>
      <c r="S185" s="32">
        <f>SUM(S180:S184)</f>
        <v>104506365</v>
      </c>
      <c r="T185" s="37">
        <f t="shared" si="46"/>
        <v>0.25549424700015277</v>
      </c>
      <c r="U185" s="37">
        <f t="shared" si="47"/>
        <v>-0.40376036631332257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2518555</v>
      </c>
      <c r="E186" s="31">
        <v>2518555</v>
      </c>
      <c r="F186" s="31">
        <v>54980</v>
      </c>
      <c r="G186" s="36">
        <f t="shared" si="40"/>
        <v>2.1829977903996538E-2</v>
      </c>
      <c r="H186" s="31">
        <v>515846</v>
      </c>
      <c r="I186" s="36">
        <f t="shared" si="41"/>
        <v>0.20481823902991994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570826</v>
      </c>
      <c r="O186" s="36">
        <f t="shared" si="45"/>
        <v>0.22664821693391649</v>
      </c>
      <c r="P186" s="31">
        <v>28656</v>
      </c>
      <c r="Q186" s="31">
        <v>9722374</v>
      </c>
      <c r="R186" s="31">
        <v>10012571</v>
      </c>
      <c r="S186" s="31">
        <v>65335</v>
      </c>
      <c r="T186" s="36">
        <f t="shared" si="46"/>
        <v>6.7200665187329761E-3</v>
      </c>
      <c r="U186" s="36">
        <f t="shared" si="47"/>
        <v>17.001326074818536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4954708</v>
      </c>
      <c r="E187" s="31">
        <v>4954708</v>
      </c>
      <c r="F187" s="31">
        <v>9615</v>
      </c>
      <c r="G187" s="36">
        <f t="shared" si="40"/>
        <v>1.940578536616083E-3</v>
      </c>
      <c r="H187" s="31">
        <v>19062845</v>
      </c>
      <c r="I187" s="36">
        <f t="shared" si="41"/>
        <v>3.8474204736182234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19072460</v>
      </c>
      <c r="O187" s="36">
        <f t="shared" si="45"/>
        <v>3.8493610521548396</v>
      </c>
      <c r="P187" s="31">
        <v>157555</v>
      </c>
      <c r="Q187" s="31">
        <v>2226786</v>
      </c>
      <c r="R187" s="31">
        <v>1658869</v>
      </c>
      <c r="S187" s="31">
        <v>359243</v>
      </c>
      <c r="T187" s="36">
        <f t="shared" si="46"/>
        <v>0.16132803062350851</v>
      </c>
      <c r="U187" s="36">
        <f t="shared" si="47"/>
        <v>119.99168544317857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53948730</v>
      </c>
      <c r="E188" s="31">
        <v>53948730</v>
      </c>
      <c r="F188" s="31">
        <v>11992663</v>
      </c>
      <c r="G188" s="36">
        <f t="shared" si="40"/>
        <v>0.22229741089363919</v>
      </c>
      <c r="H188" s="31">
        <v>10016702</v>
      </c>
      <c r="I188" s="36">
        <f t="shared" si="41"/>
        <v>0.18567076555833659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22009365</v>
      </c>
      <c r="O188" s="36">
        <f t="shared" si="45"/>
        <v>0.40796817645197581</v>
      </c>
      <c r="P188" s="31">
        <v>4501457</v>
      </c>
      <c r="Q188" s="31">
        <v>29091796</v>
      </c>
      <c r="R188" s="31">
        <v>30225611</v>
      </c>
      <c r="S188" s="31">
        <v>8435640</v>
      </c>
      <c r="T188" s="36">
        <f t="shared" si="46"/>
        <v>0.28996628465289664</v>
      </c>
      <c r="U188" s="36">
        <f t="shared" si="47"/>
        <v>1.2252133031593995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21376103</v>
      </c>
      <c r="E189" s="31">
        <v>21376103</v>
      </c>
      <c r="F189" s="31">
        <v>116492</v>
      </c>
      <c r="G189" s="36">
        <f t="shared" si="40"/>
        <v>5.4496369146424866E-3</v>
      </c>
      <c r="H189" s="31">
        <v>183023</v>
      </c>
      <c r="I189" s="36">
        <f t="shared" si="41"/>
        <v>8.5620377109896974E-3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299515</v>
      </c>
      <c r="O189" s="36">
        <f t="shared" si="45"/>
        <v>1.4011674625632183E-2</v>
      </c>
      <c r="P189" s="31">
        <v>141547</v>
      </c>
      <c r="Q189" s="31">
        <v>19604527</v>
      </c>
      <c r="R189" s="31">
        <v>1329448</v>
      </c>
      <c r="S189" s="31">
        <v>492816</v>
      </c>
      <c r="T189" s="36">
        <f t="shared" si="46"/>
        <v>2.5137867391546862E-2</v>
      </c>
      <c r="U189" s="36">
        <f t="shared" si="47"/>
        <v>0.29301927981518516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19222000</v>
      </c>
      <c r="E190" s="31">
        <v>19222000</v>
      </c>
      <c r="F190" s="31">
        <v>6886149</v>
      </c>
      <c r="G190" s="36">
        <f t="shared" si="40"/>
        <v>0.35824310685672667</v>
      </c>
      <c r="H190" s="31">
        <v>6152520</v>
      </c>
      <c r="I190" s="36">
        <f t="shared" si="41"/>
        <v>0.32007699510977006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13038669</v>
      </c>
      <c r="O190" s="36">
        <f t="shared" si="45"/>
        <v>0.67832010196649672</v>
      </c>
      <c r="P190" s="31">
        <v>5950364</v>
      </c>
      <c r="Q190" s="31">
        <v>18099000</v>
      </c>
      <c r="R190" s="31">
        <v>16538000</v>
      </c>
      <c r="S190" s="31">
        <v>12780330</v>
      </c>
      <c r="T190" s="36">
        <f t="shared" si="46"/>
        <v>0.70613459307144044</v>
      </c>
      <c r="U190" s="36">
        <f t="shared" si="47"/>
        <v>3.3973719927049784E-2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102020096</v>
      </c>
      <c r="E191" s="32">
        <f>SUM(E186:E190)</f>
        <v>102020096</v>
      </c>
      <c r="F191" s="32">
        <f>SUM(F186:F190)</f>
        <v>19059899</v>
      </c>
      <c r="G191" s="37">
        <f t="shared" si="40"/>
        <v>0.18682494672422187</v>
      </c>
      <c r="H191" s="32">
        <f>SUM(H186:H190)</f>
        <v>35930936</v>
      </c>
      <c r="I191" s="37">
        <f t="shared" si="41"/>
        <v>0.3521946891718275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54990835</v>
      </c>
      <c r="O191" s="37">
        <f t="shared" si="45"/>
        <v>0.5390196358960494</v>
      </c>
      <c r="P191" s="32">
        <f>SUM(P186:P190)</f>
        <v>10779579</v>
      </c>
      <c r="Q191" s="32">
        <f>SUM(Q186:Q190)</f>
        <v>78744483</v>
      </c>
      <c r="R191" s="32">
        <f>SUM(R186:R190)</f>
        <v>59764499</v>
      </c>
      <c r="S191" s="32">
        <f>SUM(S186:S190)</f>
        <v>22133364</v>
      </c>
      <c r="T191" s="37">
        <f t="shared" si="46"/>
        <v>0.28107828201754781</v>
      </c>
      <c r="U191" s="37">
        <f t="shared" si="47"/>
        <v>2.3332411219399201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785964</v>
      </c>
      <c r="E192" s="31">
        <v>785964</v>
      </c>
      <c r="F192" s="31">
        <v>103716</v>
      </c>
      <c r="G192" s="36">
        <f t="shared" si="40"/>
        <v>0.13196024245385285</v>
      </c>
      <c r="H192" s="31">
        <v>144522</v>
      </c>
      <c r="I192" s="36">
        <f t="shared" si="41"/>
        <v>0.18387865093057698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248238</v>
      </c>
      <c r="O192" s="36">
        <f t="shared" si="45"/>
        <v>0.31583889338442983</v>
      </c>
      <c r="P192" s="31">
        <v>243372</v>
      </c>
      <c r="Q192" s="31">
        <v>689209</v>
      </c>
      <c r="R192" s="31">
        <v>741463</v>
      </c>
      <c r="S192" s="31">
        <v>448332</v>
      </c>
      <c r="T192" s="36">
        <f t="shared" si="46"/>
        <v>0.65050224242573729</v>
      </c>
      <c r="U192" s="36">
        <f t="shared" si="47"/>
        <v>-0.40616833489472903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1290897</v>
      </c>
      <c r="E193" s="31">
        <v>1290897</v>
      </c>
      <c r="F193" s="31">
        <v>302657</v>
      </c>
      <c r="G193" s="36">
        <f t="shared" si="40"/>
        <v>0.23445480158370496</v>
      </c>
      <c r="H193" s="31">
        <v>399212</v>
      </c>
      <c r="I193" s="36">
        <f t="shared" si="41"/>
        <v>0.30925162890610175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701869</v>
      </c>
      <c r="O193" s="36">
        <f t="shared" si="45"/>
        <v>0.54370643048980671</v>
      </c>
      <c r="P193" s="31">
        <v>73295</v>
      </c>
      <c r="Q193" s="31">
        <v>1030598</v>
      </c>
      <c r="R193" s="31">
        <v>1323489</v>
      </c>
      <c r="S193" s="31">
        <v>488350</v>
      </c>
      <c r="T193" s="36">
        <f t="shared" si="46"/>
        <v>0.47385110392218888</v>
      </c>
      <c r="U193" s="36">
        <f t="shared" si="47"/>
        <v>4.4466471109898356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2763978</v>
      </c>
      <c r="E194" s="31">
        <v>2763978</v>
      </c>
      <c r="F194" s="31">
        <v>582850</v>
      </c>
      <c r="G194" s="36">
        <f t="shared" si="40"/>
        <v>0.21087360319076345</v>
      </c>
      <c r="H194" s="31">
        <v>1006989</v>
      </c>
      <c r="I194" s="36">
        <f t="shared" si="41"/>
        <v>0.36432598233415753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1589839</v>
      </c>
      <c r="O194" s="36">
        <f t="shared" si="45"/>
        <v>0.57519958552492101</v>
      </c>
      <c r="P194" s="31">
        <v>1032448</v>
      </c>
      <c r="Q194" s="31">
        <v>2516407</v>
      </c>
      <c r="R194" s="31">
        <v>2415157</v>
      </c>
      <c r="S194" s="31">
        <v>1540019</v>
      </c>
      <c r="T194" s="36">
        <f t="shared" si="46"/>
        <v>0.61199122399516448</v>
      </c>
      <c r="U194" s="36">
        <f t="shared" si="47"/>
        <v>-2.465886901810066E-2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10610040</v>
      </c>
      <c r="E195" s="31">
        <v>10610040</v>
      </c>
      <c r="F195" s="31">
        <v>2190441</v>
      </c>
      <c r="G195" s="36">
        <f t="shared" si="40"/>
        <v>0.20644983430788197</v>
      </c>
      <c r="H195" s="31">
        <v>2977850</v>
      </c>
      <c r="I195" s="36">
        <f t="shared" si="41"/>
        <v>0.28066340937451695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5168291</v>
      </c>
      <c r="O195" s="36">
        <f t="shared" si="45"/>
        <v>0.48711324368239894</v>
      </c>
      <c r="P195" s="31">
        <v>2031586</v>
      </c>
      <c r="Q195" s="31">
        <v>11209215</v>
      </c>
      <c r="R195" s="31">
        <v>11217215</v>
      </c>
      <c r="S195" s="31">
        <v>3864421</v>
      </c>
      <c r="T195" s="36">
        <f t="shared" si="46"/>
        <v>0.34475393682786887</v>
      </c>
      <c r="U195" s="36">
        <f t="shared" si="47"/>
        <v>0.46577599963772154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159924004</v>
      </c>
      <c r="E196" s="31">
        <v>159924004</v>
      </c>
      <c r="F196" s="31">
        <v>65648514</v>
      </c>
      <c r="G196" s="36">
        <f t="shared" si="40"/>
        <v>0.41049818887726197</v>
      </c>
      <c r="H196" s="31">
        <v>53798959</v>
      </c>
      <c r="I196" s="36">
        <f t="shared" si="41"/>
        <v>0.33640327689644389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119447473</v>
      </c>
      <c r="O196" s="36">
        <f t="shared" si="45"/>
        <v>0.74690146577370586</v>
      </c>
      <c r="P196" s="31">
        <v>49500382</v>
      </c>
      <c r="Q196" s="31">
        <v>151308700</v>
      </c>
      <c r="R196" s="31">
        <v>150308700</v>
      </c>
      <c r="S196" s="31">
        <v>110885970</v>
      </c>
      <c r="T196" s="36">
        <f t="shared" si="46"/>
        <v>0.73284596325260876</v>
      </c>
      <c r="U196" s="36">
        <f t="shared" si="47"/>
        <v>8.6839269240386763E-2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1200000</v>
      </c>
      <c r="E197" s="31">
        <v>1200000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176574883</v>
      </c>
      <c r="E198" s="32">
        <f>SUM(E192:E197)</f>
        <v>176574883</v>
      </c>
      <c r="F198" s="32">
        <f>SUM(F192:F197)</f>
        <v>68828178</v>
      </c>
      <c r="G198" s="37">
        <f t="shared" si="40"/>
        <v>0.38979597115179737</v>
      </c>
      <c r="H198" s="32">
        <f>SUM(H192:H197)</f>
        <v>58327532</v>
      </c>
      <c r="I198" s="37">
        <f t="shared" si="41"/>
        <v>0.33032745659528484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127155710</v>
      </c>
      <c r="O198" s="37">
        <f t="shared" si="45"/>
        <v>0.72012342774708227</v>
      </c>
      <c r="P198" s="32">
        <f>SUM(P192:P197)</f>
        <v>52881083</v>
      </c>
      <c r="Q198" s="32">
        <f>SUM(Q192:Q197)</f>
        <v>166754129</v>
      </c>
      <c r="R198" s="32">
        <f>SUM(R192:R197)</f>
        <v>166006024</v>
      </c>
      <c r="S198" s="32">
        <f>SUM(S192:S197)</f>
        <v>117227092</v>
      </c>
      <c r="T198" s="37">
        <f t="shared" si="46"/>
        <v>0.70299363921597413</v>
      </c>
      <c r="U198" s="37">
        <f t="shared" si="47"/>
        <v>0.10299427869130451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21178</v>
      </c>
      <c r="E199" s="31">
        <v>21178</v>
      </c>
      <c r="F199" s="31">
        <v>5085</v>
      </c>
      <c r="G199" s="36">
        <f t="shared" si="40"/>
        <v>0.24010765889130228</v>
      </c>
      <c r="H199" s="31">
        <v>68763</v>
      </c>
      <c r="I199" s="36">
        <f t="shared" si="41"/>
        <v>3.2469071678156576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73848</v>
      </c>
      <c r="O199" s="36">
        <f t="shared" si="45"/>
        <v>3.4870148267069601</v>
      </c>
      <c r="P199" s="31">
        <v>8097</v>
      </c>
      <c r="Q199" s="31">
        <v>64776</v>
      </c>
      <c r="R199" s="31">
        <v>20188</v>
      </c>
      <c r="S199" s="31">
        <v>8460</v>
      </c>
      <c r="T199" s="36">
        <f t="shared" si="46"/>
        <v>0.1306039273805113</v>
      </c>
      <c r="U199" s="36">
        <f t="shared" si="47"/>
        <v>7.4924045942941824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26909457</v>
      </c>
      <c r="E200" s="31">
        <v>26909457</v>
      </c>
      <c r="F200" s="31">
        <v>12345535</v>
      </c>
      <c r="G200" s="36">
        <f t="shared" si="40"/>
        <v>0.45878053206350466</v>
      </c>
      <c r="H200" s="31">
        <v>9037615</v>
      </c>
      <c r="I200" s="36">
        <f t="shared" si="41"/>
        <v>0.33585274500336443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21383150</v>
      </c>
      <c r="O200" s="36">
        <f t="shared" si="45"/>
        <v>0.79463327706686915</v>
      </c>
      <c r="P200" s="31">
        <v>9543095</v>
      </c>
      <c r="Q200" s="31">
        <v>22674344</v>
      </c>
      <c r="R200" s="31">
        <v>22488577</v>
      </c>
      <c r="S200" s="31">
        <v>20026880</v>
      </c>
      <c r="T200" s="36">
        <f t="shared" si="46"/>
        <v>0.88323966505932872</v>
      </c>
      <c r="U200" s="36">
        <f t="shared" si="47"/>
        <v>-5.2968140839004585E-2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2995900</v>
      </c>
      <c r="E202" s="31">
        <v>2995900</v>
      </c>
      <c r="F202" s="31">
        <v>1173692</v>
      </c>
      <c r="G202" s="36">
        <f t="shared" si="40"/>
        <v>0.39176608030975668</v>
      </c>
      <c r="H202" s="31">
        <v>2606773</v>
      </c>
      <c r="I202" s="36">
        <f t="shared" si="41"/>
        <v>0.87011348843419345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3780465</v>
      </c>
      <c r="O202" s="36">
        <f t="shared" si="45"/>
        <v>1.2618795687439501</v>
      </c>
      <c r="P202" s="31">
        <v>1415694</v>
      </c>
      <c r="Q202" s="31">
        <v>2563000</v>
      </c>
      <c r="R202" s="31">
        <v>2743426</v>
      </c>
      <c r="S202" s="31">
        <v>2341461</v>
      </c>
      <c r="T202" s="36">
        <f t="shared" si="46"/>
        <v>0.91356262192742876</v>
      </c>
      <c r="U202" s="36">
        <f t="shared" si="47"/>
        <v>0.84133930072459151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29926535</v>
      </c>
      <c r="E204" s="32">
        <f>SUM(E199:E203)</f>
        <v>29926535</v>
      </c>
      <c r="F204" s="32">
        <f>SUM(F199:F203)</f>
        <v>13524312</v>
      </c>
      <c r="G204" s="37">
        <f t="shared" si="40"/>
        <v>0.45191706958389938</v>
      </c>
      <c r="H204" s="32">
        <f>SUM(H199:H203)</f>
        <v>11713151</v>
      </c>
      <c r="I204" s="37">
        <f t="shared" si="41"/>
        <v>0.39139683227610544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25237463</v>
      </c>
      <c r="O204" s="37">
        <f t="shared" si="45"/>
        <v>0.84331390186000488</v>
      </c>
      <c r="P204" s="32">
        <f>SUM(P199:P203)</f>
        <v>10966886</v>
      </c>
      <c r="Q204" s="32">
        <f>SUM(Q199:Q203)</f>
        <v>25302120</v>
      </c>
      <c r="R204" s="32">
        <f>SUM(R199:R203)</f>
        <v>25252191</v>
      </c>
      <c r="S204" s="32">
        <f>SUM(S199:S203)</f>
        <v>22376801</v>
      </c>
      <c r="T204" s="37">
        <f t="shared" si="46"/>
        <v>0.88438443102791386</v>
      </c>
      <c r="U204" s="37">
        <f t="shared" si="47"/>
        <v>6.8047119300775005E-2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556472434</v>
      </c>
      <c r="E205" s="32">
        <f>SUM(E173:E178,E180:E184,E186:E190,E192:E197,E199:E203)</f>
        <v>556472434</v>
      </c>
      <c r="F205" s="32">
        <f>SUM(F173:F178,F180:F184,F186:F190,F192:F197,F199:F203)</f>
        <v>145588459</v>
      </c>
      <c r="G205" s="37">
        <f t="shared" si="40"/>
        <v>0.26162744118965647</v>
      </c>
      <c r="H205" s="32">
        <f>SUM(H173:H178,H180:H184,H186:H190,H192:H197,H199:H203)</f>
        <v>145062728</v>
      </c>
      <c r="I205" s="37">
        <f t="shared" si="41"/>
        <v>0.26068268459817362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290651187</v>
      </c>
      <c r="O205" s="37">
        <f t="shared" si="45"/>
        <v>0.52231012578783009</v>
      </c>
      <c r="P205" s="32">
        <f>SUM(P173:P178,P180:P184,P186:P190,P192:P197,P199:P203)</f>
        <v>140397116</v>
      </c>
      <c r="Q205" s="32">
        <f>SUM(Q173:Q178,Q180:Q184,Q186:Q190,Q192:Q197,Q199:Q203)</f>
        <v>684310199</v>
      </c>
      <c r="R205" s="32">
        <f>SUM(R173:R178,R180:R184,R186:R190,R192:R197,R199:R203)</f>
        <v>628006196</v>
      </c>
      <c r="S205" s="32">
        <f>SUM(S173:S178,S180:S184,S186:S190,S192:S197,S199:S203)</f>
        <v>290349997</v>
      </c>
      <c r="T205" s="37">
        <f t="shared" si="46"/>
        <v>0.42429587842515848</v>
      </c>
      <c r="U205" s="37">
        <f t="shared" si="47"/>
        <v>3.323153732018258E-2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300000</v>
      </c>
      <c r="E208" s="31">
        <v>300000</v>
      </c>
      <c r="F208" s="31">
        <v>356326</v>
      </c>
      <c r="G208" s="36">
        <f t="shared" ref="G208:G231" si="48">IF(($D208     =0),0,($F208     /$D208     ))</f>
        <v>1.1877533333333334</v>
      </c>
      <c r="H208" s="31">
        <v>350700</v>
      </c>
      <c r="I208" s="36">
        <f t="shared" ref="I208:I231" si="49">IF(($D208     =0),0,($H208     /$D208     ))</f>
        <v>1.169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707026</v>
      </c>
      <c r="O208" s="36">
        <f t="shared" ref="O208:O231" si="53">IF(($D208     =0),0,($N208     /$D208     ))</f>
        <v>2.3567533333333333</v>
      </c>
      <c r="P208" s="31">
        <v>241382</v>
      </c>
      <c r="Q208" s="31">
        <v>0</v>
      </c>
      <c r="R208" s="31">
        <v>0</v>
      </c>
      <c r="S208" s="31">
        <v>246717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0.45288381072325201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5826587</v>
      </c>
      <c r="E209" s="31">
        <v>5826587</v>
      </c>
      <c r="F209" s="31">
        <v>393950</v>
      </c>
      <c r="G209" s="36">
        <f t="shared" si="48"/>
        <v>6.7612480513892612E-2</v>
      </c>
      <c r="H209" s="31">
        <v>552193</v>
      </c>
      <c r="I209" s="36">
        <f t="shared" si="49"/>
        <v>9.4771261460611503E-2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946143</v>
      </c>
      <c r="O209" s="36">
        <f t="shared" si="53"/>
        <v>0.16238374197450411</v>
      </c>
      <c r="P209" s="31">
        <v>659311</v>
      </c>
      <c r="Q209" s="31">
        <v>5714088</v>
      </c>
      <c r="R209" s="31">
        <v>5788354</v>
      </c>
      <c r="S209" s="31">
        <v>1056874</v>
      </c>
      <c r="T209" s="36">
        <f t="shared" si="54"/>
        <v>0.18495934959349594</v>
      </c>
      <c r="U209" s="36">
        <f t="shared" si="55"/>
        <v>-0.16246960842455227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6831842</v>
      </c>
      <c r="E210" s="31">
        <v>6831842</v>
      </c>
      <c r="F210" s="31">
        <v>332484</v>
      </c>
      <c r="G210" s="36">
        <f t="shared" si="48"/>
        <v>4.8666816357872442E-2</v>
      </c>
      <c r="H210" s="31">
        <v>338535</v>
      </c>
      <c r="I210" s="36">
        <f t="shared" si="49"/>
        <v>4.9552521852818027E-2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671019</v>
      </c>
      <c r="O210" s="36">
        <f t="shared" si="53"/>
        <v>9.8219338210690468E-2</v>
      </c>
      <c r="P210" s="31">
        <v>1354584</v>
      </c>
      <c r="Q210" s="31">
        <v>5811054</v>
      </c>
      <c r="R210" s="31">
        <v>6883624</v>
      </c>
      <c r="S210" s="31">
        <v>1515193</v>
      </c>
      <c r="T210" s="36">
        <f t="shared" si="54"/>
        <v>0.26074323177860675</v>
      </c>
      <c r="U210" s="36">
        <f t="shared" si="55"/>
        <v>-0.7500819439768962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20416459</v>
      </c>
      <c r="E211" s="31">
        <v>20416459</v>
      </c>
      <c r="F211" s="31">
        <v>37011</v>
      </c>
      <c r="G211" s="36">
        <f t="shared" si="48"/>
        <v>1.8128021122565867E-3</v>
      </c>
      <c r="H211" s="31">
        <v>48255</v>
      </c>
      <c r="I211" s="36">
        <f t="shared" si="49"/>
        <v>2.3635342446013778E-3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85266</v>
      </c>
      <c r="O211" s="36">
        <f t="shared" si="53"/>
        <v>4.1763363568579643E-3</v>
      </c>
      <c r="P211" s="31">
        <v>27532</v>
      </c>
      <c r="Q211" s="31">
        <v>19139856</v>
      </c>
      <c r="R211" s="31">
        <v>19259856</v>
      </c>
      <c r="S211" s="31">
        <v>67458</v>
      </c>
      <c r="T211" s="36">
        <f t="shared" si="54"/>
        <v>3.5244779271066617E-3</v>
      </c>
      <c r="U211" s="36">
        <f t="shared" si="55"/>
        <v>0.75268778149062898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2636550</v>
      </c>
      <c r="E212" s="31">
        <v>2636550</v>
      </c>
      <c r="F212" s="31">
        <v>259652</v>
      </c>
      <c r="G212" s="36">
        <f t="shared" si="48"/>
        <v>9.8481728015778189E-2</v>
      </c>
      <c r="H212" s="31">
        <v>402889</v>
      </c>
      <c r="I212" s="36">
        <f t="shared" si="49"/>
        <v>0.15280916349016707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662541</v>
      </c>
      <c r="O212" s="36">
        <f t="shared" si="53"/>
        <v>0.25129089150594525</v>
      </c>
      <c r="P212" s="31">
        <v>144279</v>
      </c>
      <c r="Q212" s="31">
        <v>1265000</v>
      </c>
      <c r="R212" s="31">
        <v>2563400</v>
      </c>
      <c r="S212" s="31">
        <v>350035</v>
      </c>
      <c r="T212" s="36">
        <f t="shared" si="54"/>
        <v>0.2767075098814229</v>
      </c>
      <c r="U212" s="36">
        <f t="shared" si="55"/>
        <v>1.7924299447598058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17412</v>
      </c>
      <c r="E213" s="31">
        <v>17412</v>
      </c>
      <c r="F213" s="31">
        <v>9441</v>
      </c>
      <c r="G213" s="36">
        <f t="shared" si="48"/>
        <v>0.54221226740179185</v>
      </c>
      <c r="H213" s="31">
        <v>2365</v>
      </c>
      <c r="I213" s="36">
        <f t="shared" si="49"/>
        <v>0.13582586721801057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11806</v>
      </c>
      <c r="O213" s="36">
        <f t="shared" si="53"/>
        <v>0.67803813461980245</v>
      </c>
      <c r="P213" s="31">
        <v>-3926</v>
      </c>
      <c r="Q213" s="31">
        <v>15825</v>
      </c>
      <c r="R213" s="31">
        <v>15825</v>
      </c>
      <c r="S213" s="31">
        <v>4396</v>
      </c>
      <c r="T213" s="36">
        <f t="shared" si="54"/>
        <v>0.27778830963665085</v>
      </c>
      <c r="U213" s="36">
        <f t="shared" si="55"/>
        <v>-1.6023942944472744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3570983</v>
      </c>
      <c r="E214" s="31">
        <v>3570983</v>
      </c>
      <c r="F214" s="31">
        <v>919312</v>
      </c>
      <c r="G214" s="36">
        <f t="shared" si="48"/>
        <v>0.25743947814929391</v>
      </c>
      <c r="H214" s="31">
        <v>1447248</v>
      </c>
      <c r="I214" s="36">
        <f t="shared" si="49"/>
        <v>0.40528000273314096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2366560</v>
      </c>
      <c r="O214" s="36">
        <f t="shared" si="53"/>
        <v>0.66271948088243493</v>
      </c>
      <c r="P214" s="31">
        <v>1016675</v>
      </c>
      <c r="Q214" s="31">
        <v>3404179</v>
      </c>
      <c r="R214" s="31">
        <v>3718080</v>
      </c>
      <c r="S214" s="31">
        <v>2121568</v>
      </c>
      <c r="T214" s="36">
        <f t="shared" si="54"/>
        <v>0.62322457191587166</v>
      </c>
      <c r="U214" s="36">
        <f t="shared" si="55"/>
        <v>0.42351095482823919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238947970</v>
      </c>
      <c r="E215" s="31">
        <v>238947970</v>
      </c>
      <c r="F215" s="31">
        <v>84327630</v>
      </c>
      <c r="G215" s="36">
        <f t="shared" si="48"/>
        <v>0.35291210048781751</v>
      </c>
      <c r="H215" s="31">
        <v>84941221</v>
      </c>
      <c r="I215" s="36">
        <f t="shared" si="49"/>
        <v>0.35547998587307522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169268851</v>
      </c>
      <c r="O215" s="36">
        <f t="shared" si="53"/>
        <v>0.70839208636089268</v>
      </c>
      <c r="P215" s="31">
        <v>130444770</v>
      </c>
      <c r="Q215" s="31">
        <v>2506490</v>
      </c>
      <c r="R215" s="31">
        <v>450816305</v>
      </c>
      <c r="S215" s="31">
        <v>232885302</v>
      </c>
      <c r="T215" s="36">
        <f t="shared" si="54"/>
        <v>92.912918862632608</v>
      </c>
      <c r="U215" s="36">
        <f t="shared" si="55"/>
        <v>-0.34883383212680741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278547803</v>
      </c>
      <c r="E216" s="32">
        <f>SUM(E208:E215)</f>
        <v>278547803</v>
      </c>
      <c r="F216" s="32">
        <f>SUM(F208:F215)</f>
        <v>86635806</v>
      </c>
      <c r="G216" s="37">
        <f t="shared" si="48"/>
        <v>0.31102670732606713</v>
      </c>
      <c r="H216" s="32">
        <f>SUM(H208:H215)</f>
        <v>88083406</v>
      </c>
      <c r="I216" s="37">
        <f t="shared" si="49"/>
        <v>0.31622366089887988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174719212</v>
      </c>
      <c r="O216" s="37">
        <f t="shared" si="53"/>
        <v>0.62725036822494706</v>
      </c>
      <c r="P216" s="32">
        <f>SUM(P208:P215)</f>
        <v>133884607</v>
      </c>
      <c r="Q216" s="32">
        <f>SUM(Q208:Q215)</f>
        <v>37856492</v>
      </c>
      <c r="R216" s="32">
        <f>SUM(R208:R215)</f>
        <v>489045444</v>
      </c>
      <c r="S216" s="32">
        <f>SUM(S208:S215)</f>
        <v>238247543</v>
      </c>
      <c r="T216" s="37">
        <f t="shared" si="54"/>
        <v>6.293439524190461</v>
      </c>
      <c r="U216" s="37">
        <f t="shared" si="55"/>
        <v>-0.34209459941873677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4772000</v>
      </c>
      <c r="E217" s="31">
        <v>4772000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1572000</v>
      </c>
      <c r="R217" s="31">
        <v>1572000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27524935</v>
      </c>
      <c r="E218" s="31">
        <v>27524935</v>
      </c>
      <c r="F218" s="31">
        <v>4993406</v>
      </c>
      <c r="G218" s="36">
        <f t="shared" si="48"/>
        <v>0.18141390706281413</v>
      </c>
      <c r="H218" s="31">
        <v>4818006</v>
      </c>
      <c r="I218" s="36">
        <f t="shared" si="49"/>
        <v>0.17504150327693779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9811412</v>
      </c>
      <c r="O218" s="36">
        <f t="shared" si="53"/>
        <v>0.35645541033975192</v>
      </c>
      <c r="P218" s="31">
        <v>3959071</v>
      </c>
      <c r="Q218" s="31">
        <v>31910449</v>
      </c>
      <c r="R218" s="31">
        <v>29130075</v>
      </c>
      <c r="S218" s="31">
        <v>8021500</v>
      </c>
      <c r="T218" s="36">
        <f t="shared" si="54"/>
        <v>0.25137534103641102</v>
      </c>
      <c r="U218" s="36">
        <f t="shared" si="55"/>
        <v>0.21695367423317236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6108643</v>
      </c>
      <c r="E219" s="31">
        <v>6108643</v>
      </c>
      <c r="F219" s="31">
        <v>1713448</v>
      </c>
      <c r="G219" s="36">
        <f t="shared" si="48"/>
        <v>0.28049568455711033</v>
      </c>
      <c r="H219" s="31">
        <v>1285400</v>
      </c>
      <c r="I219" s="36">
        <f t="shared" si="49"/>
        <v>0.21042316599611402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2998848</v>
      </c>
      <c r="O219" s="36">
        <f t="shared" si="53"/>
        <v>0.49091885055322432</v>
      </c>
      <c r="P219" s="31">
        <v>844920</v>
      </c>
      <c r="Q219" s="31">
        <v>5805664</v>
      </c>
      <c r="R219" s="31">
        <v>5805664</v>
      </c>
      <c r="S219" s="31">
        <v>2084892</v>
      </c>
      <c r="T219" s="36">
        <f t="shared" si="54"/>
        <v>0.35911344507708337</v>
      </c>
      <c r="U219" s="36">
        <f t="shared" si="55"/>
        <v>0.5213274629550726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5042400</v>
      </c>
      <c r="E220" s="31">
        <v>5042400</v>
      </c>
      <c r="F220" s="31">
        <v>619248</v>
      </c>
      <c r="G220" s="36">
        <f t="shared" si="48"/>
        <v>0.12280818657782008</v>
      </c>
      <c r="H220" s="31">
        <v>725723</v>
      </c>
      <c r="I220" s="36">
        <f t="shared" si="49"/>
        <v>0.14392412343328573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1344971</v>
      </c>
      <c r="O220" s="36">
        <f t="shared" si="53"/>
        <v>0.26673231001110581</v>
      </c>
      <c r="P220" s="31">
        <v>1726495</v>
      </c>
      <c r="Q220" s="31">
        <v>4426487</v>
      </c>
      <c r="R220" s="31">
        <v>6316854</v>
      </c>
      <c r="S220" s="31">
        <v>2480032</v>
      </c>
      <c r="T220" s="36">
        <f t="shared" si="54"/>
        <v>0.56027093268318651</v>
      </c>
      <c r="U220" s="36">
        <f t="shared" si="55"/>
        <v>-0.57965531322129515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8433750</v>
      </c>
      <c r="E221" s="31">
        <v>8433750</v>
      </c>
      <c r="F221" s="31">
        <v>1510031</v>
      </c>
      <c r="G221" s="36">
        <f t="shared" si="48"/>
        <v>0.17904621313176228</v>
      </c>
      <c r="H221" s="31">
        <v>342130</v>
      </c>
      <c r="I221" s="36">
        <f t="shared" si="49"/>
        <v>4.05667704164814E-2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1852161</v>
      </c>
      <c r="O221" s="36">
        <f t="shared" si="53"/>
        <v>0.21961298354824366</v>
      </c>
      <c r="P221" s="31">
        <v>3970513</v>
      </c>
      <c r="Q221" s="31">
        <v>8671824</v>
      </c>
      <c r="R221" s="31">
        <v>7376835</v>
      </c>
      <c r="S221" s="31">
        <v>4678531</v>
      </c>
      <c r="T221" s="36">
        <f t="shared" si="54"/>
        <v>0.53950945037629916</v>
      </c>
      <c r="U221" s="36">
        <f t="shared" si="55"/>
        <v>-0.91383229320745207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69504</v>
      </c>
      <c r="E222" s="31">
        <v>69504</v>
      </c>
      <c r="F222" s="31">
        <v>14119</v>
      </c>
      <c r="G222" s="36">
        <f t="shared" si="48"/>
        <v>0.20313938766114181</v>
      </c>
      <c r="H222" s="31">
        <v>22215</v>
      </c>
      <c r="I222" s="36">
        <f t="shared" si="49"/>
        <v>0.31962189226519339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36334</v>
      </c>
      <c r="O222" s="36">
        <f t="shared" si="53"/>
        <v>0.52276127992633514</v>
      </c>
      <c r="P222" s="31">
        <v>9579</v>
      </c>
      <c r="Q222" s="31">
        <v>51257</v>
      </c>
      <c r="R222" s="31">
        <v>66257</v>
      </c>
      <c r="S222" s="31">
        <v>15964</v>
      </c>
      <c r="T222" s="36">
        <f t="shared" si="54"/>
        <v>0.31145014339504851</v>
      </c>
      <c r="U222" s="36">
        <f t="shared" si="55"/>
        <v>1.3191356091450048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134206000</v>
      </c>
      <c r="E223" s="31">
        <v>134206000</v>
      </c>
      <c r="F223" s="31">
        <v>155935379</v>
      </c>
      <c r="G223" s="36">
        <f t="shared" si="48"/>
        <v>1.1619106373783585</v>
      </c>
      <c r="H223" s="31">
        <v>99434039</v>
      </c>
      <c r="I223" s="36">
        <f t="shared" si="49"/>
        <v>0.74090606232210188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255369418</v>
      </c>
      <c r="O223" s="36">
        <f t="shared" si="53"/>
        <v>1.9028166997004605</v>
      </c>
      <c r="P223" s="31">
        <v>135989224</v>
      </c>
      <c r="Q223" s="31">
        <v>472094000</v>
      </c>
      <c r="R223" s="31">
        <v>442094000</v>
      </c>
      <c r="S223" s="31">
        <v>225713827</v>
      </c>
      <c r="T223" s="36">
        <f t="shared" si="54"/>
        <v>0.47811204336424523</v>
      </c>
      <c r="U223" s="36">
        <f t="shared" si="55"/>
        <v>-0.26880942419378762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186157232</v>
      </c>
      <c r="E224" s="32">
        <f>SUM(E217:E223)</f>
        <v>186157232</v>
      </c>
      <c r="F224" s="32">
        <f>SUM(F217:F223)</f>
        <v>164785631</v>
      </c>
      <c r="G224" s="37">
        <f t="shared" si="48"/>
        <v>0.8851959670307088</v>
      </c>
      <c r="H224" s="32">
        <f>SUM(H217:H223)</f>
        <v>106627513</v>
      </c>
      <c r="I224" s="37">
        <f t="shared" si="49"/>
        <v>0.57278200720131034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271413144</v>
      </c>
      <c r="O224" s="37">
        <f t="shared" si="53"/>
        <v>1.4579779742320191</v>
      </c>
      <c r="P224" s="32">
        <f>SUM(P217:P223)</f>
        <v>146499802</v>
      </c>
      <c r="Q224" s="32">
        <f>SUM(Q217:Q223)</f>
        <v>524531681</v>
      </c>
      <c r="R224" s="32">
        <f>SUM(R217:R223)</f>
        <v>492361685</v>
      </c>
      <c r="S224" s="32">
        <f>SUM(S217:S223)</f>
        <v>242994746</v>
      </c>
      <c r="T224" s="37">
        <f t="shared" si="54"/>
        <v>0.4632603802629035</v>
      </c>
      <c r="U224" s="37">
        <f t="shared" si="55"/>
        <v>-0.27216616306416574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4406450</v>
      </c>
      <c r="E225" s="31">
        <v>4406450</v>
      </c>
      <c r="F225" s="31">
        <v>997639</v>
      </c>
      <c r="G225" s="36">
        <f t="shared" si="48"/>
        <v>0.22640424831780684</v>
      </c>
      <c r="H225" s="31">
        <v>1198171</v>
      </c>
      <c r="I225" s="36">
        <f t="shared" si="49"/>
        <v>0.27191299118337892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2195810</v>
      </c>
      <c r="O225" s="36">
        <f t="shared" si="53"/>
        <v>0.49831723950118578</v>
      </c>
      <c r="P225" s="31">
        <v>451558</v>
      </c>
      <c r="Q225" s="31">
        <v>37660000</v>
      </c>
      <c r="R225" s="31">
        <v>37660000</v>
      </c>
      <c r="S225" s="31">
        <v>685452</v>
      </c>
      <c r="T225" s="36">
        <f t="shared" si="54"/>
        <v>1.820106213489113E-2</v>
      </c>
      <c r="U225" s="36">
        <f t="shared" si="55"/>
        <v>1.6534155080853399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18183743</v>
      </c>
      <c r="E226" s="31">
        <v>18183743</v>
      </c>
      <c r="F226" s="31">
        <v>5039110</v>
      </c>
      <c r="G226" s="36">
        <f t="shared" si="48"/>
        <v>0.27712171250990514</v>
      </c>
      <c r="H226" s="31">
        <v>5688078</v>
      </c>
      <c r="I226" s="36">
        <f t="shared" si="49"/>
        <v>0.31281117424503857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10727188</v>
      </c>
      <c r="O226" s="36">
        <f t="shared" si="53"/>
        <v>0.58993288675494371</v>
      </c>
      <c r="P226" s="31">
        <v>3763776</v>
      </c>
      <c r="Q226" s="31">
        <v>15324992</v>
      </c>
      <c r="R226" s="31">
        <v>17620457</v>
      </c>
      <c r="S226" s="31">
        <v>6513610</v>
      </c>
      <c r="T226" s="36">
        <f t="shared" si="54"/>
        <v>0.42503186951092697</v>
      </c>
      <c r="U226" s="36">
        <f t="shared" si="55"/>
        <v>0.51126900219354177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444249</v>
      </c>
      <c r="E227" s="31">
        <v>444249</v>
      </c>
      <c r="F227" s="31">
        <v>37697</v>
      </c>
      <c r="G227" s="36">
        <f t="shared" si="48"/>
        <v>8.4855565234812011E-2</v>
      </c>
      <c r="H227" s="31">
        <v>59595</v>
      </c>
      <c r="I227" s="36">
        <f t="shared" si="49"/>
        <v>0.13414774146931113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97292</v>
      </c>
      <c r="O227" s="36">
        <f t="shared" si="53"/>
        <v>0.21900330670412313</v>
      </c>
      <c r="P227" s="31">
        <v>13614</v>
      </c>
      <c r="Q227" s="31">
        <v>341956</v>
      </c>
      <c r="R227" s="31">
        <v>444249</v>
      </c>
      <c r="S227" s="31">
        <v>26959</v>
      </c>
      <c r="T227" s="36">
        <f t="shared" si="54"/>
        <v>7.8837628232872062E-2</v>
      </c>
      <c r="U227" s="36">
        <f t="shared" si="55"/>
        <v>3.3774790656676954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16216913</v>
      </c>
      <c r="E228" s="31">
        <v>16216913</v>
      </c>
      <c r="F228" s="31">
        <v>6251198</v>
      </c>
      <c r="G228" s="36">
        <f t="shared" si="48"/>
        <v>0.38547398015886253</v>
      </c>
      <c r="H228" s="31">
        <v>7479984</v>
      </c>
      <c r="I228" s="36">
        <f t="shared" si="49"/>
        <v>0.46124586103409448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13731182</v>
      </c>
      <c r="O228" s="36">
        <f t="shared" si="53"/>
        <v>0.84671984119295696</v>
      </c>
      <c r="P228" s="31">
        <v>8361029</v>
      </c>
      <c r="Q228" s="31">
        <v>15854062</v>
      </c>
      <c r="R228" s="31">
        <v>13645512</v>
      </c>
      <c r="S228" s="31">
        <v>15837656</v>
      </c>
      <c r="T228" s="36">
        <f t="shared" si="54"/>
        <v>0.99896518633521181</v>
      </c>
      <c r="U228" s="36">
        <f t="shared" si="55"/>
        <v>-0.10537518767127829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39251355</v>
      </c>
      <c r="E230" s="32">
        <f>SUM(E225:E229)</f>
        <v>39251355</v>
      </c>
      <c r="F230" s="32">
        <f>SUM(F225:F229)</f>
        <v>12325644</v>
      </c>
      <c r="G230" s="37">
        <f t="shared" si="48"/>
        <v>0.31401830586485485</v>
      </c>
      <c r="H230" s="32">
        <f>SUM(H225:H229)</f>
        <v>14425828</v>
      </c>
      <c r="I230" s="37">
        <f t="shared" si="49"/>
        <v>0.36752433132563195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26751472</v>
      </c>
      <c r="O230" s="37">
        <f t="shared" si="53"/>
        <v>0.6815426371904868</v>
      </c>
      <c r="P230" s="32">
        <f>SUM(P225:P229)</f>
        <v>12589977</v>
      </c>
      <c r="Q230" s="32">
        <f>SUM(Q225:Q229)</f>
        <v>69181010</v>
      </c>
      <c r="R230" s="32">
        <f>SUM(R225:R229)</f>
        <v>69370218</v>
      </c>
      <c r="S230" s="32">
        <f>SUM(S225:S229)</f>
        <v>23063677</v>
      </c>
      <c r="T230" s="37">
        <f t="shared" si="54"/>
        <v>0.33338161729642279</v>
      </c>
      <c r="U230" s="37">
        <f t="shared" si="55"/>
        <v>0.14581845542688443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503956390</v>
      </c>
      <c r="E231" s="32">
        <f>SUM(E208:E215,E217:E223,E225:E229)</f>
        <v>503956390</v>
      </c>
      <c r="F231" s="32">
        <f>SUM(F208:F215,F217:F223,F225:F229)</f>
        <v>263747081</v>
      </c>
      <c r="G231" s="37">
        <f t="shared" si="48"/>
        <v>0.52335298496760796</v>
      </c>
      <c r="H231" s="32">
        <f>SUM(H208:H215,H217:H223,H225:H229)</f>
        <v>209136747</v>
      </c>
      <c r="I231" s="37">
        <f t="shared" si="49"/>
        <v>0.41498977123794384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472883828</v>
      </c>
      <c r="O231" s="37">
        <f t="shared" si="53"/>
        <v>0.93834275620555185</v>
      </c>
      <c r="P231" s="32">
        <f>SUM(P208:P215,P217:P223,P225:P229)</f>
        <v>292974386</v>
      </c>
      <c r="Q231" s="32">
        <f>SUM(Q208:Q215,Q217:Q223,Q225:Q229)</f>
        <v>631569183</v>
      </c>
      <c r="R231" s="32">
        <f>SUM(R208:R215,R217:R223,R225:R229)</f>
        <v>1050777347</v>
      </c>
      <c r="S231" s="32">
        <f>SUM(S208:S215,S217:S223,S225:S229)</f>
        <v>504305966</v>
      </c>
      <c r="T231" s="37">
        <f t="shared" si="54"/>
        <v>0.7984967911266817</v>
      </c>
      <c r="U231" s="37">
        <f t="shared" si="55"/>
        <v>-0.28616030276448812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6680800</v>
      </c>
      <c r="E234" s="31">
        <v>6680800</v>
      </c>
      <c r="F234" s="31">
        <v>1314982</v>
      </c>
      <c r="G234" s="36">
        <f t="shared" ref="G234:G260" si="56">IF(($D234     =0),0,($F234     /$D234     ))</f>
        <v>0.19683002035684349</v>
      </c>
      <c r="H234" s="31">
        <v>2234366</v>
      </c>
      <c r="I234" s="36">
        <f t="shared" ref="I234:I260" si="57">IF(($D234     =0),0,($H234     /$D234     ))</f>
        <v>0.33444587474553944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3549348</v>
      </c>
      <c r="O234" s="36">
        <f t="shared" ref="O234:O260" si="61">IF(($D234     =0),0,($N234     /$D234     ))</f>
        <v>0.53127589510238293</v>
      </c>
      <c r="P234" s="31">
        <v>922124</v>
      </c>
      <c r="Q234" s="31">
        <v>5943865</v>
      </c>
      <c r="R234" s="31">
        <v>5943865</v>
      </c>
      <c r="S234" s="31">
        <v>2112628</v>
      </c>
      <c r="T234" s="36">
        <f t="shared" ref="T234:T260" si="62">IF(($Q234     =0),0,($S234     /$Q234     ))</f>
        <v>0.35543001060757606</v>
      </c>
      <c r="U234" s="36">
        <f t="shared" ref="U234:U260" si="63">IF(($P234     =0),0,(($H234     /$P234     )-1))</f>
        <v>1.4230645769983212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13183110</v>
      </c>
      <c r="E235" s="31">
        <v>13183110</v>
      </c>
      <c r="F235" s="31">
        <v>1223088</v>
      </c>
      <c r="G235" s="36">
        <f t="shared" si="56"/>
        <v>9.2776894071277566E-2</v>
      </c>
      <c r="H235" s="31">
        <v>2301647</v>
      </c>
      <c r="I235" s="36">
        <f t="shared" si="57"/>
        <v>0.17459059357010598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3524735</v>
      </c>
      <c r="O235" s="36">
        <f t="shared" si="61"/>
        <v>0.26736748764138357</v>
      </c>
      <c r="P235" s="31">
        <v>1426501</v>
      </c>
      <c r="Q235" s="31">
        <v>13433928</v>
      </c>
      <c r="R235" s="31">
        <v>13433928</v>
      </c>
      <c r="S235" s="31">
        <v>2738510</v>
      </c>
      <c r="T235" s="36">
        <f t="shared" si="62"/>
        <v>0.20385028116869466</v>
      </c>
      <c r="U235" s="36">
        <f t="shared" si="63"/>
        <v>0.61349133298890091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21975231</v>
      </c>
      <c r="E236" s="31">
        <v>21975231</v>
      </c>
      <c r="F236" s="31">
        <v>22482691</v>
      </c>
      <c r="G236" s="36">
        <f t="shared" si="56"/>
        <v>1.0230923624875661</v>
      </c>
      <c r="H236" s="31">
        <v>31805124</v>
      </c>
      <c r="I236" s="36">
        <f t="shared" si="57"/>
        <v>1.447316936054051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54287815</v>
      </c>
      <c r="O236" s="36">
        <f t="shared" si="61"/>
        <v>2.4704092985416173</v>
      </c>
      <c r="P236" s="31">
        <v>5099619</v>
      </c>
      <c r="Q236" s="31">
        <v>27427065</v>
      </c>
      <c r="R236" s="31">
        <v>25609065</v>
      </c>
      <c r="S236" s="31">
        <v>7804690</v>
      </c>
      <c r="T236" s="36">
        <f t="shared" si="62"/>
        <v>0.28456161824096016</v>
      </c>
      <c r="U236" s="36">
        <f t="shared" si="63"/>
        <v>5.2367647465428302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320665</v>
      </c>
      <c r="E237" s="31">
        <v>320665</v>
      </c>
      <c r="F237" s="31">
        <v>5790</v>
      </c>
      <c r="G237" s="36">
        <f t="shared" si="56"/>
        <v>1.8056226903466234E-2</v>
      </c>
      <c r="H237" s="31">
        <v>6867</v>
      </c>
      <c r="I237" s="36">
        <f t="shared" si="57"/>
        <v>2.1414872218670576E-2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12657</v>
      </c>
      <c r="O237" s="36">
        <f t="shared" si="61"/>
        <v>3.947109912213681E-2</v>
      </c>
      <c r="P237" s="31">
        <v>14254</v>
      </c>
      <c r="Q237" s="31">
        <v>432628</v>
      </c>
      <c r="R237" s="31">
        <v>306184</v>
      </c>
      <c r="S237" s="31">
        <v>32652</v>
      </c>
      <c r="T237" s="36">
        <f t="shared" si="62"/>
        <v>7.5473617056686107E-2</v>
      </c>
      <c r="U237" s="36">
        <f t="shared" si="63"/>
        <v>-0.51824049389645011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7098990</v>
      </c>
      <c r="E238" s="31">
        <v>7098990</v>
      </c>
      <c r="F238" s="31">
        <v>1486394</v>
      </c>
      <c r="G238" s="36">
        <f t="shared" si="56"/>
        <v>0.20938105279765148</v>
      </c>
      <c r="H238" s="31">
        <v>1229788</v>
      </c>
      <c r="I238" s="36">
        <f t="shared" si="57"/>
        <v>0.17323422064265481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2716182</v>
      </c>
      <c r="O238" s="36">
        <f t="shared" si="61"/>
        <v>0.38261527344030627</v>
      </c>
      <c r="P238" s="31">
        <v>1439174</v>
      </c>
      <c r="Q238" s="31">
        <v>8097210</v>
      </c>
      <c r="R238" s="31">
        <v>5400000</v>
      </c>
      <c r="S238" s="31">
        <v>3020570</v>
      </c>
      <c r="T238" s="36">
        <f t="shared" si="62"/>
        <v>0.37303836753647246</v>
      </c>
      <c r="U238" s="36">
        <f t="shared" si="63"/>
        <v>-0.14549039935407393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49258796</v>
      </c>
      <c r="E240" s="32">
        <f>SUM(E234:E239)</f>
        <v>49258796</v>
      </c>
      <c r="F240" s="32">
        <f>SUM(F234:F239)</f>
        <v>26512945</v>
      </c>
      <c r="G240" s="37">
        <f t="shared" si="56"/>
        <v>0.53823777990838428</v>
      </c>
      <c r="H240" s="32">
        <f>SUM(H234:H239)</f>
        <v>37577792</v>
      </c>
      <c r="I240" s="37">
        <f t="shared" si="57"/>
        <v>0.76286460594773775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64090737</v>
      </c>
      <c r="O240" s="37">
        <f t="shared" si="61"/>
        <v>1.3011023858561219</v>
      </c>
      <c r="P240" s="32">
        <f>SUM(P234:P239)</f>
        <v>8901672</v>
      </c>
      <c r="Q240" s="32">
        <f>SUM(Q234:Q239)</f>
        <v>55334696</v>
      </c>
      <c r="R240" s="32">
        <f>SUM(R234:R239)</f>
        <v>50693042</v>
      </c>
      <c r="S240" s="32">
        <f>SUM(S234:S239)</f>
        <v>15709050</v>
      </c>
      <c r="T240" s="37">
        <f t="shared" si="62"/>
        <v>0.28389150272010166</v>
      </c>
      <c r="U240" s="37">
        <f t="shared" si="63"/>
        <v>3.2214307604234351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44535168</v>
      </c>
      <c r="E241" s="31">
        <v>44535168</v>
      </c>
      <c r="F241" s="31">
        <v>8599827</v>
      </c>
      <c r="G241" s="36">
        <f t="shared" si="56"/>
        <v>0.19310193238745613</v>
      </c>
      <c r="H241" s="31">
        <v>7483216</v>
      </c>
      <c r="I241" s="36">
        <f t="shared" si="57"/>
        <v>0.16802936501777652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16083043</v>
      </c>
      <c r="O241" s="36">
        <f t="shared" si="61"/>
        <v>0.36113129740523264</v>
      </c>
      <c r="P241" s="31">
        <v>432728</v>
      </c>
      <c r="Q241" s="31">
        <v>6450684</v>
      </c>
      <c r="R241" s="31">
        <v>10130688</v>
      </c>
      <c r="S241" s="31">
        <v>11261565</v>
      </c>
      <c r="T241" s="36">
        <f t="shared" si="62"/>
        <v>1.7457939344106765</v>
      </c>
      <c r="U241" s="36">
        <f t="shared" si="63"/>
        <v>16.293117154424952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18574008</v>
      </c>
      <c r="E243" s="31">
        <v>18574008</v>
      </c>
      <c r="F243" s="31">
        <v>4289476</v>
      </c>
      <c r="G243" s="36">
        <f t="shared" si="56"/>
        <v>0.2309397088662824</v>
      </c>
      <c r="H243" s="31">
        <v>3561261</v>
      </c>
      <c r="I243" s="36">
        <f t="shared" si="57"/>
        <v>0.19173357737328423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7850737</v>
      </c>
      <c r="O243" s="36">
        <f t="shared" si="61"/>
        <v>0.42267328623956663</v>
      </c>
      <c r="P243" s="31">
        <v>421881</v>
      </c>
      <c r="Q243" s="31">
        <v>19623560</v>
      </c>
      <c r="R243" s="31">
        <v>19623560</v>
      </c>
      <c r="S243" s="31">
        <v>801539</v>
      </c>
      <c r="T243" s="36">
        <f t="shared" si="62"/>
        <v>4.0845748681686708E-2</v>
      </c>
      <c r="U243" s="36">
        <f t="shared" si="63"/>
        <v>7.4413875002666625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13000000</v>
      </c>
      <c r="E244" s="31">
        <v>13000000</v>
      </c>
      <c r="F244" s="31">
        <v>89430</v>
      </c>
      <c r="G244" s="36">
        <f t="shared" si="56"/>
        <v>6.8792307692307694E-3</v>
      </c>
      <c r="H244" s="31">
        <v>925990</v>
      </c>
      <c r="I244" s="36">
        <f t="shared" si="57"/>
        <v>7.1230000000000002E-2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1015420</v>
      </c>
      <c r="O244" s="36">
        <f t="shared" si="61"/>
        <v>7.8109230769230764E-2</v>
      </c>
      <c r="P244" s="31">
        <v>0</v>
      </c>
      <c r="Q244" s="31">
        <v>9280000</v>
      </c>
      <c r="R244" s="31">
        <v>9280000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27459311</v>
      </c>
      <c r="E245" s="31">
        <v>27459311</v>
      </c>
      <c r="F245" s="31">
        <v>-20011</v>
      </c>
      <c r="G245" s="36">
        <f t="shared" si="56"/>
        <v>-7.2875098723343792E-4</v>
      </c>
      <c r="H245" s="31">
        <v>6790221</v>
      </c>
      <c r="I245" s="36">
        <f t="shared" si="57"/>
        <v>0.24728300721019547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6770210</v>
      </c>
      <c r="O245" s="36">
        <f t="shared" si="61"/>
        <v>0.24655425622296204</v>
      </c>
      <c r="P245" s="31">
        <v>1000267</v>
      </c>
      <c r="Q245" s="31">
        <v>18391644</v>
      </c>
      <c r="R245" s="31">
        <v>5515596</v>
      </c>
      <c r="S245" s="31">
        <v>2254429</v>
      </c>
      <c r="T245" s="36">
        <f t="shared" si="62"/>
        <v>0.12257898206381115</v>
      </c>
      <c r="U245" s="36">
        <f t="shared" si="63"/>
        <v>5.7884084949318533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32914510</v>
      </c>
      <c r="E246" s="31">
        <v>32914510</v>
      </c>
      <c r="F246" s="31">
        <v>1185758</v>
      </c>
      <c r="G246" s="36">
        <f t="shared" si="56"/>
        <v>3.6025388195054402E-2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1185758</v>
      </c>
      <c r="O246" s="36">
        <f t="shared" si="61"/>
        <v>3.6025388195054402E-2</v>
      </c>
      <c r="P246" s="31">
        <v>2232738</v>
      </c>
      <c r="Q246" s="31">
        <v>11929824</v>
      </c>
      <c r="R246" s="31">
        <v>11929824</v>
      </c>
      <c r="S246" s="31">
        <v>3358584</v>
      </c>
      <c r="T246" s="36">
        <f t="shared" si="62"/>
        <v>0.2815283779542766</v>
      </c>
      <c r="U246" s="36">
        <f t="shared" si="63"/>
        <v>-1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136482997</v>
      </c>
      <c r="E247" s="32">
        <f>SUM(E241:E246)</f>
        <v>136482997</v>
      </c>
      <c r="F247" s="32">
        <f>SUM(F241:F246)</f>
        <v>14144480</v>
      </c>
      <c r="G247" s="37">
        <f t="shared" si="56"/>
        <v>0.10363547336229728</v>
      </c>
      <c r="H247" s="32">
        <f>SUM(H241:H246)</f>
        <v>18760688</v>
      </c>
      <c r="I247" s="37">
        <f t="shared" si="57"/>
        <v>0.13745806006883041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32905168</v>
      </c>
      <c r="O247" s="37">
        <f t="shared" si="61"/>
        <v>0.24109353343112769</v>
      </c>
      <c r="P247" s="32">
        <f>SUM(P241:P246)</f>
        <v>4087614</v>
      </c>
      <c r="Q247" s="32">
        <f>SUM(Q241:Q246)</f>
        <v>65675712</v>
      </c>
      <c r="R247" s="32">
        <f>SUM(R241:R246)</f>
        <v>56479668</v>
      </c>
      <c r="S247" s="32">
        <f>SUM(S241:S246)</f>
        <v>17676117</v>
      </c>
      <c r="T247" s="37">
        <f t="shared" si="62"/>
        <v>0.26914237336323055</v>
      </c>
      <c r="U247" s="37">
        <f t="shared" si="63"/>
        <v>3.5896427598104905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4568185</v>
      </c>
      <c r="E248" s="31">
        <v>4568185</v>
      </c>
      <c r="F248" s="31">
        <v>408897</v>
      </c>
      <c r="G248" s="36">
        <f t="shared" si="56"/>
        <v>8.9509728699691454E-2</v>
      </c>
      <c r="H248" s="31">
        <v>395934</v>
      </c>
      <c r="I248" s="36">
        <f t="shared" si="57"/>
        <v>8.6672059034386739E-2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804831</v>
      </c>
      <c r="O248" s="36">
        <f t="shared" si="61"/>
        <v>0.17618178773407819</v>
      </c>
      <c r="P248" s="31">
        <v>670621</v>
      </c>
      <c r="Q248" s="31">
        <v>1921207</v>
      </c>
      <c r="R248" s="31">
        <v>1921207</v>
      </c>
      <c r="S248" s="31">
        <v>864479</v>
      </c>
      <c r="T248" s="36">
        <f t="shared" si="62"/>
        <v>0.44996660953244499</v>
      </c>
      <c r="U248" s="36">
        <f t="shared" si="63"/>
        <v>-0.40960095195348789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334050</v>
      </c>
      <c r="E249" s="31">
        <v>334050</v>
      </c>
      <c r="F249" s="31">
        <v>4335</v>
      </c>
      <c r="G249" s="36">
        <f t="shared" si="56"/>
        <v>1.2977099236641221E-2</v>
      </c>
      <c r="H249" s="31">
        <v>4335</v>
      </c>
      <c r="I249" s="36">
        <f t="shared" si="57"/>
        <v>1.2977099236641221E-2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8670</v>
      </c>
      <c r="O249" s="36">
        <f t="shared" si="61"/>
        <v>2.5954198473282442E-2</v>
      </c>
      <c r="P249" s="31">
        <v>3816</v>
      </c>
      <c r="Q249" s="31">
        <v>14772</v>
      </c>
      <c r="R249" s="31">
        <v>21959</v>
      </c>
      <c r="S249" s="31">
        <v>13335</v>
      </c>
      <c r="T249" s="36">
        <f t="shared" si="62"/>
        <v>0.90272136474411047</v>
      </c>
      <c r="U249" s="36">
        <f t="shared" si="63"/>
        <v>0.13600628930817615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2963800</v>
      </c>
      <c r="E250" s="31">
        <v>2963800</v>
      </c>
      <c r="F250" s="31">
        <v>1013493</v>
      </c>
      <c r="G250" s="36">
        <f t="shared" si="56"/>
        <v>0.34195728456710978</v>
      </c>
      <c r="H250" s="31">
        <v>448654</v>
      </c>
      <c r="I250" s="36">
        <f t="shared" si="57"/>
        <v>0.15137796072609488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1462147</v>
      </c>
      <c r="O250" s="36">
        <f t="shared" si="61"/>
        <v>0.49333524529320466</v>
      </c>
      <c r="P250" s="31">
        <v>803250</v>
      </c>
      <c r="Q250" s="31">
        <v>2899210</v>
      </c>
      <c r="R250" s="31">
        <v>2599210</v>
      </c>
      <c r="S250" s="31">
        <v>818671</v>
      </c>
      <c r="T250" s="36">
        <f t="shared" si="62"/>
        <v>0.28237726829032739</v>
      </c>
      <c r="U250" s="36">
        <f t="shared" si="63"/>
        <v>-0.4414516028633676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832900</v>
      </c>
      <c r="E251" s="31">
        <v>832900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6135</v>
      </c>
      <c r="Q251" s="31">
        <v>0</v>
      </c>
      <c r="R251" s="31">
        <v>0</v>
      </c>
      <c r="S251" s="31">
        <v>6135</v>
      </c>
      <c r="T251" s="36">
        <f t="shared" si="62"/>
        <v>0</v>
      </c>
      <c r="U251" s="36">
        <f t="shared" si="63"/>
        <v>-1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23015664</v>
      </c>
      <c r="E252" s="31">
        <v>23015664</v>
      </c>
      <c r="F252" s="31">
        <v>0</v>
      </c>
      <c r="G252" s="36">
        <f t="shared" si="56"/>
        <v>0</v>
      </c>
      <c r="H252" s="31">
        <v>7175429</v>
      </c>
      <c r="I252" s="36">
        <f t="shared" si="57"/>
        <v>0.31176284985738406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7175429</v>
      </c>
      <c r="O252" s="36">
        <f t="shared" si="61"/>
        <v>0.31176284985738406</v>
      </c>
      <c r="P252" s="31">
        <v>8107114</v>
      </c>
      <c r="Q252" s="31">
        <v>20993076</v>
      </c>
      <c r="R252" s="31">
        <v>21728088</v>
      </c>
      <c r="S252" s="31">
        <v>8107114</v>
      </c>
      <c r="T252" s="36">
        <f t="shared" si="62"/>
        <v>0.38618037680614314</v>
      </c>
      <c r="U252" s="36">
        <f t="shared" si="63"/>
        <v>-0.1149219068585936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42388245</v>
      </c>
      <c r="E253" s="31">
        <v>42388245</v>
      </c>
      <c r="F253" s="31">
        <v>16783950</v>
      </c>
      <c r="G253" s="36">
        <f t="shared" si="56"/>
        <v>0.39595765288230261</v>
      </c>
      <c r="H253" s="31">
        <v>13704274</v>
      </c>
      <c r="I253" s="36">
        <f t="shared" si="57"/>
        <v>0.3233036423187608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30488224</v>
      </c>
      <c r="O253" s="36">
        <f t="shared" si="61"/>
        <v>0.71926129520106341</v>
      </c>
      <c r="P253" s="31">
        <v>7692500</v>
      </c>
      <c r="Q253" s="31">
        <v>39971696</v>
      </c>
      <c r="R253" s="31">
        <v>39971696</v>
      </c>
      <c r="S253" s="31">
        <v>23266345</v>
      </c>
      <c r="T253" s="36">
        <f t="shared" si="62"/>
        <v>0.58207049808444455</v>
      </c>
      <c r="U253" s="36">
        <f t="shared" si="63"/>
        <v>0.78151108222294452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74102844</v>
      </c>
      <c r="E254" s="32">
        <f>SUM(E248:E253)</f>
        <v>74102844</v>
      </c>
      <c r="F254" s="32">
        <f>SUM(F248:F253)</f>
        <v>18210675</v>
      </c>
      <c r="G254" s="37">
        <f t="shared" si="56"/>
        <v>0.24574866519293107</v>
      </c>
      <c r="H254" s="32">
        <f>SUM(H248:H253)</f>
        <v>21728626</v>
      </c>
      <c r="I254" s="37">
        <f t="shared" si="57"/>
        <v>0.29322256511504469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39939301</v>
      </c>
      <c r="O254" s="37">
        <f t="shared" si="61"/>
        <v>0.53897123030797578</v>
      </c>
      <c r="P254" s="32">
        <f>SUM(P248:P253)</f>
        <v>17283436</v>
      </c>
      <c r="Q254" s="32">
        <f>SUM(Q248:Q253)</f>
        <v>65799961</v>
      </c>
      <c r="R254" s="32">
        <f>SUM(R248:R253)</f>
        <v>66242160</v>
      </c>
      <c r="S254" s="32">
        <f>SUM(S248:S253)</f>
        <v>33076079</v>
      </c>
      <c r="T254" s="37">
        <f t="shared" si="62"/>
        <v>0.50267627058319986</v>
      </c>
      <c r="U254" s="37">
        <f t="shared" si="63"/>
        <v>0.25719365061438015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11553969</v>
      </c>
      <c r="E255" s="31">
        <v>11553969</v>
      </c>
      <c r="F255" s="31">
        <v>1434907</v>
      </c>
      <c r="G255" s="36">
        <f t="shared" si="56"/>
        <v>0.12419169551173281</v>
      </c>
      <c r="H255" s="31">
        <v>3755099</v>
      </c>
      <c r="I255" s="36">
        <f t="shared" si="57"/>
        <v>0.32500511296161516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5190006</v>
      </c>
      <c r="O255" s="36">
        <f t="shared" si="61"/>
        <v>0.44919680847334797</v>
      </c>
      <c r="P255" s="31">
        <v>2090920</v>
      </c>
      <c r="Q255" s="31">
        <v>11845622</v>
      </c>
      <c r="R255" s="31">
        <v>11845622</v>
      </c>
      <c r="S255" s="31">
        <v>4207843</v>
      </c>
      <c r="T255" s="36">
        <f t="shared" si="62"/>
        <v>0.35522347412402661</v>
      </c>
      <c r="U255" s="36">
        <f t="shared" si="63"/>
        <v>0.79590754309107958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1341832</v>
      </c>
      <c r="E256" s="31">
        <v>1341832</v>
      </c>
      <c r="F256" s="31">
        <v>12896912</v>
      </c>
      <c r="G256" s="36">
        <f t="shared" si="56"/>
        <v>9.6114208037965998</v>
      </c>
      <c r="H256" s="31">
        <v>12722794</v>
      </c>
      <c r="I256" s="36">
        <f t="shared" si="57"/>
        <v>9.4816594029654979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25619706</v>
      </c>
      <c r="O256" s="36">
        <f t="shared" si="61"/>
        <v>19.093080206762099</v>
      </c>
      <c r="P256" s="31">
        <v>7336650</v>
      </c>
      <c r="Q256" s="31">
        <v>1274294</v>
      </c>
      <c r="R256" s="31">
        <v>720000</v>
      </c>
      <c r="S256" s="31">
        <v>24790602</v>
      </c>
      <c r="T256" s="36">
        <f t="shared" si="62"/>
        <v>19.454381798862745</v>
      </c>
      <c r="U256" s="36">
        <f t="shared" si="63"/>
        <v>0.73414214934609112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9665877</v>
      </c>
      <c r="E257" s="31">
        <v>9665877</v>
      </c>
      <c r="F257" s="31">
        <v>1046603</v>
      </c>
      <c r="G257" s="36">
        <f t="shared" si="56"/>
        <v>0.10827812106444144</v>
      </c>
      <c r="H257" s="31">
        <v>413250</v>
      </c>
      <c r="I257" s="36">
        <f t="shared" si="57"/>
        <v>4.2753492518061216E-2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1459853</v>
      </c>
      <c r="O257" s="36">
        <f t="shared" si="61"/>
        <v>0.15103161358250267</v>
      </c>
      <c r="P257" s="31">
        <v>1107247</v>
      </c>
      <c r="Q257" s="31">
        <v>9831267</v>
      </c>
      <c r="R257" s="31">
        <v>5767504</v>
      </c>
      <c r="S257" s="31">
        <v>1603854</v>
      </c>
      <c r="T257" s="36">
        <f t="shared" si="62"/>
        <v>0.16313807772690947</v>
      </c>
      <c r="U257" s="36">
        <f t="shared" si="63"/>
        <v>-0.62677704252077449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8213000</v>
      </c>
      <c r="E258" s="31">
        <v>8213000</v>
      </c>
      <c r="F258" s="31">
        <v>0</v>
      </c>
      <c r="G258" s="36">
        <f t="shared" si="56"/>
        <v>0</v>
      </c>
      <c r="H258" s="31">
        <v>2000000</v>
      </c>
      <c r="I258" s="36">
        <f t="shared" si="57"/>
        <v>0.24351637647631802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2000000</v>
      </c>
      <c r="O258" s="36">
        <f t="shared" si="61"/>
        <v>0.24351637647631802</v>
      </c>
      <c r="P258" s="31">
        <v>0</v>
      </c>
      <c r="Q258" s="31">
        <v>4947000</v>
      </c>
      <c r="R258" s="31">
        <v>4818000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30774678</v>
      </c>
      <c r="E259" s="32">
        <f>SUM(E255:E258)</f>
        <v>30774678</v>
      </c>
      <c r="F259" s="32">
        <f>SUM(F255:F258)</f>
        <v>15378422</v>
      </c>
      <c r="G259" s="37">
        <f t="shared" si="56"/>
        <v>0.49971024879610437</v>
      </c>
      <c r="H259" s="32">
        <f>SUM(H255:H258)</f>
        <v>18891143</v>
      </c>
      <c r="I259" s="37">
        <f t="shared" si="57"/>
        <v>0.61385347395023926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34269565</v>
      </c>
      <c r="O259" s="37">
        <f t="shared" si="61"/>
        <v>1.1135637227463435</v>
      </c>
      <c r="P259" s="32">
        <f>SUM(P255:P258)</f>
        <v>10534817</v>
      </c>
      <c r="Q259" s="32">
        <f>SUM(Q255:Q258)</f>
        <v>27898183</v>
      </c>
      <c r="R259" s="32">
        <f>SUM(R255:R258)</f>
        <v>23151126</v>
      </c>
      <c r="S259" s="32">
        <f>SUM(S255:S258)</f>
        <v>30602299</v>
      </c>
      <c r="T259" s="37">
        <f t="shared" si="62"/>
        <v>1.0969280329116775</v>
      </c>
      <c r="U259" s="37">
        <f t="shared" si="63"/>
        <v>0.79321036141396672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290619315</v>
      </c>
      <c r="E260" s="32">
        <f>SUM(E234:E239,E241:E246,E248:E253,E255:E258)</f>
        <v>290619315</v>
      </c>
      <c r="F260" s="32">
        <f>SUM(F234:F239,F241:F246,F248:F253,F255:F258)</f>
        <v>74246522</v>
      </c>
      <c r="G260" s="37">
        <f t="shared" si="56"/>
        <v>0.25547690111374738</v>
      </c>
      <c r="H260" s="32">
        <f>SUM(H234:H239,H241:H246,H248:H253,H255:H258)</f>
        <v>96958249</v>
      </c>
      <c r="I260" s="37">
        <f t="shared" si="57"/>
        <v>0.33362630766643986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171204771</v>
      </c>
      <c r="O260" s="37">
        <f t="shared" si="61"/>
        <v>0.58910320878018718</v>
      </c>
      <c r="P260" s="32">
        <f>SUM(P234:P239,P241:P246,P248:P253,P255:P258)</f>
        <v>40807539</v>
      </c>
      <c r="Q260" s="32">
        <f>SUM(Q234:Q239,Q241:Q246,Q248:Q253,Q255:Q258)</f>
        <v>214708552</v>
      </c>
      <c r="R260" s="32">
        <f>SUM(R234:R239,R241:R246,R248:R253,R255:R258)</f>
        <v>196565996</v>
      </c>
      <c r="S260" s="32">
        <f>SUM(S234:S239,S241:S246,S248:S253,S255:S258)</f>
        <v>97063545</v>
      </c>
      <c r="T260" s="37">
        <f t="shared" si="62"/>
        <v>0.45207116389104052</v>
      </c>
      <c r="U260" s="37">
        <f t="shared" si="63"/>
        <v>1.375988637785778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3716800</v>
      </c>
      <c r="E263" s="31">
        <v>3716800</v>
      </c>
      <c r="F263" s="31">
        <v>757622</v>
      </c>
      <c r="G263" s="36">
        <f t="shared" ref="G263:G299" si="64">IF(($D263     =0),0,($F263     /$D263     ))</f>
        <v>0.20383717176065433</v>
      </c>
      <c r="H263" s="31">
        <v>10706</v>
      </c>
      <c r="I263" s="36">
        <f t="shared" ref="I263:I299" si="65">IF(($D263     =0),0,($H263     /$D263     ))</f>
        <v>2.8804347826086956E-3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768328</v>
      </c>
      <c r="O263" s="36">
        <f t="shared" ref="O263:O299" si="69">IF(($D263     =0),0,($N263     /$D263     ))</f>
        <v>0.20671760654326302</v>
      </c>
      <c r="P263" s="31">
        <v>7543</v>
      </c>
      <c r="Q263" s="31">
        <v>3666350</v>
      </c>
      <c r="R263" s="31">
        <v>3716350</v>
      </c>
      <c r="S263" s="31">
        <v>102070</v>
      </c>
      <c r="T263" s="36">
        <f t="shared" ref="T263:T299" si="70">IF(($Q263     =0),0,($S263     /$Q263     ))</f>
        <v>2.783967706301908E-2</v>
      </c>
      <c r="U263" s="36">
        <f t="shared" ref="U263:U299" si="71">IF(($P263     =0),0,(($H263     /$P263     )-1))</f>
        <v>0.41932917937160274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36205224</v>
      </c>
      <c r="E264" s="31">
        <v>36205224</v>
      </c>
      <c r="F264" s="31">
        <v>14509715</v>
      </c>
      <c r="G264" s="36">
        <f t="shared" si="64"/>
        <v>0.40076302248537393</v>
      </c>
      <c r="H264" s="31">
        <v>4652767</v>
      </c>
      <c r="I264" s="36">
        <f t="shared" si="65"/>
        <v>0.1285109298039421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19162482</v>
      </c>
      <c r="O264" s="36">
        <f t="shared" si="69"/>
        <v>0.52927395228931606</v>
      </c>
      <c r="P264" s="31">
        <v>4410934</v>
      </c>
      <c r="Q264" s="31">
        <v>35481505</v>
      </c>
      <c r="R264" s="31">
        <v>35739145</v>
      </c>
      <c r="S264" s="31">
        <v>9618091</v>
      </c>
      <c r="T264" s="36">
        <f t="shared" si="70"/>
        <v>0.27107336625095241</v>
      </c>
      <c r="U264" s="36">
        <f t="shared" si="71"/>
        <v>5.4825803333262257E-2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4353649</v>
      </c>
      <c r="E265" s="31">
        <v>4353649</v>
      </c>
      <c r="F265" s="31">
        <v>588554</v>
      </c>
      <c r="G265" s="36">
        <f t="shared" si="64"/>
        <v>0.13518636895165412</v>
      </c>
      <c r="H265" s="31">
        <v>833929</v>
      </c>
      <c r="I265" s="36">
        <f t="shared" si="65"/>
        <v>0.19154713666627696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1422483</v>
      </c>
      <c r="O265" s="36">
        <f t="shared" si="69"/>
        <v>0.32673350561793107</v>
      </c>
      <c r="P265" s="31">
        <v>447198</v>
      </c>
      <c r="Q265" s="31">
        <v>4063958</v>
      </c>
      <c r="R265" s="31">
        <v>4063958</v>
      </c>
      <c r="S265" s="31">
        <v>1275321</v>
      </c>
      <c r="T265" s="36">
        <f t="shared" si="70"/>
        <v>0.31381254432255451</v>
      </c>
      <c r="U265" s="36">
        <f t="shared" si="71"/>
        <v>0.86478696237460806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23463465</v>
      </c>
      <c r="E266" s="31">
        <v>23463465</v>
      </c>
      <c r="F266" s="31">
        <v>8201441</v>
      </c>
      <c r="G266" s="36">
        <f t="shared" si="64"/>
        <v>0.34954091392724818</v>
      </c>
      <c r="H266" s="31">
        <v>7349706</v>
      </c>
      <c r="I266" s="36">
        <f t="shared" si="65"/>
        <v>0.31324043571569671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15551147</v>
      </c>
      <c r="O266" s="36">
        <f t="shared" si="69"/>
        <v>0.66278134964294488</v>
      </c>
      <c r="P266" s="31">
        <v>7694186</v>
      </c>
      <c r="Q266" s="31">
        <v>24781796</v>
      </c>
      <c r="R266" s="31">
        <v>26133540</v>
      </c>
      <c r="S266" s="31">
        <v>15630960</v>
      </c>
      <c r="T266" s="36">
        <f t="shared" si="70"/>
        <v>0.63074363133325773</v>
      </c>
      <c r="U266" s="36">
        <f t="shared" si="71"/>
        <v>-4.4771467703016321E-2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67739138</v>
      </c>
      <c r="E267" s="32">
        <f>SUM(E263:E266)</f>
        <v>67739138</v>
      </c>
      <c r="F267" s="32">
        <f>SUM(F263:F266)</f>
        <v>24057332</v>
      </c>
      <c r="G267" s="37">
        <f t="shared" si="64"/>
        <v>0.35514671001570763</v>
      </c>
      <c r="H267" s="32">
        <f>SUM(H263:H266)</f>
        <v>12847108</v>
      </c>
      <c r="I267" s="37">
        <f t="shared" si="65"/>
        <v>0.18965561681638168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36904440</v>
      </c>
      <c r="O267" s="37">
        <f t="shared" si="69"/>
        <v>0.54480232683208929</v>
      </c>
      <c r="P267" s="32">
        <f>SUM(P263:P266)</f>
        <v>12559861</v>
      </c>
      <c r="Q267" s="32">
        <f>SUM(Q263:Q266)</f>
        <v>67993609</v>
      </c>
      <c r="R267" s="32">
        <f>SUM(R263:R266)</f>
        <v>69652993</v>
      </c>
      <c r="S267" s="32">
        <f>SUM(S263:S266)</f>
        <v>26626442</v>
      </c>
      <c r="T267" s="37">
        <f t="shared" si="70"/>
        <v>0.39160212837062375</v>
      </c>
      <c r="U267" s="37">
        <f t="shared" si="71"/>
        <v>2.2870237178580277E-2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105385</v>
      </c>
      <c r="E268" s="31">
        <v>105385</v>
      </c>
      <c r="F268" s="31">
        <v>9328</v>
      </c>
      <c r="G268" s="36">
        <f t="shared" si="64"/>
        <v>8.8513545571001565E-2</v>
      </c>
      <c r="H268" s="31">
        <v>4973</v>
      </c>
      <c r="I268" s="36">
        <f t="shared" si="65"/>
        <v>4.7188878872704842E-2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14301</v>
      </c>
      <c r="O268" s="36">
        <f t="shared" si="69"/>
        <v>0.13570242444370642</v>
      </c>
      <c r="P268" s="31">
        <v>24521</v>
      </c>
      <c r="Q268" s="31">
        <v>100462</v>
      </c>
      <c r="R268" s="31">
        <v>100462</v>
      </c>
      <c r="S268" s="31">
        <v>24521</v>
      </c>
      <c r="T268" s="36">
        <f t="shared" si="70"/>
        <v>0.24408233959108916</v>
      </c>
      <c r="U268" s="36">
        <f t="shared" si="71"/>
        <v>-0.79719424167040498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1200000</v>
      </c>
      <c r="E270" s="31">
        <v>1200000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4158000</v>
      </c>
      <c r="E274" s="31">
        <v>4158000</v>
      </c>
      <c r="F274" s="31">
        <v>605259</v>
      </c>
      <c r="G274" s="36">
        <f t="shared" si="64"/>
        <v>0.14556493506493506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605259</v>
      </c>
      <c r="O274" s="36">
        <f t="shared" si="69"/>
        <v>0.14556493506493506</v>
      </c>
      <c r="P274" s="31">
        <v>692093</v>
      </c>
      <c r="Q274" s="31">
        <v>3118000</v>
      </c>
      <c r="R274" s="31">
        <v>3767000</v>
      </c>
      <c r="S274" s="31">
        <v>877125</v>
      </c>
      <c r="T274" s="36">
        <f t="shared" si="70"/>
        <v>0.28131013470173188</v>
      </c>
      <c r="U274" s="36">
        <f t="shared" si="71"/>
        <v>-1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5463385</v>
      </c>
      <c r="E275" s="32">
        <f>SUM(E268:E274)</f>
        <v>5463385</v>
      </c>
      <c r="F275" s="32">
        <f>SUM(F268:F274)</f>
        <v>614587</v>
      </c>
      <c r="G275" s="37">
        <f t="shared" si="64"/>
        <v>0.11249198070427034</v>
      </c>
      <c r="H275" s="32">
        <f>SUM(H268:H274)</f>
        <v>4973</v>
      </c>
      <c r="I275" s="37">
        <f t="shared" si="65"/>
        <v>9.1024154439051975E-4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619560</v>
      </c>
      <c r="O275" s="37">
        <f t="shared" si="69"/>
        <v>0.11340222224866085</v>
      </c>
      <c r="P275" s="32">
        <f>SUM(P268:P274)</f>
        <v>716614</v>
      </c>
      <c r="Q275" s="32">
        <f>SUM(Q268:Q274)</f>
        <v>3218462</v>
      </c>
      <c r="R275" s="32">
        <f>SUM(R268:R274)</f>
        <v>3867462</v>
      </c>
      <c r="S275" s="32">
        <f>SUM(S268:S274)</f>
        <v>901646</v>
      </c>
      <c r="T275" s="37">
        <f t="shared" si="70"/>
        <v>0.28014809558105702</v>
      </c>
      <c r="U275" s="37">
        <f t="shared" si="71"/>
        <v>-0.99306042025413965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8736</v>
      </c>
      <c r="E276" s="31">
        <v>8736</v>
      </c>
      <c r="F276" s="31">
        <v>29120</v>
      </c>
      <c r="G276" s="36">
        <f t="shared" si="64"/>
        <v>3.3333333333333335</v>
      </c>
      <c r="H276" s="31">
        <v>2608</v>
      </c>
      <c r="I276" s="36">
        <f t="shared" si="65"/>
        <v>0.29853479853479853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31728</v>
      </c>
      <c r="O276" s="36">
        <f t="shared" si="69"/>
        <v>3.6318681318681318</v>
      </c>
      <c r="P276" s="31">
        <v>3000</v>
      </c>
      <c r="Q276" s="31">
        <v>0</v>
      </c>
      <c r="R276" s="31">
        <v>8251</v>
      </c>
      <c r="S276" s="31">
        <v>4400</v>
      </c>
      <c r="T276" s="36">
        <f t="shared" si="70"/>
        <v>0</v>
      </c>
      <c r="U276" s="36">
        <f t="shared" si="71"/>
        <v>-0.13066666666666671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2083553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297</v>
      </c>
      <c r="Q278" s="31">
        <v>1632701</v>
      </c>
      <c r="R278" s="31">
        <v>1632701</v>
      </c>
      <c r="S278" s="31">
        <v>297</v>
      </c>
      <c r="T278" s="36">
        <f t="shared" si="70"/>
        <v>1.8190715875105118E-4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3641736</v>
      </c>
      <c r="E281" s="31">
        <v>3641736</v>
      </c>
      <c r="F281" s="31">
        <v>0</v>
      </c>
      <c r="G281" s="36">
        <f t="shared" si="64"/>
        <v>0</v>
      </c>
      <c r="H281" s="31">
        <v>37354</v>
      </c>
      <c r="I281" s="36">
        <f t="shared" si="65"/>
        <v>1.0257196018602118E-2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37354</v>
      </c>
      <c r="O281" s="36">
        <f t="shared" si="69"/>
        <v>1.0257196018602118E-2</v>
      </c>
      <c r="P281" s="31">
        <v>0</v>
      </c>
      <c r="Q281" s="31">
        <v>3511098</v>
      </c>
      <c r="R281" s="31">
        <v>519000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20469</v>
      </c>
      <c r="E283" s="31">
        <v>20469</v>
      </c>
      <c r="F283" s="31">
        <v>0</v>
      </c>
      <c r="G283" s="36">
        <f t="shared" si="64"/>
        <v>0</v>
      </c>
      <c r="H283" s="31">
        <v>11080</v>
      </c>
      <c r="I283" s="36">
        <f t="shared" si="65"/>
        <v>0.54130636572377744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11080</v>
      </c>
      <c r="O283" s="36">
        <f t="shared" si="69"/>
        <v>0.54130636572377744</v>
      </c>
      <c r="P283" s="31">
        <v>7883</v>
      </c>
      <c r="Q283" s="31">
        <v>363513</v>
      </c>
      <c r="R283" s="31">
        <v>369513</v>
      </c>
      <c r="S283" s="31">
        <v>7883</v>
      </c>
      <c r="T283" s="36">
        <f t="shared" si="70"/>
        <v>2.1685606842121188E-2</v>
      </c>
      <c r="U283" s="36">
        <f t="shared" si="71"/>
        <v>0.40555626030698977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4578000</v>
      </c>
      <c r="E284" s="31">
        <v>4578000</v>
      </c>
      <c r="F284" s="31">
        <v>2665000</v>
      </c>
      <c r="G284" s="36">
        <f t="shared" si="64"/>
        <v>0.5821319353429445</v>
      </c>
      <c r="H284" s="31">
        <v>540000</v>
      </c>
      <c r="I284" s="36">
        <f t="shared" si="65"/>
        <v>0.11795543905635648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3205000</v>
      </c>
      <c r="O284" s="36">
        <f t="shared" si="69"/>
        <v>0.70008737439930102</v>
      </c>
      <c r="P284" s="31">
        <v>904000</v>
      </c>
      <c r="Q284" s="31">
        <v>4182000</v>
      </c>
      <c r="R284" s="31">
        <v>5226224</v>
      </c>
      <c r="S284" s="31">
        <v>3669000</v>
      </c>
      <c r="T284" s="36">
        <f t="shared" si="70"/>
        <v>0.87733142037302725</v>
      </c>
      <c r="U284" s="36">
        <f t="shared" si="71"/>
        <v>-0.40265486725663713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8248941</v>
      </c>
      <c r="E285" s="32">
        <f>SUM(E276:E284)</f>
        <v>10332494</v>
      </c>
      <c r="F285" s="32">
        <f>SUM(F276:F284)</f>
        <v>2694120</v>
      </c>
      <c r="G285" s="37">
        <f t="shared" si="64"/>
        <v>0.32660192381058367</v>
      </c>
      <c r="H285" s="32">
        <f>SUM(H276:H284)</f>
        <v>591042</v>
      </c>
      <c r="I285" s="37">
        <f t="shared" si="65"/>
        <v>7.1650651883678154E-2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3285162</v>
      </c>
      <c r="O285" s="37">
        <f t="shared" si="69"/>
        <v>0.39825257569426187</v>
      </c>
      <c r="P285" s="32">
        <f>SUM(P276:P284)</f>
        <v>915180</v>
      </c>
      <c r="Q285" s="32">
        <f>SUM(Q276:Q284)</f>
        <v>9689312</v>
      </c>
      <c r="R285" s="32">
        <f>SUM(R276:R284)</f>
        <v>7755689</v>
      </c>
      <c r="S285" s="32">
        <f>SUM(S276:S284)</f>
        <v>3681580</v>
      </c>
      <c r="T285" s="37">
        <f t="shared" si="70"/>
        <v>0.3799629942765802</v>
      </c>
      <c r="U285" s="37">
        <f t="shared" si="71"/>
        <v>-0.35417950567101553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60523</v>
      </c>
      <c r="E286" s="31">
        <v>60523</v>
      </c>
      <c r="F286" s="31">
        <v>21591</v>
      </c>
      <c r="G286" s="36">
        <f t="shared" si="64"/>
        <v>0.35674041273565421</v>
      </c>
      <c r="H286" s="31">
        <v>23427</v>
      </c>
      <c r="I286" s="36">
        <f t="shared" si="65"/>
        <v>0.3870759876410621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45018</v>
      </c>
      <c r="O286" s="36">
        <f t="shared" si="69"/>
        <v>0.74381640037671626</v>
      </c>
      <c r="P286" s="31">
        <v>53171</v>
      </c>
      <c r="Q286" s="31">
        <v>56824</v>
      </c>
      <c r="R286" s="31">
        <v>56824</v>
      </c>
      <c r="S286" s="31">
        <v>76635</v>
      </c>
      <c r="T286" s="36">
        <f t="shared" si="70"/>
        <v>1.3486378994790933</v>
      </c>
      <c r="U286" s="36">
        <f t="shared" si="71"/>
        <v>-0.55940268191307285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1200000</v>
      </c>
      <c r="E287" s="31">
        <v>1200000</v>
      </c>
      <c r="F287" s="31">
        <v>300000</v>
      </c>
      <c r="G287" s="36">
        <f t="shared" si="64"/>
        <v>0.25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300000</v>
      </c>
      <c r="O287" s="36">
        <f t="shared" si="69"/>
        <v>0.25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960</v>
      </c>
      <c r="E288" s="31">
        <v>960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12438994</v>
      </c>
      <c r="E290" s="31">
        <v>12438994</v>
      </c>
      <c r="F290" s="31">
        <v>3841858</v>
      </c>
      <c r="G290" s="36">
        <f t="shared" si="64"/>
        <v>0.30885600555800574</v>
      </c>
      <c r="H290" s="31">
        <v>4975444</v>
      </c>
      <c r="I290" s="36">
        <f t="shared" si="65"/>
        <v>0.39998765173453737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8817302</v>
      </c>
      <c r="O290" s="36">
        <f t="shared" si="69"/>
        <v>0.70884365729254306</v>
      </c>
      <c r="P290" s="31">
        <v>3671919</v>
      </c>
      <c r="Q290" s="31">
        <v>12630413</v>
      </c>
      <c r="R290" s="31">
        <v>11930926</v>
      </c>
      <c r="S290" s="31">
        <v>6234738</v>
      </c>
      <c r="T290" s="36">
        <f t="shared" si="70"/>
        <v>0.49362898901247332</v>
      </c>
      <c r="U290" s="36">
        <f t="shared" si="71"/>
        <v>0.3549982992544225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4072565</v>
      </c>
      <c r="E291" s="31">
        <v>4072565</v>
      </c>
      <c r="F291" s="31">
        <v>0</v>
      </c>
      <c r="G291" s="36">
        <f t="shared" si="64"/>
        <v>0</v>
      </c>
      <c r="H291" s="31">
        <v>2250184</v>
      </c>
      <c r="I291" s="36">
        <f t="shared" si="65"/>
        <v>0.55252255028464858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2250184</v>
      </c>
      <c r="O291" s="36">
        <f t="shared" si="69"/>
        <v>0.55252255028464858</v>
      </c>
      <c r="P291" s="31">
        <v>2105044</v>
      </c>
      <c r="Q291" s="31">
        <v>3278000</v>
      </c>
      <c r="R291" s="31">
        <v>3722000</v>
      </c>
      <c r="S291" s="31">
        <v>2237600</v>
      </c>
      <c r="T291" s="36">
        <f t="shared" si="70"/>
        <v>0.68261134838316051</v>
      </c>
      <c r="U291" s="36">
        <f t="shared" si="71"/>
        <v>6.8948677557333804E-2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17773042</v>
      </c>
      <c r="E292" s="32">
        <f>SUM(E286:E291)</f>
        <v>17773042</v>
      </c>
      <c r="F292" s="32">
        <f>SUM(F286:F291)</f>
        <v>4163449</v>
      </c>
      <c r="G292" s="37">
        <f t="shared" si="64"/>
        <v>0.23425640922921354</v>
      </c>
      <c r="H292" s="32">
        <f>SUM(H286:H291)</f>
        <v>7249055</v>
      </c>
      <c r="I292" s="37">
        <f t="shared" si="65"/>
        <v>0.40786799468543428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11412504</v>
      </c>
      <c r="O292" s="37">
        <f t="shared" si="69"/>
        <v>0.64212440391464787</v>
      </c>
      <c r="P292" s="32">
        <f>SUM(P286:P291)</f>
        <v>5830134</v>
      </c>
      <c r="Q292" s="32">
        <f>SUM(Q286:Q291)</f>
        <v>15965237</v>
      </c>
      <c r="R292" s="32">
        <f>SUM(R286:R291)</f>
        <v>15709750</v>
      </c>
      <c r="S292" s="32">
        <f>SUM(S286:S291)</f>
        <v>8548973</v>
      </c>
      <c r="T292" s="37">
        <f t="shared" si="70"/>
        <v>0.53547423066754352</v>
      </c>
      <c r="U292" s="37">
        <f t="shared" si="71"/>
        <v>0.24337708189897511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5956000</v>
      </c>
      <c r="E293" s="31">
        <v>5956000</v>
      </c>
      <c r="F293" s="31">
        <v>4407096</v>
      </c>
      <c r="G293" s="36">
        <f t="shared" si="64"/>
        <v>0.73994224311618539</v>
      </c>
      <c r="H293" s="31">
        <v>883559</v>
      </c>
      <c r="I293" s="36">
        <f t="shared" si="65"/>
        <v>0.1483477165883143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5290655</v>
      </c>
      <c r="O293" s="36">
        <f t="shared" si="69"/>
        <v>0.88828995970449964</v>
      </c>
      <c r="P293" s="31">
        <v>1495563</v>
      </c>
      <c r="Q293" s="31">
        <v>5595000</v>
      </c>
      <c r="R293" s="31">
        <v>6645000</v>
      </c>
      <c r="S293" s="31">
        <v>5106948</v>
      </c>
      <c r="T293" s="36">
        <f t="shared" si="70"/>
        <v>0.91276997319034847</v>
      </c>
      <c r="U293" s="36">
        <f t="shared" si="71"/>
        <v>-0.40921311907288427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43237</v>
      </c>
      <c r="E294" s="31">
        <v>43237</v>
      </c>
      <c r="F294" s="31">
        <v>30382</v>
      </c>
      <c r="G294" s="36">
        <f t="shared" si="64"/>
        <v>0.7026852001757754</v>
      </c>
      <c r="H294" s="31">
        <v>213304</v>
      </c>
      <c r="I294" s="36">
        <f t="shared" si="65"/>
        <v>4.9333672548974254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243686</v>
      </c>
      <c r="O294" s="36">
        <f t="shared" si="69"/>
        <v>5.6360524550732016</v>
      </c>
      <c r="P294" s="31">
        <v>12241</v>
      </c>
      <c r="Q294" s="31">
        <v>41178</v>
      </c>
      <c r="R294" s="31">
        <v>68715</v>
      </c>
      <c r="S294" s="31">
        <v>40936</v>
      </c>
      <c r="T294" s="36">
        <f t="shared" si="70"/>
        <v>0.99412307542862699</v>
      </c>
      <c r="U294" s="36">
        <f t="shared" si="71"/>
        <v>16.425373743975165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10506000</v>
      </c>
      <c r="E297" s="31">
        <v>10506000</v>
      </c>
      <c r="F297" s="31">
        <v>178271</v>
      </c>
      <c r="G297" s="36">
        <f t="shared" si="64"/>
        <v>1.6968494193794023E-2</v>
      </c>
      <c r="H297" s="31">
        <v>667985</v>
      </c>
      <c r="I297" s="36">
        <f t="shared" si="65"/>
        <v>6.3581286883685514E-2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846256</v>
      </c>
      <c r="O297" s="36">
        <f t="shared" si="69"/>
        <v>8.0549781077479538E-2</v>
      </c>
      <c r="P297" s="31">
        <v>-897160</v>
      </c>
      <c r="Q297" s="31">
        <v>6866000</v>
      </c>
      <c r="R297" s="31">
        <v>7366000</v>
      </c>
      <c r="S297" s="31">
        <v>1206665</v>
      </c>
      <c r="T297" s="36">
        <f t="shared" si="70"/>
        <v>0.1757449752403146</v>
      </c>
      <c r="U297" s="36">
        <f t="shared" si="71"/>
        <v>-1.7445550403495473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16505237</v>
      </c>
      <c r="E298" s="32">
        <f>SUM(E293:E297)</f>
        <v>16505237</v>
      </c>
      <c r="F298" s="32">
        <f>SUM(F293:F297)</f>
        <v>4615749</v>
      </c>
      <c r="G298" s="37">
        <f t="shared" si="64"/>
        <v>0.27965360327755368</v>
      </c>
      <c r="H298" s="32">
        <f>SUM(H293:H297)</f>
        <v>1764848</v>
      </c>
      <c r="I298" s="37">
        <f t="shared" si="65"/>
        <v>0.1069265470105034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6380597</v>
      </c>
      <c r="O298" s="37">
        <f t="shared" si="69"/>
        <v>0.38658015028805703</v>
      </c>
      <c r="P298" s="32">
        <f>SUM(P293:P297)</f>
        <v>610644</v>
      </c>
      <c r="Q298" s="32">
        <f>SUM(Q293:Q297)</f>
        <v>12502178</v>
      </c>
      <c r="R298" s="32">
        <f>SUM(R293:R297)</f>
        <v>14079715</v>
      </c>
      <c r="S298" s="32">
        <f>SUM(S293:S297)</f>
        <v>6354549</v>
      </c>
      <c r="T298" s="37">
        <f t="shared" si="70"/>
        <v>0.5082753581016044</v>
      </c>
      <c r="U298" s="37">
        <f t="shared" si="71"/>
        <v>1.8901422105187309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115729743</v>
      </c>
      <c r="E299" s="32">
        <f>SUM(E263:E266,E268:E274,E276:E284,E286:E291,E293:E297)</f>
        <v>117813296</v>
      </c>
      <c r="F299" s="32">
        <f>SUM(F263:F266,F268:F274,F276:F284,F286:F291,F293:F297)</f>
        <v>36145237</v>
      </c>
      <c r="G299" s="37">
        <f t="shared" si="64"/>
        <v>0.31232452490627238</v>
      </c>
      <c r="H299" s="32">
        <f>SUM(H263:H266,H268:H274,H276:H284,H286:H291,H293:H297)</f>
        <v>22457026</v>
      </c>
      <c r="I299" s="37">
        <f t="shared" si="65"/>
        <v>0.19404714309267929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58602263</v>
      </c>
      <c r="O299" s="37">
        <f t="shared" si="69"/>
        <v>0.50637166799895161</v>
      </c>
      <c r="P299" s="32">
        <f>SUM(P263:P266,P268:P274,P276:P284,P286:P291,P293:P297)</f>
        <v>20632433</v>
      </c>
      <c r="Q299" s="32">
        <f>SUM(Q263:Q266,Q268:Q274,Q276:Q284,Q286:Q291,Q293:Q297)</f>
        <v>109368798</v>
      </c>
      <c r="R299" s="32">
        <f>SUM(R263:R266,R268:R274,R276:R284,R286:R291,R293:R297)</f>
        <v>111065609</v>
      </c>
      <c r="S299" s="32">
        <f>SUM(S263:S266,S268:S274,S276:S284,S286:S291,S293:S297)</f>
        <v>46113190</v>
      </c>
      <c r="T299" s="37">
        <f t="shared" si="70"/>
        <v>0.42163021669123585</v>
      </c>
      <c r="U299" s="37">
        <f t="shared" si="71"/>
        <v>8.8433244881977791E-2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620778898</v>
      </c>
      <c r="E302" s="31">
        <v>622275772</v>
      </c>
      <c r="F302" s="31">
        <v>154276498</v>
      </c>
      <c r="G302" s="36">
        <f t="shared" ref="G302:G339" si="72">IF(($D302     =0),0,($F302     /$D302     ))</f>
        <v>0.24852084775600733</v>
      </c>
      <c r="H302" s="31">
        <v>171057379</v>
      </c>
      <c r="I302" s="36">
        <f t="shared" ref="I302:I339" si="73">IF(($D302     =0),0,($H302     /$D302     ))</f>
        <v>0.27555282492865923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325333877</v>
      </c>
      <c r="O302" s="36">
        <f t="shared" ref="O302:O339" si="77">IF(($D302     =0),0,($N302     /$D302     ))</f>
        <v>0.52407367268466654</v>
      </c>
      <c r="P302" s="31">
        <v>151483843</v>
      </c>
      <c r="Q302" s="31">
        <v>708335204</v>
      </c>
      <c r="R302" s="31">
        <v>623047540</v>
      </c>
      <c r="S302" s="31">
        <v>305430239</v>
      </c>
      <c r="T302" s="36">
        <f t="shared" ref="T302:T339" si="78">IF(($Q302     =0),0,($S302     /$Q302     ))</f>
        <v>0.43119449277012073</v>
      </c>
      <c r="U302" s="36">
        <f t="shared" ref="U302:U339" si="79">IF(($P302     =0),0,(($H302     /$P302     )-1))</f>
        <v>0.12921203748442012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620778898</v>
      </c>
      <c r="E303" s="32">
        <f>E302</f>
        <v>622275772</v>
      </c>
      <c r="F303" s="32">
        <f>F302</f>
        <v>154276498</v>
      </c>
      <c r="G303" s="37">
        <f t="shared" si="72"/>
        <v>0.24852084775600733</v>
      </c>
      <c r="H303" s="32">
        <f>H302</f>
        <v>171057379</v>
      </c>
      <c r="I303" s="37">
        <f t="shared" si="73"/>
        <v>0.27555282492865923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325333877</v>
      </c>
      <c r="O303" s="37">
        <f t="shared" si="77"/>
        <v>0.52407367268466654</v>
      </c>
      <c r="P303" s="32">
        <f>P302</f>
        <v>151483843</v>
      </c>
      <c r="Q303" s="32">
        <f>Q302</f>
        <v>708335204</v>
      </c>
      <c r="R303" s="32">
        <f>R302</f>
        <v>623047540</v>
      </c>
      <c r="S303" s="32">
        <f>S302</f>
        <v>305430239</v>
      </c>
      <c r="T303" s="37">
        <f t="shared" si="78"/>
        <v>0.43119449277012073</v>
      </c>
      <c r="U303" s="37">
        <f t="shared" si="79"/>
        <v>0.12921203748442012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1778747</v>
      </c>
      <c r="E304" s="31">
        <v>1778747</v>
      </c>
      <c r="F304" s="31">
        <v>635262</v>
      </c>
      <c r="G304" s="36">
        <f t="shared" si="72"/>
        <v>0.35714016664539699</v>
      </c>
      <c r="H304" s="31">
        <v>465416</v>
      </c>
      <c r="I304" s="36">
        <f t="shared" si="73"/>
        <v>0.26165384959187565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1100678</v>
      </c>
      <c r="O304" s="36">
        <f t="shared" si="77"/>
        <v>0.61879401623727259</v>
      </c>
      <c r="P304" s="31">
        <v>382205</v>
      </c>
      <c r="Q304" s="31">
        <v>1684647</v>
      </c>
      <c r="R304" s="31">
        <v>1799585</v>
      </c>
      <c r="S304" s="31">
        <v>840339</v>
      </c>
      <c r="T304" s="36">
        <f t="shared" si="78"/>
        <v>0.4988220084088833</v>
      </c>
      <c r="U304" s="36">
        <f t="shared" si="79"/>
        <v>0.21771300741748534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2095022</v>
      </c>
      <c r="E305" s="31">
        <v>2095022</v>
      </c>
      <c r="F305" s="31">
        <v>796547</v>
      </c>
      <c r="G305" s="36">
        <f t="shared" si="72"/>
        <v>0.38020937250300951</v>
      </c>
      <c r="H305" s="31">
        <v>1058263</v>
      </c>
      <c r="I305" s="36">
        <f t="shared" si="73"/>
        <v>0.50513216567654184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1854810</v>
      </c>
      <c r="O305" s="36">
        <f t="shared" si="77"/>
        <v>0.8853415381795513</v>
      </c>
      <c r="P305" s="31">
        <v>662019</v>
      </c>
      <c r="Q305" s="31">
        <v>2418551</v>
      </c>
      <c r="R305" s="31">
        <v>2262905</v>
      </c>
      <c r="S305" s="31">
        <v>1147865</v>
      </c>
      <c r="T305" s="36">
        <f t="shared" si="78"/>
        <v>0.47460855694173909</v>
      </c>
      <c r="U305" s="36">
        <f t="shared" si="79"/>
        <v>0.59853871263513581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5318435</v>
      </c>
      <c r="E306" s="31">
        <v>5698305</v>
      </c>
      <c r="F306" s="31">
        <v>1011610</v>
      </c>
      <c r="G306" s="36">
        <f t="shared" si="72"/>
        <v>0.1902082097459121</v>
      </c>
      <c r="H306" s="31">
        <v>1398325</v>
      </c>
      <c r="I306" s="36">
        <f t="shared" si="73"/>
        <v>0.26292038917463501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2409935</v>
      </c>
      <c r="O306" s="36">
        <f t="shared" si="77"/>
        <v>0.45312859892054713</v>
      </c>
      <c r="P306" s="31">
        <v>1677154</v>
      </c>
      <c r="Q306" s="31">
        <v>5017043</v>
      </c>
      <c r="R306" s="31">
        <v>5202245</v>
      </c>
      <c r="S306" s="31">
        <v>3933316</v>
      </c>
      <c r="T306" s="36">
        <f t="shared" si="78"/>
        <v>0.78399088865692401</v>
      </c>
      <c r="U306" s="36">
        <f t="shared" si="79"/>
        <v>-0.1662512804429408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10066517</v>
      </c>
      <c r="E307" s="31">
        <v>10066517</v>
      </c>
      <c r="F307" s="31">
        <v>2372899</v>
      </c>
      <c r="G307" s="36">
        <f t="shared" si="72"/>
        <v>0.23572194831638391</v>
      </c>
      <c r="H307" s="31">
        <v>2377340</v>
      </c>
      <c r="I307" s="36">
        <f t="shared" si="73"/>
        <v>0.23616311381583124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4750239</v>
      </c>
      <c r="O307" s="36">
        <f t="shared" si="77"/>
        <v>0.47188506213221515</v>
      </c>
      <c r="P307" s="31">
        <v>2544418</v>
      </c>
      <c r="Q307" s="31">
        <v>10655203</v>
      </c>
      <c r="R307" s="31">
        <v>9704878</v>
      </c>
      <c r="S307" s="31">
        <v>5099491</v>
      </c>
      <c r="T307" s="36">
        <f t="shared" si="78"/>
        <v>0.47859163265120336</v>
      </c>
      <c r="U307" s="36">
        <f t="shared" si="79"/>
        <v>-6.5664525247030925E-2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5107177</v>
      </c>
      <c r="E308" s="31">
        <v>5433862</v>
      </c>
      <c r="F308" s="31">
        <v>1430976</v>
      </c>
      <c r="G308" s="36">
        <f t="shared" si="72"/>
        <v>0.28018923174191929</v>
      </c>
      <c r="H308" s="31">
        <v>1740114</v>
      </c>
      <c r="I308" s="36">
        <f t="shared" si="73"/>
        <v>0.34071934456158459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3171090</v>
      </c>
      <c r="O308" s="36">
        <f t="shared" si="77"/>
        <v>0.62090857630350382</v>
      </c>
      <c r="P308" s="31">
        <v>1356220</v>
      </c>
      <c r="Q308" s="31">
        <v>4788841</v>
      </c>
      <c r="R308" s="31">
        <v>4992042</v>
      </c>
      <c r="S308" s="31">
        <v>2898064</v>
      </c>
      <c r="T308" s="36">
        <f t="shared" si="78"/>
        <v>0.60517022803638709</v>
      </c>
      <c r="U308" s="36">
        <f t="shared" si="79"/>
        <v>0.28306174514459315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361000</v>
      </c>
      <c r="E309" s="31">
        <v>361000</v>
      </c>
      <c r="F309" s="31">
        <v>0</v>
      </c>
      <c r="G309" s="36">
        <f t="shared" si="72"/>
        <v>0</v>
      </c>
      <c r="H309" s="31">
        <v>3128</v>
      </c>
      <c r="I309" s="36">
        <f t="shared" si="73"/>
        <v>8.6648199445983377E-3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3128</v>
      </c>
      <c r="O309" s="36">
        <f t="shared" si="77"/>
        <v>8.6648199445983377E-3</v>
      </c>
      <c r="P309" s="31">
        <v>0</v>
      </c>
      <c r="Q309" s="31">
        <v>361000</v>
      </c>
      <c r="R309" s="31">
        <v>376594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24726898</v>
      </c>
      <c r="E310" s="32">
        <f>SUM(E304:E309)</f>
        <v>25433453</v>
      </c>
      <c r="F310" s="32">
        <f>SUM(F304:F309)</f>
        <v>6247294</v>
      </c>
      <c r="G310" s="37">
        <f t="shared" si="72"/>
        <v>0.25265174790626788</v>
      </c>
      <c r="H310" s="32">
        <f>SUM(H304:H309)</f>
        <v>7042586</v>
      </c>
      <c r="I310" s="37">
        <f t="shared" si="73"/>
        <v>0.28481477943573835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13289880</v>
      </c>
      <c r="O310" s="37">
        <f t="shared" si="77"/>
        <v>0.53746652734200628</v>
      </c>
      <c r="P310" s="32">
        <f>SUM(P304:P309)</f>
        <v>6622016</v>
      </c>
      <c r="Q310" s="32">
        <f>SUM(Q304:Q309)</f>
        <v>24925285</v>
      </c>
      <c r="R310" s="32">
        <f>SUM(R304:R309)</f>
        <v>24338249</v>
      </c>
      <c r="S310" s="32">
        <f>SUM(S304:S309)</f>
        <v>13919075</v>
      </c>
      <c r="T310" s="37">
        <f t="shared" si="78"/>
        <v>0.55843192966499677</v>
      </c>
      <c r="U310" s="37">
        <f t="shared" si="79"/>
        <v>6.3510870405628639E-2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3116125</v>
      </c>
      <c r="E311" s="31">
        <v>3116125</v>
      </c>
      <c r="F311" s="31">
        <v>354047</v>
      </c>
      <c r="G311" s="36">
        <f t="shared" si="72"/>
        <v>0.11361771430863653</v>
      </c>
      <c r="H311" s="31">
        <v>894527</v>
      </c>
      <c r="I311" s="36">
        <f t="shared" si="73"/>
        <v>0.28706390148020378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1248574</v>
      </c>
      <c r="O311" s="36">
        <f t="shared" si="77"/>
        <v>0.40068161578884032</v>
      </c>
      <c r="P311" s="31">
        <v>517242</v>
      </c>
      <c r="Q311" s="31">
        <v>2997117</v>
      </c>
      <c r="R311" s="31">
        <v>3024976</v>
      </c>
      <c r="S311" s="31">
        <v>802841</v>
      </c>
      <c r="T311" s="36">
        <f t="shared" si="78"/>
        <v>0.26787109078491095</v>
      </c>
      <c r="U311" s="36">
        <f t="shared" si="79"/>
        <v>0.72941679136651705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9953813</v>
      </c>
      <c r="E312" s="31">
        <v>9953813</v>
      </c>
      <c r="F312" s="31">
        <v>3231736</v>
      </c>
      <c r="G312" s="36">
        <f t="shared" si="72"/>
        <v>0.32467316796086082</v>
      </c>
      <c r="H312" s="31">
        <v>5408763</v>
      </c>
      <c r="I312" s="36">
        <f t="shared" si="73"/>
        <v>0.54338603708950528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8640499</v>
      </c>
      <c r="O312" s="36">
        <f t="shared" si="77"/>
        <v>0.86805920505036616</v>
      </c>
      <c r="P312" s="31">
        <v>2627843</v>
      </c>
      <c r="Q312" s="31">
        <v>11799132</v>
      </c>
      <c r="R312" s="31">
        <v>14417191</v>
      </c>
      <c r="S312" s="31">
        <v>6830526</v>
      </c>
      <c r="T312" s="36">
        <f t="shared" si="78"/>
        <v>0.57890071913764507</v>
      </c>
      <c r="U312" s="36">
        <f t="shared" si="79"/>
        <v>1.0582519579746581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26935841</v>
      </c>
      <c r="E313" s="31">
        <v>19145441</v>
      </c>
      <c r="F313" s="31">
        <v>2895241</v>
      </c>
      <c r="G313" s="36">
        <f t="shared" si="72"/>
        <v>0.1074865640913161</v>
      </c>
      <c r="H313" s="31">
        <v>5674937</v>
      </c>
      <c r="I313" s="36">
        <f t="shared" si="73"/>
        <v>0.21068349044679913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8570178</v>
      </c>
      <c r="O313" s="36">
        <f t="shared" si="77"/>
        <v>0.3181700545381152</v>
      </c>
      <c r="P313" s="31">
        <v>2193814</v>
      </c>
      <c r="Q313" s="31">
        <v>30585284</v>
      </c>
      <c r="R313" s="31">
        <v>17208354</v>
      </c>
      <c r="S313" s="31">
        <v>4790035</v>
      </c>
      <c r="T313" s="36">
        <f t="shared" si="78"/>
        <v>0.15661240876494723</v>
      </c>
      <c r="U313" s="36">
        <f t="shared" si="79"/>
        <v>1.5867904024680306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2605900</v>
      </c>
      <c r="E314" s="31">
        <v>2605900</v>
      </c>
      <c r="F314" s="31">
        <v>381525</v>
      </c>
      <c r="G314" s="36">
        <f t="shared" si="72"/>
        <v>0.14640815073487087</v>
      </c>
      <c r="H314" s="31">
        <v>455951</v>
      </c>
      <c r="I314" s="36">
        <f t="shared" si="73"/>
        <v>0.17496872481676196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837476</v>
      </c>
      <c r="O314" s="36">
        <f t="shared" si="77"/>
        <v>0.32137687555163286</v>
      </c>
      <c r="P314" s="31">
        <v>429012</v>
      </c>
      <c r="Q314" s="31">
        <v>1859060</v>
      </c>
      <c r="R314" s="31">
        <v>1859060</v>
      </c>
      <c r="S314" s="31">
        <v>835935</v>
      </c>
      <c r="T314" s="36">
        <f t="shared" si="78"/>
        <v>0.44965466418512584</v>
      </c>
      <c r="U314" s="36">
        <f t="shared" si="79"/>
        <v>6.2793115344093042E-2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2766066</v>
      </c>
      <c r="E315" s="31">
        <v>2766066</v>
      </c>
      <c r="F315" s="31">
        <v>445231</v>
      </c>
      <c r="G315" s="36">
        <f t="shared" si="72"/>
        <v>0.16096181363712941</v>
      </c>
      <c r="H315" s="31">
        <v>562632</v>
      </c>
      <c r="I315" s="36">
        <f t="shared" si="73"/>
        <v>0.20340512482348577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1007863</v>
      </c>
      <c r="O315" s="36">
        <f t="shared" si="77"/>
        <v>0.36436693846061519</v>
      </c>
      <c r="P315" s="31">
        <v>943086</v>
      </c>
      <c r="Q315" s="31">
        <v>1933343</v>
      </c>
      <c r="R315" s="31">
        <v>3605546</v>
      </c>
      <c r="S315" s="31">
        <v>1362795</v>
      </c>
      <c r="T315" s="36">
        <f t="shared" si="78"/>
        <v>0.70489044106503607</v>
      </c>
      <c r="U315" s="36">
        <f t="shared" si="79"/>
        <v>-0.40341389862642429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5211400</v>
      </c>
      <c r="E316" s="31">
        <v>5362300</v>
      </c>
      <c r="F316" s="31">
        <v>524132</v>
      </c>
      <c r="G316" s="36">
        <f t="shared" si="72"/>
        <v>0.10057412595463791</v>
      </c>
      <c r="H316" s="31">
        <v>1673720</v>
      </c>
      <c r="I316" s="36">
        <f t="shared" si="73"/>
        <v>0.32116513796676516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2197852</v>
      </c>
      <c r="O316" s="36">
        <f t="shared" si="77"/>
        <v>0.4217392639214031</v>
      </c>
      <c r="P316" s="31">
        <v>560762</v>
      </c>
      <c r="Q316" s="31">
        <v>6709288</v>
      </c>
      <c r="R316" s="31">
        <v>6668400</v>
      </c>
      <c r="S316" s="31">
        <v>1205388</v>
      </c>
      <c r="T316" s="36">
        <f t="shared" si="78"/>
        <v>0.17965960024372185</v>
      </c>
      <c r="U316" s="36">
        <f t="shared" si="79"/>
        <v>1.9847243572139339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50589145</v>
      </c>
      <c r="E317" s="32">
        <f>SUM(E311:E316)</f>
        <v>42949645</v>
      </c>
      <c r="F317" s="32">
        <f>SUM(F311:F316)</f>
        <v>7831912</v>
      </c>
      <c r="G317" s="37">
        <f t="shared" si="72"/>
        <v>0.15481408116306375</v>
      </c>
      <c r="H317" s="32">
        <f>SUM(H311:H316)</f>
        <v>14670530</v>
      </c>
      <c r="I317" s="37">
        <f t="shared" si="73"/>
        <v>0.28999363400982564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22502442</v>
      </c>
      <c r="O317" s="37">
        <f t="shared" si="77"/>
        <v>0.44480771517288936</v>
      </c>
      <c r="P317" s="32">
        <f>SUM(P311:P316)</f>
        <v>7271759</v>
      </c>
      <c r="Q317" s="32">
        <f>SUM(Q311:Q316)</f>
        <v>55883224</v>
      </c>
      <c r="R317" s="32">
        <f>SUM(R311:R316)</f>
        <v>46783527</v>
      </c>
      <c r="S317" s="32">
        <f>SUM(S311:S316)</f>
        <v>15827520</v>
      </c>
      <c r="T317" s="37">
        <f t="shared" si="78"/>
        <v>0.28322489053244315</v>
      </c>
      <c r="U317" s="37">
        <f t="shared" si="79"/>
        <v>1.0174664754428742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3972634</v>
      </c>
      <c r="E318" s="31">
        <v>4352634</v>
      </c>
      <c r="F318" s="31">
        <v>1011402</v>
      </c>
      <c r="G318" s="36">
        <f t="shared" si="72"/>
        <v>0.25459229317374821</v>
      </c>
      <c r="H318" s="31">
        <v>1983944</v>
      </c>
      <c r="I318" s="36">
        <f t="shared" si="73"/>
        <v>0.49940266332111138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2995346</v>
      </c>
      <c r="O318" s="36">
        <f t="shared" si="77"/>
        <v>0.75399495649485959</v>
      </c>
      <c r="P318" s="31">
        <v>374898</v>
      </c>
      <c r="Q318" s="31">
        <v>2285940</v>
      </c>
      <c r="R318" s="31">
        <v>2535940</v>
      </c>
      <c r="S318" s="31">
        <v>753987</v>
      </c>
      <c r="T318" s="36">
        <f t="shared" si="78"/>
        <v>0.32983674112181421</v>
      </c>
      <c r="U318" s="36">
        <f t="shared" si="79"/>
        <v>4.291956745568128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12358000</v>
      </c>
      <c r="E319" s="31">
        <v>12358000</v>
      </c>
      <c r="F319" s="31">
        <v>3751216</v>
      </c>
      <c r="G319" s="36">
        <f t="shared" si="72"/>
        <v>0.30354555753358148</v>
      </c>
      <c r="H319" s="31">
        <v>3866385</v>
      </c>
      <c r="I319" s="36">
        <f t="shared" si="73"/>
        <v>0.31286494578410745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7617601</v>
      </c>
      <c r="O319" s="36">
        <f t="shared" si="77"/>
        <v>0.61641050331768898</v>
      </c>
      <c r="P319" s="31">
        <v>4315256</v>
      </c>
      <c r="Q319" s="31">
        <v>15360210</v>
      </c>
      <c r="R319" s="31">
        <v>15340535</v>
      </c>
      <c r="S319" s="31">
        <v>8603911</v>
      </c>
      <c r="T319" s="36">
        <f t="shared" si="78"/>
        <v>0.5601427975268567</v>
      </c>
      <c r="U319" s="36">
        <f t="shared" si="79"/>
        <v>-0.10401955295352117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3191598</v>
      </c>
      <c r="E320" s="31">
        <v>3191598</v>
      </c>
      <c r="F320" s="31">
        <v>872501</v>
      </c>
      <c r="G320" s="36">
        <f t="shared" si="72"/>
        <v>0.27337434100409891</v>
      </c>
      <c r="H320" s="31">
        <v>397986</v>
      </c>
      <c r="I320" s="36">
        <f t="shared" si="73"/>
        <v>0.12469803527887911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1270487</v>
      </c>
      <c r="O320" s="36">
        <f t="shared" si="77"/>
        <v>0.39807237628297798</v>
      </c>
      <c r="P320" s="31">
        <v>302482</v>
      </c>
      <c r="Q320" s="31">
        <v>3044260</v>
      </c>
      <c r="R320" s="31">
        <v>3044260</v>
      </c>
      <c r="S320" s="31">
        <v>1104160</v>
      </c>
      <c r="T320" s="36">
        <f t="shared" si="78"/>
        <v>0.36270226590370075</v>
      </c>
      <c r="U320" s="36">
        <f t="shared" si="79"/>
        <v>0.31573448998618092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2226034</v>
      </c>
      <c r="E321" s="31">
        <v>2342164</v>
      </c>
      <c r="F321" s="31">
        <v>644392</v>
      </c>
      <c r="G321" s="36">
        <f t="shared" si="72"/>
        <v>0.28947985520436798</v>
      </c>
      <c r="H321" s="31">
        <v>753522</v>
      </c>
      <c r="I321" s="36">
        <f t="shared" si="73"/>
        <v>0.33850426363658415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1397914</v>
      </c>
      <c r="O321" s="36">
        <f t="shared" si="77"/>
        <v>0.62798411884095207</v>
      </c>
      <c r="P321" s="31">
        <v>609835</v>
      </c>
      <c r="Q321" s="31">
        <v>2223891</v>
      </c>
      <c r="R321" s="31">
        <v>2446572</v>
      </c>
      <c r="S321" s="31">
        <v>1220336</v>
      </c>
      <c r="T321" s="36">
        <f t="shared" si="78"/>
        <v>0.54873912435456595</v>
      </c>
      <c r="U321" s="36">
        <f t="shared" si="79"/>
        <v>0.23561619126485023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21748266</v>
      </c>
      <c r="E323" s="32">
        <f>SUM(E318:E322)</f>
        <v>22244396</v>
      </c>
      <c r="F323" s="32">
        <f>SUM(F318:F322)</f>
        <v>6279511</v>
      </c>
      <c r="G323" s="37">
        <f t="shared" si="72"/>
        <v>0.28873616866742385</v>
      </c>
      <c r="H323" s="32">
        <f>SUM(H318:H322)</f>
        <v>7001837</v>
      </c>
      <c r="I323" s="37">
        <f t="shared" si="73"/>
        <v>0.32194920735289884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13281348</v>
      </c>
      <c r="O323" s="37">
        <f t="shared" si="77"/>
        <v>0.61068537602032269</v>
      </c>
      <c r="P323" s="32">
        <f>SUM(P318:P322)</f>
        <v>5602471</v>
      </c>
      <c r="Q323" s="32">
        <f>SUM(Q318:Q322)</f>
        <v>22914301</v>
      </c>
      <c r="R323" s="32">
        <f>SUM(R318:R322)</f>
        <v>23367307</v>
      </c>
      <c r="S323" s="32">
        <f>SUM(S318:S322)</f>
        <v>11682394</v>
      </c>
      <c r="T323" s="37">
        <f t="shared" si="78"/>
        <v>0.50982982199631577</v>
      </c>
      <c r="U323" s="37">
        <f t="shared" si="79"/>
        <v>0.24977657180197799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23707625</v>
      </c>
      <c r="E325" s="31">
        <v>23707625</v>
      </c>
      <c r="F325" s="31">
        <v>1218909</v>
      </c>
      <c r="G325" s="36">
        <f t="shared" si="72"/>
        <v>5.1414217999483286E-2</v>
      </c>
      <c r="H325" s="31">
        <v>2256938</v>
      </c>
      <c r="I325" s="36">
        <f t="shared" si="73"/>
        <v>9.5198823163433699E-2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3475847</v>
      </c>
      <c r="O325" s="36">
        <f t="shared" si="77"/>
        <v>0.14661304116291698</v>
      </c>
      <c r="P325" s="31">
        <v>1197516</v>
      </c>
      <c r="Q325" s="31">
        <v>6803990</v>
      </c>
      <c r="R325" s="31">
        <v>7053990</v>
      </c>
      <c r="S325" s="31">
        <v>3133096</v>
      </c>
      <c r="T325" s="36">
        <f t="shared" si="78"/>
        <v>0.46047921881131515</v>
      </c>
      <c r="U325" s="36">
        <f t="shared" si="79"/>
        <v>0.88468296039468375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22155951</v>
      </c>
      <c r="E326" s="31">
        <v>22099951</v>
      </c>
      <c r="F326" s="31">
        <v>6961066</v>
      </c>
      <c r="G326" s="36">
        <f t="shared" si="72"/>
        <v>0.31418493388074381</v>
      </c>
      <c r="H326" s="31">
        <v>5752878</v>
      </c>
      <c r="I326" s="36">
        <f t="shared" si="73"/>
        <v>0.25965385101275951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12713944</v>
      </c>
      <c r="O326" s="36">
        <f t="shared" si="77"/>
        <v>0.57383878489350337</v>
      </c>
      <c r="P326" s="31">
        <v>4719353</v>
      </c>
      <c r="Q326" s="31">
        <v>30609861</v>
      </c>
      <c r="R326" s="31">
        <v>20426055</v>
      </c>
      <c r="S326" s="31">
        <v>12885434</v>
      </c>
      <c r="T326" s="36">
        <f t="shared" si="78"/>
        <v>0.42095695893555346</v>
      </c>
      <c r="U326" s="36">
        <f t="shared" si="79"/>
        <v>0.21899718033382976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20047113</v>
      </c>
      <c r="E327" s="31">
        <v>20047113</v>
      </c>
      <c r="F327" s="31">
        <v>4898256</v>
      </c>
      <c r="G327" s="36">
        <f t="shared" si="72"/>
        <v>0.24433722701119109</v>
      </c>
      <c r="H327" s="31">
        <v>4727715</v>
      </c>
      <c r="I327" s="36">
        <f t="shared" si="73"/>
        <v>0.23583021655038308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9625971</v>
      </c>
      <c r="O327" s="36">
        <f t="shared" si="77"/>
        <v>0.4801674435615742</v>
      </c>
      <c r="P327" s="31">
        <v>4649664</v>
      </c>
      <c r="Q327" s="31">
        <v>23505480</v>
      </c>
      <c r="R327" s="31">
        <v>24291820</v>
      </c>
      <c r="S327" s="31">
        <v>9744314</v>
      </c>
      <c r="T327" s="36">
        <f t="shared" si="78"/>
        <v>0.41455498887918901</v>
      </c>
      <c r="U327" s="36">
        <f t="shared" si="79"/>
        <v>1.6786374241235524E-2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120000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120000</v>
      </c>
      <c r="R328" s="31">
        <v>270000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11841828</v>
      </c>
      <c r="E329" s="31">
        <v>11841828</v>
      </c>
      <c r="F329" s="31">
        <v>2464687</v>
      </c>
      <c r="G329" s="36">
        <f t="shared" si="72"/>
        <v>0.2081339975551072</v>
      </c>
      <c r="H329" s="31">
        <v>6568007</v>
      </c>
      <c r="I329" s="36">
        <f t="shared" si="73"/>
        <v>0.55464468830319102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9032694</v>
      </c>
      <c r="O329" s="36">
        <f t="shared" si="77"/>
        <v>0.76277868585829822</v>
      </c>
      <c r="P329" s="31">
        <v>6359008</v>
      </c>
      <c r="Q329" s="31">
        <v>12726408</v>
      </c>
      <c r="R329" s="31">
        <v>21223191</v>
      </c>
      <c r="S329" s="31">
        <v>10716759</v>
      </c>
      <c r="T329" s="36">
        <f t="shared" si="78"/>
        <v>0.84208827816929965</v>
      </c>
      <c r="U329" s="36">
        <f t="shared" si="79"/>
        <v>3.2866604350867412E-2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7743072</v>
      </c>
      <c r="E330" s="31">
        <v>7743072</v>
      </c>
      <c r="F330" s="31">
        <v>3776620</v>
      </c>
      <c r="G330" s="36">
        <f t="shared" si="72"/>
        <v>0.48774181616805318</v>
      </c>
      <c r="H330" s="31">
        <v>3538984</v>
      </c>
      <c r="I330" s="36">
        <f t="shared" si="73"/>
        <v>0.45705167148129322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7315604</v>
      </c>
      <c r="O330" s="36">
        <f t="shared" si="77"/>
        <v>0.94479348764934645</v>
      </c>
      <c r="P330" s="31">
        <v>2816040</v>
      </c>
      <c r="Q330" s="31">
        <v>10193264</v>
      </c>
      <c r="R330" s="31">
        <v>5910021</v>
      </c>
      <c r="S330" s="31">
        <v>5115429</v>
      </c>
      <c r="T330" s="36">
        <f t="shared" si="78"/>
        <v>0.50184406094063683</v>
      </c>
      <c r="U330" s="36">
        <f t="shared" si="79"/>
        <v>0.25672362608485666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5119300</v>
      </c>
      <c r="E331" s="31">
        <v>5119300</v>
      </c>
      <c r="F331" s="31">
        <v>1267773</v>
      </c>
      <c r="G331" s="36">
        <f t="shared" si="72"/>
        <v>0.24764577188287462</v>
      </c>
      <c r="H331" s="31">
        <v>1231664</v>
      </c>
      <c r="I331" s="36">
        <f t="shared" si="73"/>
        <v>0.24059226847420545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2499437</v>
      </c>
      <c r="O331" s="36">
        <f t="shared" si="77"/>
        <v>0.48823804035708007</v>
      </c>
      <c r="P331" s="31">
        <v>1172310</v>
      </c>
      <c r="Q331" s="31">
        <v>0</v>
      </c>
      <c r="R331" s="31">
        <v>4605457</v>
      </c>
      <c r="S331" s="31">
        <v>2314688</v>
      </c>
      <c r="T331" s="36">
        <f t="shared" si="78"/>
        <v>0</v>
      </c>
      <c r="U331" s="36">
        <f t="shared" si="79"/>
        <v>5.0629952828176839E-2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90614889</v>
      </c>
      <c r="E332" s="32">
        <f>SUM(E324:E331)</f>
        <v>90678889</v>
      </c>
      <c r="F332" s="32">
        <f>SUM(F324:F331)</f>
        <v>20587311</v>
      </c>
      <c r="G332" s="37">
        <f t="shared" si="72"/>
        <v>0.22719567641913682</v>
      </c>
      <c r="H332" s="32">
        <f>SUM(H324:H331)</f>
        <v>24076186</v>
      </c>
      <c r="I332" s="37">
        <f t="shared" si="73"/>
        <v>0.2656979031337775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44663497</v>
      </c>
      <c r="O332" s="37">
        <f t="shared" si="77"/>
        <v>0.4928935795529143</v>
      </c>
      <c r="P332" s="32">
        <f>SUM(P324:P331)</f>
        <v>20913891</v>
      </c>
      <c r="Q332" s="32">
        <f>SUM(Q324:Q331)</f>
        <v>83959003</v>
      </c>
      <c r="R332" s="32">
        <f>SUM(R324:R331)</f>
        <v>83780534</v>
      </c>
      <c r="S332" s="32">
        <f>SUM(S324:S331)</f>
        <v>43909720</v>
      </c>
      <c r="T332" s="37">
        <f t="shared" si="78"/>
        <v>0.52299001216105434</v>
      </c>
      <c r="U332" s="37">
        <f t="shared" si="79"/>
        <v>0.15120548347507401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411400</v>
      </c>
      <c r="E334" s="31">
        <v>411400</v>
      </c>
      <c r="F334" s="31">
        <v>160406</v>
      </c>
      <c r="G334" s="36">
        <f t="shared" si="72"/>
        <v>0.3899027710257657</v>
      </c>
      <c r="H334" s="31">
        <v>139646</v>
      </c>
      <c r="I334" s="36">
        <f t="shared" si="73"/>
        <v>0.33944093339815262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300052</v>
      </c>
      <c r="O334" s="36">
        <f t="shared" si="77"/>
        <v>0.72934370442391838</v>
      </c>
      <c r="P334" s="31">
        <v>212687</v>
      </c>
      <c r="Q334" s="31">
        <v>763594</v>
      </c>
      <c r="R334" s="31">
        <v>389443</v>
      </c>
      <c r="S334" s="31">
        <v>394312</v>
      </c>
      <c r="T334" s="36">
        <f t="shared" si="78"/>
        <v>0.51638959970874576</v>
      </c>
      <c r="U334" s="36">
        <f t="shared" si="79"/>
        <v>-0.34342014321514713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1410848</v>
      </c>
      <c r="E335" s="31">
        <v>1410848</v>
      </c>
      <c r="F335" s="31">
        <v>302350</v>
      </c>
      <c r="G335" s="36">
        <f t="shared" si="72"/>
        <v>0.21430373789380572</v>
      </c>
      <c r="H335" s="31">
        <v>378335</v>
      </c>
      <c r="I335" s="36">
        <f t="shared" si="73"/>
        <v>0.26816141781396718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680685</v>
      </c>
      <c r="O335" s="36">
        <f t="shared" si="77"/>
        <v>0.48246515570777293</v>
      </c>
      <c r="P335" s="31">
        <v>339994</v>
      </c>
      <c r="Q335" s="31">
        <v>1465700</v>
      </c>
      <c r="R335" s="31">
        <v>1968445</v>
      </c>
      <c r="S335" s="31">
        <v>642544</v>
      </c>
      <c r="T335" s="36">
        <f t="shared" si="78"/>
        <v>0.43838711878283415</v>
      </c>
      <c r="U335" s="36">
        <f t="shared" si="79"/>
        <v>0.11276963711124321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2531000</v>
      </c>
      <c r="E336" s="31">
        <v>2531000</v>
      </c>
      <c r="F336" s="31">
        <v>95220</v>
      </c>
      <c r="G336" s="36">
        <f t="shared" si="72"/>
        <v>3.7621493480837612E-2</v>
      </c>
      <c r="H336" s="31">
        <v>116320</v>
      </c>
      <c r="I336" s="36">
        <f t="shared" si="73"/>
        <v>4.5958119320426712E-2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211540</v>
      </c>
      <c r="O336" s="36">
        <f t="shared" si="77"/>
        <v>8.3579612801264316E-2</v>
      </c>
      <c r="P336" s="31">
        <v>-1274</v>
      </c>
      <c r="Q336" s="31">
        <v>540000</v>
      </c>
      <c r="R336" s="31">
        <v>2306000</v>
      </c>
      <c r="S336" s="31">
        <v>-1274</v>
      </c>
      <c r="T336" s="36">
        <f t="shared" si="78"/>
        <v>-2.3592592592592593E-3</v>
      </c>
      <c r="U336" s="36">
        <f t="shared" si="79"/>
        <v>-92.302982731554167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4353248</v>
      </c>
      <c r="E337" s="32">
        <f>SUM(E333:E336)</f>
        <v>4353248</v>
      </c>
      <c r="F337" s="32">
        <f>SUM(F333:F336)</f>
        <v>557976</v>
      </c>
      <c r="G337" s="37">
        <f t="shared" si="72"/>
        <v>0.12817464109556817</v>
      </c>
      <c r="H337" s="32">
        <f>SUM(H333:H336)</f>
        <v>634301</v>
      </c>
      <c r="I337" s="37">
        <f t="shared" si="73"/>
        <v>0.14570752688567248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1192277</v>
      </c>
      <c r="O337" s="37">
        <f t="shared" si="77"/>
        <v>0.27388216798124065</v>
      </c>
      <c r="P337" s="32">
        <f>SUM(P333:P336)</f>
        <v>551407</v>
      </c>
      <c r="Q337" s="32">
        <f>SUM(Q333:Q336)</f>
        <v>2769294</v>
      </c>
      <c r="R337" s="32">
        <f>SUM(R333:R336)</f>
        <v>4663888</v>
      </c>
      <c r="S337" s="32">
        <f>SUM(S333:S336)</f>
        <v>1035582</v>
      </c>
      <c r="T337" s="37">
        <f t="shared" si="78"/>
        <v>0.37395162810449162</v>
      </c>
      <c r="U337" s="37">
        <f t="shared" si="79"/>
        <v>0.15033178759065446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812811344</v>
      </c>
      <c r="E338" s="32">
        <f>SUM(E302,E304:E309,E311:E316,E318:E322,E324:E331,E333:E336)</f>
        <v>807935403</v>
      </c>
      <c r="F338" s="32">
        <f>SUM(F302,F304:F309,F311:F316,F318:F322,F324:F331,F333:F336)</f>
        <v>195780502</v>
      </c>
      <c r="G338" s="37">
        <f t="shared" si="72"/>
        <v>0.24086831888507698</v>
      </c>
      <c r="H338" s="32">
        <f>SUM(H302,H304:H309,H311:H316,H318:H322,H324:H331,H333:H336)</f>
        <v>224482819</v>
      </c>
      <c r="I338" s="37">
        <f t="shared" si="73"/>
        <v>0.27618071605063621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420263321</v>
      </c>
      <c r="O338" s="37">
        <f t="shared" si="77"/>
        <v>0.51704903493571319</v>
      </c>
      <c r="P338" s="32">
        <f>SUM(P302,P304:P309,P311:P316,P318:P322,P324:P331,P333:P336)</f>
        <v>192445387</v>
      </c>
      <c r="Q338" s="32">
        <f>SUM(Q302,Q304:Q309,Q311:Q316,Q318:Q322,Q324:Q331,Q333:Q336)</f>
        <v>898786311</v>
      </c>
      <c r="R338" s="32">
        <f>SUM(R302,R304:R309,R311:R316,R318:R322,R324:R331,R333:R336)</f>
        <v>805981045</v>
      </c>
      <c r="S338" s="32">
        <f>SUM(S302,S304:S309,S311:S316,S318:S322,S324:S331,S333:S336)</f>
        <v>391804530</v>
      </c>
      <c r="T338" s="37">
        <f t="shared" si="78"/>
        <v>0.43592623208076431</v>
      </c>
      <c r="U338" s="37">
        <f t="shared" si="79"/>
        <v>0.16647544791499724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5322174054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5380390502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1739331200</v>
      </c>
      <c r="G339" s="39">
        <f t="shared" si="72"/>
        <v>0.32680840242208281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1547528835</v>
      </c>
      <c r="I339" s="39">
        <f t="shared" si="73"/>
        <v>0.29077005360937414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3286860035</v>
      </c>
      <c r="O339" s="39">
        <f t="shared" si="77"/>
        <v>0.617578456031457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1577560788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5392038124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5624005380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3255167874</v>
      </c>
      <c r="T339" s="39">
        <f t="shared" si="78"/>
        <v>0.60369897228864622</v>
      </c>
      <c r="U339" s="39">
        <f t="shared" si="79"/>
        <v>-1.9036954536676753E-2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0" max="16383" man="1"/>
    <brk id="232" max="16383" man="1"/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165B617-8FEB-4991-9522-793C279F06D2}"/>
</file>

<file path=customXml/itemProps2.xml><?xml version="1.0" encoding="utf-8"?>
<ds:datastoreItem xmlns:ds="http://schemas.openxmlformats.org/officeDocument/2006/customXml" ds:itemID="{7B9E0CD7-C31C-4468-94E8-1B5346A37EA6}"/>
</file>

<file path=customXml/itemProps3.xml><?xml version="1.0" encoding="utf-8"?>
<ds:datastoreItem xmlns:ds="http://schemas.openxmlformats.org/officeDocument/2006/customXml" ds:itemID="{9A4C2BCF-D151-4D7C-A335-7BC5E4D951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cp:lastPrinted>2025-02-18T07:00:41Z</cp:lastPrinted>
  <dcterms:created xsi:type="dcterms:W3CDTF">2025-02-12T07:07:08Z</dcterms:created>
  <dcterms:modified xsi:type="dcterms:W3CDTF">2025-02-18T07:03:10Z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