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2\03. Final\"/>
    </mc:Choice>
  </mc:AlternateContent>
  <xr:revisionPtr revIDLastSave="0" documentId="13_ncr:1_{D84AEDC6-D414-450E-8FF0-E7447138F8EC}" xr6:coauthVersionLast="47" xr6:coauthVersionMax="47" xr10:uidLastSave="{00000000-0000-0000-0000-000000000000}"/>
  <bookViews>
    <workbookView xWindow="28680" yWindow="-120" windowWidth="29040" windowHeight="18240" activeTab="15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P339" i="16"/>
  <c r="L339" i="16"/>
  <c r="J339" i="16"/>
  <c r="K339" i="16" s="1"/>
  <c r="H339" i="16"/>
  <c r="F339" i="16"/>
  <c r="N339" i="16" s="1"/>
  <c r="E339" i="16"/>
  <c r="M339" i="16" s="1"/>
  <c r="D339" i="16"/>
  <c r="S338" i="16"/>
  <c r="R338" i="16"/>
  <c r="Q338" i="16"/>
  <c r="T338" i="16" s="1"/>
  <c r="P338" i="16"/>
  <c r="U338" i="16" s="1"/>
  <c r="L338" i="16"/>
  <c r="J338" i="16"/>
  <c r="H338" i="16"/>
  <c r="F338" i="16"/>
  <c r="E338" i="16"/>
  <c r="D338" i="16"/>
  <c r="S337" i="16"/>
  <c r="T337" i="16" s="1"/>
  <c r="R337" i="16"/>
  <c r="Q337" i="16"/>
  <c r="P337" i="16"/>
  <c r="L337" i="16"/>
  <c r="J337" i="16"/>
  <c r="H337" i="16"/>
  <c r="F337" i="16"/>
  <c r="N337" i="16" s="1"/>
  <c r="O337" i="16" s="1"/>
  <c r="E337" i="16"/>
  <c r="M337" i="16" s="1"/>
  <c r="D337" i="16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S332" i="16"/>
  <c r="T332" i="16" s="1"/>
  <c r="R332" i="16"/>
  <c r="Q332" i="16"/>
  <c r="P332" i="16"/>
  <c r="L332" i="16"/>
  <c r="J332" i="16"/>
  <c r="H332" i="16"/>
  <c r="F332" i="16"/>
  <c r="E332" i="16"/>
  <c r="D332" i="16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Q323" i="16"/>
  <c r="P323" i="16"/>
  <c r="U323" i="16" s="1"/>
  <c r="L323" i="16"/>
  <c r="J323" i="16"/>
  <c r="K323" i="16" s="1"/>
  <c r="H323" i="16"/>
  <c r="F323" i="16"/>
  <c r="N323" i="16" s="1"/>
  <c r="E323" i="16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N319" i="16"/>
  <c r="O319" i="16" s="1"/>
  <c r="M319" i="16"/>
  <c r="K319" i="16"/>
  <c r="I319" i="16"/>
  <c r="G319" i="16"/>
  <c r="U318" i="16"/>
  <c r="T318" i="16"/>
  <c r="N318" i="16"/>
  <c r="O318" i="16" s="1"/>
  <c r="M318" i="16"/>
  <c r="K318" i="16"/>
  <c r="I318" i="16"/>
  <c r="G318" i="16"/>
  <c r="S317" i="16"/>
  <c r="R317" i="16"/>
  <c r="Q317" i="16"/>
  <c r="T317" i="16" s="1"/>
  <c r="P317" i="16"/>
  <c r="U317" i="16" s="1"/>
  <c r="L317" i="16"/>
  <c r="J317" i="16"/>
  <c r="H317" i="16"/>
  <c r="F317" i="16"/>
  <c r="E317" i="16"/>
  <c r="D317" i="16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T310" i="16" s="1"/>
  <c r="P310" i="16"/>
  <c r="U310" i="16" s="1"/>
  <c r="L310" i="16"/>
  <c r="J310" i="16"/>
  <c r="H310" i="16"/>
  <c r="F310" i="16"/>
  <c r="N310" i="16" s="1"/>
  <c r="E310" i="16"/>
  <c r="D310" i="16"/>
  <c r="I310" i="16" s="1"/>
  <c r="U309" i="16"/>
  <c r="T309" i="16"/>
  <c r="O309" i="16"/>
  <c r="N309" i="16"/>
  <c r="M309" i="16"/>
  <c r="K309" i="16"/>
  <c r="I309" i="16"/>
  <c r="G309" i="16"/>
  <c r="U308" i="16"/>
  <c r="T308" i="16"/>
  <c r="O308" i="16"/>
  <c r="N308" i="16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T303" i="16"/>
  <c r="S303" i="16"/>
  <c r="R303" i="16"/>
  <c r="Q303" i="16"/>
  <c r="P303" i="16"/>
  <c r="L303" i="16"/>
  <c r="J303" i="16"/>
  <c r="H303" i="16"/>
  <c r="I303" i="16" s="1"/>
  <c r="F303" i="16"/>
  <c r="N303" i="16" s="1"/>
  <c r="E303" i="16"/>
  <c r="K303" i="16" s="1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L299" i="16"/>
  <c r="J299" i="16"/>
  <c r="K299" i="16" s="1"/>
  <c r="H299" i="16"/>
  <c r="F299" i="16"/>
  <c r="E299" i="16"/>
  <c r="M299" i="16" s="1"/>
  <c r="D299" i="16"/>
  <c r="S298" i="16"/>
  <c r="R298" i="16"/>
  <c r="Q298" i="16"/>
  <c r="T298" i="16" s="1"/>
  <c r="P298" i="16"/>
  <c r="U298" i="16" s="1"/>
  <c r="L298" i="16"/>
  <c r="J298" i="16"/>
  <c r="H298" i="16"/>
  <c r="F298" i="16"/>
  <c r="E298" i="16"/>
  <c r="D298" i="16"/>
  <c r="U297" i="16"/>
  <c r="T297" i="16"/>
  <c r="N297" i="16"/>
  <c r="O297" i="16" s="1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T292" i="16" s="1"/>
  <c r="P292" i="16"/>
  <c r="U292" i="16" s="1"/>
  <c r="L292" i="16"/>
  <c r="J292" i="16"/>
  <c r="H292" i="16"/>
  <c r="F292" i="16"/>
  <c r="N292" i="16" s="1"/>
  <c r="E292" i="16"/>
  <c r="M292" i="16" s="1"/>
  <c r="D292" i="16"/>
  <c r="U291" i="16"/>
  <c r="T291" i="16"/>
  <c r="N291" i="16"/>
  <c r="O291" i="16" s="1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N286" i="16"/>
  <c r="O286" i="16" s="1"/>
  <c r="M286" i="16"/>
  <c r="K286" i="16"/>
  <c r="I286" i="16"/>
  <c r="G286" i="16"/>
  <c r="S285" i="16"/>
  <c r="R285" i="16"/>
  <c r="Q285" i="16"/>
  <c r="T285" i="16" s="1"/>
  <c r="P285" i="16"/>
  <c r="L285" i="16"/>
  <c r="J285" i="16"/>
  <c r="H285" i="16"/>
  <c r="F285" i="16"/>
  <c r="E285" i="16"/>
  <c r="K285" i="16" s="1"/>
  <c r="D285" i="16"/>
  <c r="I285" i="16" s="1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H275" i="16"/>
  <c r="F275" i="16"/>
  <c r="E275" i="16"/>
  <c r="M275" i="16" s="1"/>
  <c r="D275" i="16"/>
  <c r="I275" i="16" s="1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N270" i="16"/>
  <c r="O270" i="16" s="1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Q267" i="16"/>
  <c r="P267" i="16"/>
  <c r="U267" i="16" s="1"/>
  <c r="L267" i="16"/>
  <c r="J267" i="16"/>
  <c r="H267" i="16"/>
  <c r="F267" i="16"/>
  <c r="N267" i="16" s="1"/>
  <c r="E267" i="16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P260" i="16"/>
  <c r="L260" i="16"/>
  <c r="J260" i="16"/>
  <c r="H260" i="16"/>
  <c r="F260" i="16"/>
  <c r="G260" i="16" s="1"/>
  <c r="E260" i="16"/>
  <c r="M260" i="16" s="1"/>
  <c r="D260" i="16"/>
  <c r="S259" i="16"/>
  <c r="R259" i="16"/>
  <c r="Q259" i="16"/>
  <c r="P259" i="16"/>
  <c r="L259" i="16"/>
  <c r="J259" i="16"/>
  <c r="H259" i="16"/>
  <c r="F259" i="16"/>
  <c r="E259" i="16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Q254" i="16"/>
  <c r="P254" i="16"/>
  <c r="L254" i="16"/>
  <c r="J254" i="16"/>
  <c r="K254" i="16" s="1"/>
  <c r="H254" i="16"/>
  <c r="I254" i="16" s="1"/>
  <c r="F254" i="16"/>
  <c r="G254" i="16" s="1"/>
  <c r="E254" i="16"/>
  <c r="D254" i="16"/>
  <c r="U253" i="16"/>
  <c r="T253" i="16"/>
  <c r="O253" i="16"/>
  <c r="N253" i="16"/>
  <c r="M253" i="16"/>
  <c r="K253" i="16"/>
  <c r="I253" i="16"/>
  <c r="G253" i="16"/>
  <c r="U252" i="16"/>
  <c r="T252" i="16"/>
  <c r="N252" i="16"/>
  <c r="O252" i="16" s="1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N250" i="16"/>
  <c r="O250" i="16" s="1"/>
  <c r="M250" i="16"/>
  <c r="K250" i="16"/>
  <c r="I250" i="16"/>
  <c r="G250" i="16"/>
  <c r="U249" i="16"/>
  <c r="T249" i="16"/>
  <c r="N249" i="16"/>
  <c r="O249" i="16" s="1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T247" i="16" s="1"/>
  <c r="P247" i="16"/>
  <c r="U247" i="16" s="1"/>
  <c r="L247" i="16"/>
  <c r="J247" i="16"/>
  <c r="H247" i="16"/>
  <c r="F247" i="16"/>
  <c r="E247" i="16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N243" i="16"/>
  <c r="O243" i="16" s="1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U240" i="16" s="1"/>
  <c r="L240" i="16"/>
  <c r="J240" i="16"/>
  <c r="H240" i="16"/>
  <c r="F240" i="16"/>
  <c r="N240" i="16" s="1"/>
  <c r="O240" i="16" s="1"/>
  <c r="E240" i="16"/>
  <c r="M240" i="16" s="1"/>
  <c r="D240" i="16"/>
  <c r="I240" i="16" s="1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O235" i="16"/>
  <c r="N235" i="16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U231" i="16" s="1"/>
  <c r="L231" i="16"/>
  <c r="J231" i="16"/>
  <c r="H231" i="16"/>
  <c r="F231" i="16"/>
  <c r="E231" i="16"/>
  <c r="D231" i="16"/>
  <c r="S230" i="16"/>
  <c r="R230" i="16"/>
  <c r="Q230" i="16"/>
  <c r="P230" i="16"/>
  <c r="U230" i="16" s="1"/>
  <c r="N230" i="16"/>
  <c r="L230" i="16"/>
  <c r="J230" i="16"/>
  <c r="H230" i="16"/>
  <c r="F230" i="16"/>
  <c r="E230" i="16"/>
  <c r="M230" i="16" s="1"/>
  <c r="D230" i="16"/>
  <c r="U229" i="16"/>
  <c r="T229" i="16"/>
  <c r="O229" i="16"/>
  <c r="N229" i="16"/>
  <c r="M229" i="16"/>
  <c r="K229" i="16"/>
  <c r="I229" i="16"/>
  <c r="G229" i="16"/>
  <c r="U228" i="16"/>
  <c r="T228" i="16"/>
  <c r="N228" i="16"/>
  <c r="O228" i="16" s="1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N226" i="16"/>
  <c r="O226" i="16" s="1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T224" i="16" s="1"/>
  <c r="R224" i="16"/>
  <c r="Q224" i="16"/>
  <c r="P224" i="16"/>
  <c r="L224" i="16"/>
  <c r="J224" i="16"/>
  <c r="H224" i="16"/>
  <c r="F224" i="16"/>
  <c r="N224" i="16" s="1"/>
  <c r="E224" i="16"/>
  <c r="D224" i="16"/>
  <c r="U223" i="16"/>
  <c r="T223" i="16"/>
  <c r="N223" i="16"/>
  <c r="O223" i="16" s="1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U216" i="16"/>
  <c r="S216" i="16"/>
  <c r="T216" i="16" s="1"/>
  <c r="R216" i="16"/>
  <c r="Q216" i="16"/>
  <c r="P216" i="16"/>
  <c r="L216" i="16"/>
  <c r="J216" i="16"/>
  <c r="H216" i="16"/>
  <c r="F216" i="16"/>
  <c r="E216" i="16"/>
  <c r="M216" i="16" s="1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R205" i="16"/>
  <c r="Q205" i="16"/>
  <c r="P205" i="16"/>
  <c r="L205" i="16"/>
  <c r="J205" i="16"/>
  <c r="H205" i="16"/>
  <c r="I205" i="16" s="1"/>
  <c r="F205" i="16"/>
  <c r="E205" i="16"/>
  <c r="D205" i="16"/>
  <c r="S204" i="16"/>
  <c r="R204" i="16"/>
  <c r="Q204" i="16"/>
  <c r="T204" i="16" s="1"/>
  <c r="P204" i="16"/>
  <c r="U204" i="16" s="1"/>
  <c r="L204" i="16"/>
  <c r="J204" i="16"/>
  <c r="K204" i="16" s="1"/>
  <c r="H204" i="16"/>
  <c r="I204" i="16" s="1"/>
  <c r="F204" i="16"/>
  <c r="G204" i="16" s="1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T198" i="16" s="1"/>
  <c r="R198" i="16"/>
  <c r="Q198" i="16"/>
  <c r="P198" i="16"/>
  <c r="U198" i="16" s="1"/>
  <c r="L198" i="16"/>
  <c r="J198" i="16"/>
  <c r="H198" i="16"/>
  <c r="F198" i="16"/>
  <c r="N198" i="16" s="1"/>
  <c r="E198" i="16"/>
  <c r="K198" i="16" s="1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N195" i="16"/>
  <c r="O195" i="16" s="1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N192" i="16"/>
  <c r="O192" i="16" s="1"/>
  <c r="M192" i="16"/>
  <c r="K192" i="16"/>
  <c r="I192" i="16"/>
  <c r="G192" i="16"/>
  <c r="T191" i="16"/>
  <c r="S191" i="16"/>
  <c r="R191" i="16"/>
  <c r="Q191" i="16"/>
  <c r="P191" i="16"/>
  <c r="U191" i="16" s="1"/>
  <c r="O191" i="16"/>
  <c r="L191" i="16"/>
  <c r="K191" i="16"/>
  <c r="J191" i="16"/>
  <c r="H191" i="16"/>
  <c r="G191" i="16"/>
  <c r="F191" i="16"/>
  <c r="N191" i="16" s="1"/>
  <c r="E191" i="16"/>
  <c r="M191" i="16" s="1"/>
  <c r="D191" i="16"/>
  <c r="I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T185" i="16" s="1"/>
  <c r="P185" i="16"/>
  <c r="U185" i="16" s="1"/>
  <c r="L185" i="16"/>
  <c r="J185" i="16"/>
  <c r="H185" i="16"/>
  <c r="F185" i="16"/>
  <c r="E185" i="16"/>
  <c r="K185" i="16" s="1"/>
  <c r="D185" i="16"/>
  <c r="I185" i="16" s="1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Q179" i="16"/>
  <c r="T179" i="16" s="1"/>
  <c r="P179" i="16"/>
  <c r="U179" i="16" s="1"/>
  <c r="O179" i="16"/>
  <c r="L179" i="16"/>
  <c r="J179" i="16"/>
  <c r="I179" i="16"/>
  <c r="H179" i="16"/>
  <c r="G179" i="16"/>
  <c r="F179" i="16"/>
  <c r="N179" i="16" s="1"/>
  <c r="E179" i="16"/>
  <c r="M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T170" i="16" s="1"/>
  <c r="R170" i="16"/>
  <c r="Q170" i="16"/>
  <c r="P170" i="16"/>
  <c r="U170" i="16" s="1"/>
  <c r="L170" i="16"/>
  <c r="J170" i="16"/>
  <c r="H170" i="16"/>
  <c r="F170" i="16"/>
  <c r="N170" i="16" s="1"/>
  <c r="E170" i="16"/>
  <c r="K170" i="16" s="1"/>
  <c r="D170" i="16"/>
  <c r="T169" i="16"/>
  <c r="S169" i="16"/>
  <c r="R169" i="16"/>
  <c r="Q169" i="16"/>
  <c r="P169" i="16"/>
  <c r="U169" i="16" s="1"/>
  <c r="N169" i="16"/>
  <c r="O169" i="16" s="1"/>
  <c r="L169" i="16"/>
  <c r="J169" i="16"/>
  <c r="K169" i="16" s="1"/>
  <c r="H169" i="16"/>
  <c r="F169" i="16"/>
  <c r="E169" i="16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T163" i="16" s="1"/>
  <c r="R163" i="16"/>
  <c r="Q163" i="16"/>
  <c r="P163" i="16"/>
  <c r="U163" i="16" s="1"/>
  <c r="L163" i="16"/>
  <c r="J163" i="16"/>
  <c r="H163" i="16"/>
  <c r="I163" i="16" s="1"/>
  <c r="F163" i="16"/>
  <c r="E163" i="16"/>
  <c r="K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N158" i="16"/>
  <c r="O158" i="16" s="1"/>
  <c r="M158" i="16"/>
  <c r="K158" i="16"/>
  <c r="I158" i="16"/>
  <c r="G158" i="16"/>
  <c r="S157" i="16"/>
  <c r="R157" i="16"/>
  <c r="Q157" i="16"/>
  <c r="P157" i="16"/>
  <c r="L157" i="16"/>
  <c r="J157" i="16"/>
  <c r="K157" i="16" s="1"/>
  <c r="H157" i="16"/>
  <c r="I157" i="16" s="1"/>
  <c r="F157" i="16"/>
  <c r="G157" i="16" s="1"/>
  <c r="E157" i="16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T150" i="16" s="1"/>
  <c r="P150" i="16"/>
  <c r="M150" i="16"/>
  <c r="L150" i="16"/>
  <c r="J150" i="16"/>
  <c r="H150" i="16"/>
  <c r="F150" i="16"/>
  <c r="E150" i="16"/>
  <c r="D150" i="16"/>
  <c r="U149" i="16"/>
  <c r="T149" i="16"/>
  <c r="N149" i="16"/>
  <c r="O149" i="16" s="1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N146" i="16"/>
  <c r="O146" i="16" s="1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Q144" i="16"/>
  <c r="P144" i="16"/>
  <c r="U144" i="16" s="1"/>
  <c r="L144" i="16"/>
  <c r="J144" i="16"/>
  <c r="H144" i="16"/>
  <c r="F144" i="16"/>
  <c r="E144" i="16"/>
  <c r="M144" i="16" s="1"/>
  <c r="D144" i="16"/>
  <c r="I144" i="16" s="1"/>
  <c r="U143" i="16"/>
  <c r="T143" i="16"/>
  <c r="O143" i="16"/>
  <c r="N143" i="16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O140" i="16"/>
  <c r="N140" i="16"/>
  <c r="M140" i="16"/>
  <c r="K140" i="16"/>
  <c r="I140" i="16"/>
  <c r="G140" i="16"/>
  <c r="U139" i="16"/>
  <c r="T139" i="16"/>
  <c r="O139" i="16"/>
  <c r="N139" i="16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T137" i="16"/>
  <c r="S137" i="16"/>
  <c r="R137" i="16"/>
  <c r="Q137" i="16"/>
  <c r="P137" i="16"/>
  <c r="L137" i="16"/>
  <c r="J137" i="16"/>
  <c r="H137" i="16"/>
  <c r="I137" i="16" s="1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L132" i="16"/>
  <c r="J132" i="16"/>
  <c r="K132" i="16" s="1"/>
  <c r="H132" i="16"/>
  <c r="I132" i="16" s="1"/>
  <c r="F132" i="16"/>
  <c r="G132" i="16" s="1"/>
  <c r="E132" i="16"/>
  <c r="M132" i="16" s="1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T126" i="16"/>
  <c r="S126" i="16"/>
  <c r="R126" i="16"/>
  <c r="Q126" i="16"/>
  <c r="P126" i="16"/>
  <c r="M126" i="16"/>
  <c r="L126" i="16"/>
  <c r="J126" i="16"/>
  <c r="H126" i="16"/>
  <c r="I126" i="16" s="1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Q121" i="16"/>
  <c r="P121" i="16"/>
  <c r="U121" i="16" s="1"/>
  <c r="L121" i="16"/>
  <c r="J121" i="16"/>
  <c r="H121" i="16"/>
  <c r="F121" i="16"/>
  <c r="N121" i="16" s="1"/>
  <c r="E121" i="16"/>
  <c r="D121" i="16"/>
  <c r="I121" i="16" s="1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P112" i="16"/>
  <c r="U112" i="16" s="1"/>
  <c r="L112" i="16"/>
  <c r="M112" i="16" s="1"/>
  <c r="J112" i="16"/>
  <c r="H112" i="16"/>
  <c r="F112" i="16"/>
  <c r="N112" i="16" s="1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T106" i="16" s="1"/>
  <c r="P106" i="16"/>
  <c r="N106" i="16"/>
  <c r="O106" i="16" s="1"/>
  <c r="L106" i="16"/>
  <c r="J106" i="16"/>
  <c r="H106" i="16"/>
  <c r="F106" i="16"/>
  <c r="E106" i="16"/>
  <c r="D106" i="16"/>
  <c r="U105" i="16"/>
  <c r="T105" i="16"/>
  <c r="N105" i="16"/>
  <c r="O105" i="16" s="1"/>
  <c r="M105" i="16"/>
  <c r="K105" i="16"/>
  <c r="I105" i="16"/>
  <c r="G105" i="16"/>
  <c r="U102" i="16"/>
  <c r="S102" i="16"/>
  <c r="R102" i="16"/>
  <c r="Q102" i="16"/>
  <c r="P102" i="16"/>
  <c r="L102" i="16"/>
  <c r="J102" i="16"/>
  <c r="H102" i="16"/>
  <c r="F102" i="16"/>
  <c r="E102" i="16"/>
  <c r="D102" i="16"/>
  <c r="S101" i="16"/>
  <c r="T101" i="16" s="1"/>
  <c r="R101" i="16"/>
  <c r="Q101" i="16"/>
  <c r="P101" i="16"/>
  <c r="U101" i="16" s="1"/>
  <c r="N101" i="16"/>
  <c r="L101" i="16"/>
  <c r="J101" i="16"/>
  <c r="H101" i="16"/>
  <c r="F101" i="16"/>
  <c r="E101" i="16"/>
  <c r="M101" i="16" s="1"/>
  <c r="D101" i="16"/>
  <c r="O101" i="16" s="1"/>
  <c r="U100" i="16"/>
  <c r="T100" i="16"/>
  <c r="O100" i="16"/>
  <c r="N100" i="16"/>
  <c r="M100" i="16"/>
  <c r="K100" i="16"/>
  <c r="I100" i="16"/>
  <c r="G100" i="16"/>
  <c r="U99" i="16"/>
  <c r="T99" i="16"/>
  <c r="O99" i="16"/>
  <c r="N99" i="16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U96" i="16"/>
  <c r="S96" i="16"/>
  <c r="R96" i="16"/>
  <c r="Q96" i="16"/>
  <c r="T96" i="16" s="1"/>
  <c r="P96" i="16"/>
  <c r="N96" i="16"/>
  <c r="L96" i="16"/>
  <c r="M96" i="16" s="1"/>
  <c r="J96" i="16"/>
  <c r="I96" i="16"/>
  <c r="H96" i="16"/>
  <c r="F96" i="16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S91" i="16"/>
  <c r="R91" i="16"/>
  <c r="Q91" i="16"/>
  <c r="T91" i="16" s="1"/>
  <c r="P91" i="16"/>
  <c r="U91" i="16" s="1"/>
  <c r="L91" i="16"/>
  <c r="K91" i="16"/>
  <c r="J91" i="16"/>
  <c r="H91" i="16"/>
  <c r="F91" i="16"/>
  <c r="E91" i="16"/>
  <c r="D91" i="16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Q85" i="16"/>
  <c r="T85" i="16" s="1"/>
  <c r="P85" i="16"/>
  <c r="U85" i="16" s="1"/>
  <c r="L85" i="16"/>
  <c r="J85" i="16"/>
  <c r="H85" i="16"/>
  <c r="F85" i="16"/>
  <c r="E85" i="16"/>
  <c r="D85" i="16"/>
  <c r="I85" i="16" s="1"/>
  <c r="S84" i="16"/>
  <c r="T84" i="16" s="1"/>
  <c r="R84" i="16"/>
  <c r="Q84" i="16"/>
  <c r="P84" i="16"/>
  <c r="L84" i="16"/>
  <c r="J84" i="16"/>
  <c r="K84" i="16" s="1"/>
  <c r="H84" i="16"/>
  <c r="U84" i="16" s="1"/>
  <c r="F84" i="16"/>
  <c r="E84" i="16"/>
  <c r="D84" i="16"/>
  <c r="U83" i="16"/>
  <c r="T83" i="16"/>
  <c r="N83" i="16"/>
  <c r="O83" i="16" s="1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N81" i="16"/>
  <c r="O81" i="16" s="1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N79" i="16"/>
  <c r="O79" i="16" s="1"/>
  <c r="M79" i="16"/>
  <c r="K79" i="16"/>
  <c r="I79" i="16"/>
  <c r="G79" i="16"/>
  <c r="S78" i="16"/>
  <c r="T78" i="16" s="1"/>
  <c r="R78" i="16"/>
  <c r="Q78" i="16"/>
  <c r="P78" i="16"/>
  <c r="U78" i="16" s="1"/>
  <c r="L78" i="16"/>
  <c r="J78" i="16"/>
  <c r="H78" i="16"/>
  <c r="F78" i="16"/>
  <c r="N78" i="16" s="1"/>
  <c r="E78" i="16"/>
  <c r="K78" i="16" s="1"/>
  <c r="D78" i="16"/>
  <c r="I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N74" i="16"/>
  <c r="O74" i="16" s="1"/>
  <c r="M74" i="16"/>
  <c r="K74" i="16"/>
  <c r="I74" i="16"/>
  <c r="G74" i="16"/>
  <c r="U73" i="16"/>
  <c r="T73" i="16"/>
  <c r="N73" i="16"/>
  <c r="O73" i="16" s="1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P70" i="16"/>
  <c r="L70" i="16"/>
  <c r="J70" i="16"/>
  <c r="K70" i="16" s="1"/>
  <c r="H70" i="16"/>
  <c r="G70" i="16"/>
  <c r="F70" i="16"/>
  <c r="E70" i="16"/>
  <c r="M70" i="16" s="1"/>
  <c r="D70" i="16"/>
  <c r="I70" i="16" s="1"/>
  <c r="U69" i="16"/>
  <c r="T69" i="16"/>
  <c r="N69" i="16"/>
  <c r="O69" i="16" s="1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Q63" i="16"/>
  <c r="T63" i="16" s="1"/>
  <c r="P63" i="16"/>
  <c r="U63" i="16" s="1"/>
  <c r="L63" i="16"/>
  <c r="J63" i="16"/>
  <c r="H63" i="16"/>
  <c r="F63" i="16"/>
  <c r="E63" i="16"/>
  <c r="D63" i="16"/>
  <c r="I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T58" i="16" s="1"/>
  <c r="R58" i="16"/>
  <c r="Q58" i="16"/>
  <c r="P58" i="16"/>
  <c r="U58" i="16" s="1"/>
  <c r="N58" i="16"/>
  <c r="L58" i="16"/>
  <c r="J58" i="16"/>
  <c r="H58" i="16"/>
  <c r="F58" i="16"/>
  <c r="E58" i="16"/>
  <c r="D58" i="16"/>
  <c r="U57" i="16"/>
  <c r="T57" i="16"/>
  <c r="O57" i="16"/>
  <c r="N57" i="16"/>
  <c r="M57" i="16"/>
  <c r="K57" i="16"/>
  <c r="I57" i="16"/>
  <c r="G57" i="16"/>
  <c r="T54" i="16"/>
  <c r="S54" i="16"/>
  <c r="R54" i="16"/>
  <c r="Q54" i="16"/>
  <c r="P54" i="16"/>
  <c r="L54" i="16"/>
  <c r="J54" i="16"/>
  <c r="H54" i="16"/>
  <c r="U54" i="16" s="1"/>
  <c r="F54" i="16"/>
  <c r="E54" i="16"/>
  <c r="D54" i="16"/>
  <c r="S53" i="16"/>
  <c r="R53" i="16"/>
  <c r="Q53" i="16"/>
  <c r="P53" i="16"/>
  <c r="U53" i="16" s="1"/>
  <c r="N53" i="16"/>
  <c r="L53" i="16"/>
  <c r="J53" i="16"/>
  <c r="H53" i="16"/>
  <c r="F53" i="16"/>
  <c r="E53" i="16"/>
  <c r="M53" i="16" s="1"/>
  <c r="D53" i="16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T47" i="16" s="1"/>
  <c r="R47" i="16"/>
  <c r="Q47" i="16"/>
  <c r="P47" i="16"/>
  <c r="L47" i="16"/>
  <c r="J47" i="16"/>
  <c r="K47" i="16" s="1"/>
  <c r="H47" i="16"/>
  <c r="U47" i="16" s="1"/>
  <c r="F47" i="16"/>
  <c r="E47" i="16"/>
  <c r="D47" i="16"/>
  <c r="U46" i="16"/>
  <c r="T46" i="16"/>
  <c r="N46" i="16"/>
  <c r="O46" i="16" s="1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N43" i="16"/>
  <c r="O43" i="16" s="1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T40" i="16"/>
  <c r="S40" i="16"/>
  <c r="R40" i="16"/>
  <c r="Q40" i="16"/>
  <c r="P40" i="16"/>
  <c r="U40" i="16" s="1"/>
  <c r="L40" i="16"/>
  <c r="J40" i="16"/>
  <c r="H40" i="16"/>
  <c r="F40" i="16"/>
  <c r="N40" i="16" s="1"/>
  <c r="E40" i="16"/>
  <c r="D40" i="16"/>
  <c r="O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T35" i="16" s="1"/>
  <c r="P35" i="16"/>
  <c r="U35" i="16" s="1"/>
  <c r="L35" i="16"/>
  <c r="J35" i="16"/>
  <c r="K35" i="16" s="1"/>
  <c r="H35" i="16"/>
  <c r="F35" i="16"/>
  <c r="E35" i="16"/>
  <c r="D35" i="16"/>
  <c r="I35" i="16" s="1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N29" i="16"/>
  <c r="O29" i="16" s="1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Q27" i="16"/>
  <c r="T27" i="16" s="1"/>
  <c r="P27" i="16"/>
  <c r="U27" i="16" s="1"/>
  <c r="L27" i="16"/>
  <c r="J27" i="16"/>
  <c r="K27" i="16" s="1"/>
  <c r="H27" i="16"/>
  <c r="F27" i="16"/>
  <c r="N27" i="16" s="1"/>
  <c r="E27" i="16"/>
  <c r="D27" i="16"/>
  <c r="I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N24" i="16"/>
  <c r="O24" i="16" s="1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P19" i="16"/>
  <c r="L19" i="16"/>
  <c r="J19" i="16"/>
  <c r="H19" i="16"/>
  <c r="F19" i="16"/>
  <c r="E19" i="16"/>
  <c r="M19" i="16" s="1"/>
  <c r="D19" i="16"/>
  <c r="I19" i="16" s="1"/>
  <c r="U18" i="16"/>
  <c r="T18" i="16"/>
  <c r="N18" i="16"/>
  <c r="O18" i="16" s="1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Q10" i="16"/>
  <c r="T10" i="16" s="1"/>
  <c r="P10" i="16"/>
  <c r="U10" i="16" s="1"/>
  <c r="L10" i="16"/>
  <c r="M10" i="16" s="1"/>
  <c r="J10" i="16"/>
  <c r="H10" i="16"/>
  <c r="F10" i="16"/>
  <c r="N10" i="16" s="1"/>
  <c r="E10" i="16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T339" i="15"/>
  <c r="S339" i="15"/>
  <c r="R339" i="15"/>
  <c r="Q339" i="15"/>
  <c r="P339" i="15"/>
  <c r="U339" i="15" s="1"/>
  <c r="L339" i="15"/>
  <c r="J339" i="15"/>
  <c r="H339" i="15"/>
  <c r="F339" i="15"/>
  <c r="N339" i="15" s="1"/>
  <c r="E339" i="15"/>
  <c r="K339" i="15" s="1"/>
  <c r="D339" i="15"/>
  <c r="S338" i="15"/>
  <c r="R338" i="15"/>
  <c r="Q338" i="15"/>
  <c r="T338" i="15" s="1"/>
  <c r="P338" i="15"/>
  <c r="L338" i="15"/>
  <c r="J338" i="15"/>
  <c r="H338" i="15"/>
  <c r="I338" i="15" s="1"/>
  <c r="F338" i="15"/>
  <c r="E338" i="15"/>
  <c r="D338" i="15"/>
  <c r="S337" i="15"/>
  <c r="R337" i="15"/>
  <c r="Q337" i="15"/>
  <c r="T337" i="15" s="1"/>
  <c r="P337" i="15"/>
  <c r="L337" i="15"/>
  <c r="J337" i="15"/>
  <c r="K337" i="15" s="1"/>
  <c r="H337" i="15"/>
  <c r="F337" i="15"/>
  <c r="E337" i="15"/>
  <c r="D337" i="15"/>
  <c r="I337" i="15" s="1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U332" i="15" s="1"/>
  <c r="L332" i="15"/>
  <c r="J332" i="15"/>
  <c r="H332" i="15"/>
  <c r="F332" i="15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T323" i="15" s="1"/>
  <c r="R323" i="15"/>
  <c r="Q323" i="15"/>
  <c r="P323" i="15"/>
  <c r="U323" i="15" s="1"/>
  <c r="L323" i="15"/>
  <c r="J323" i="15"/>
  <c r="H323" i="15"/>
  <c r="F323" i="15"/>
  <c r="N323" i="15" s="1"/>
  <c r="E323" i="15"/>
  <c r="K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T317" i="15" s="1"/>
  <c r="P317" i="15"/>
  <c r="L317" i="15"/>
  <c r="J317" i="15"/>
  <c r="H317" i="15"/>
  <c r="F317" i="15"/>
  <c r="E317" i="15"/>
  <c r="M317" i="15" s="1"/>
  <c r="D317" i="15"/>
  <c r="G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Q310" i="15"/>
  <c r="T310" i="15" s="1"/>
  <c r="P310" i="15"/>
  <c r="L310" i="15"/>
  <c r="J310" i="15"/>
  <c r="K310" i="15" s="1"/>
  <c r="H310" i="15"/>
  <c r="I310" i="15" s="1"/>
  <c r="F310" i="15"/>
  <c r="E310" i="15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T303" i="15"/>
  <c r="S303" i="15"/>
  <c r="R303" i="15"/>
  <c r="Q303" i="15"/>
  <c r="P303" i="15"/>
  <c r="L303" i="15"/>
  <c r="J303" i="15"/>
  <c r="K303" i="15" s="1"/>
  <c r="H303" i="15"/>
  <c r="U303" i="15" s="1"/>
  <c r="F303" i="15"/>
  <c r="N303" i="15" s="1"/>
  <c r="E303" i="15"/>
  <c r="M303" i="15" s="1"/>
  <c r="D303" i="15"/>
  <c r="U302" i="15"/>
  <c r="T302" i="15"/>
  <c r="N302" i="15"/>
  <c r="O302" i="15" s="1"/>
  <c r="M302" i="15"/>
  <c r="K302" i="15"/>
  <c r="I302" i="15"/>
  <c r="G302" i="15"/>
  <c r="S299" i="15"/>
  <c r="R299" i="15"/>
  <c r="Q299" i="15"/>
  <c r="T299" i="15" s="1"/>
  <c r="P299" i="15"/>
  <c r="U299" i="15" s="1"/>
  <c r="N299" i="15"/>
  <c r="L299" i="15"/>
  <c r="J299" i="15"/>
  <c r="H299" i="15"/>
  <c r="F299" i="15"/>
  <c r="E299" i="15"/>
  <c r="K299" i="15" s="1"/>
  <c r="D299" i="15"/>
  <c r="S298" i="15"/>
  <c r="R298" i="15"/>
  <c r="Q298" i="15"/>
  <c r="P298" i="15"/>
  <c r="L298" i="15"/>
  <c r="J298" i="15"/>
  <c r="H298" i="15"/>
  <c r="I298" i="15" s="1"/>
  <c r="F298" i="15"/>
  <c r="E298" i="15"/>
  <c r="M298" i="15" s="1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Q292" i="15"/>
  <c r="P292" i="15"/>
  <c r="L292" i="15"/>
  <c r="J292" i="15"/>
  <c r="H292" i="15"/>
  <c r="F292" i="15"/>
  <c r="E292" i="15"/>
  <c r="M292" i="15" s="1"/>
  <c r="D292" i="15"/>
  <c r="U291" i="15"/>
  <c r="T291" i="15"/>
  <c r="O291" i="15"/>
  <c r="N291" i="15"/>
  <c r="M291" i="15"/>
  <c r="K291" i="15"/>
  <c r="I291" i="15"/>
  <c r="G291" i="15"/>
  <c r="U290" i="15"/>
  <c r="T290" i="15"/>
  <c r="O290" i="15"/>
  <c r="N290" i="15"/>
  <c r="M290" i="15"/>
  <c r="K290" i="15"/>
  <c r="I290" i="15"/>
  <c r="G290" i="15"/>
  <c r="U289" i="15"/>
  <c r="T289" i="15"/>
  <c r="O289" i="15"/>
  <c r="N289" i="15"/>
  <c r="M289" i="15"/>
  <c r="K289" i="15"/>
  <c r="I289" i="15"/>
  <c r="G289" i="15"/>
  <c r="U288" i="15"/>
  <c r="T288" i="15"/>
  <c r="O288" i="15"/>
  <c r="N288" i="15"/>
  <c r="M288" i="15"/>
  <c r="K288" i="15"/>
  <c r="I288" i="15"/>
  <c r="G288" i="15"/>
  <c r="U287" i="15"/>
  <c r="T287" i="15"/>
  <c r="O287" i="15"/>
  <c r="N287" i="15"/>
  <c r="M287" i="15"/>
  <c r="K287" i="15"/>
  <c r="I287" i="15"/>
  <c r="G287" i="15"/>
  <c r="U286" i="15"/>
  <c r="T286" i="15"/>
  <c r="O286" i="15"/>
  <c r="N286" i="15"/>
  <c r="M286" i="15"/>
  <c r="K286" i="15"/>
  <c r="I286" i="15"/>
  <c r="G286" i="15"/>
  <c r="S285" i="15"/>
  <c r="T285" i="15" s="1"/>
  <c r="R285" i="15"/>
  <c r="Q285" i="15"/>
  <c r="P285" i="15"/>
  <c r="L285" i="15"/>
  <c r="K285" i="15"/>
  <c r="J285" i="15"/>
  <c r="H285" i="15"/>
  <c r="U285" i="15" s="1"/>
  <c r="F285" i="15"/>
  <c r="E285" i="15"/>
  <c r="D285" i="15"/>
  <c r="U284" i="15"/>
  <c r="T284" i="15"/>
  <c r="O284" i="15"/>
  <c r="N284" i="15"/>
  <c r="M284" i="15"/>
  <c r="K284" i="15"/>
  <c r="I284" i="15"/>
  <c r="G284" i="15"/>
  <c r="U283" i="15"/>
  <c r="T283" i="15"/>
  <c r="O283" i="15"/>
  <c r="N283" i="15"/>
  <c r="M283" i="15"/>
  <c r="K283" i="15"/>
  <c r="I283" i="15"/>
  <c r="G283" i="15"/>
  <c r="U282" i="15"/>
  <c r="T282" i="15"/>
  <c r="O282" i="15"/>
  <c r="N282" i="15"/>
  <c r="M282" i="15"/>
  <c r="K282" i="15"/>
  <c r="I282" i="15"/>
  <c r="G282" i="15"/>
  <c r="U281" i="15"/>
  <c r="T281" i="15"/>
  <c r="O281" i="15"/>
  <c r="N281" i="15"/>
  <c r="M281" i="15"/>
  <c r="K281" i="15"/>
  <c r="I281" i="15"/>
  <c r="G281" i="15"/>
  <c r="U280" i="15"/>
  <c r="T280" i="15"/>
  <c r="O280" i="15"/>
  <c r="N280" i="15"/>
  <c r="M280" i="15"/>
  <c r="K280" i="15"/>
  <c r="I280" i="15"/>
  <c r="G280" i="15"/>
  <c r="U279" i="15"/>
  <c r="T279" i="15"/>
  <c r="O279" i="15"/>
  <c r="N279" i="15"/>
  <c r="M279" i="15"/>
  <c r="K279" i="15"/>
  <c r="I279" i="15"/>
  <c r="G279" i="15"/>
  <c r="U278" i="15"/>
  <c r="T278" i="15"/>
  <c r="O278" i="15"/>
  <c r="N278" i="15"/>
  <c r="M278" i="15"/>
  <c r="K278" i="15"/>
  <c r="I278" i="15"/>
  <c r="G278" i="15"/>
  <c r="U277" i="15"/>
  <c r="T277" i="15"/>
  <c r="O277" i="15"/>
  <c r="N277" i="15"/>
  <c r="M277" i="15"/>
  <c r="K277" i="15"/>
  <c r="I277" i="15"/>
  <c r="G277" i="15"/>
  <c r="U276" i="15"/>
  <c r="T276" i="15"/>
  <c r="O276" i="15"/>
  <c r="N276" i="15"/>
  <c r="M276" i="15"/>
  <c r="K276" i="15"/>
  <c r="I276" i="15"/>
  <c r="G276" i="15"/>
  <c r="S275" i="15"/>
  <c r="R275" i="15"/>
  <c r="Q275" i="15"/>
  <c r="T275" i="15" s="1"/>
  <c r="P275" i="15"/>
  <c r="U275" i="15" s="1"/>
  <c r="L275" i="15"/>
  <c r="J275" i="15"/>
  <c r="H275" i="15"/>
  <c r="F275" i="15"/>
  <c r="N275" i="15" s="1"/>
  <c r="E275" i="15"/>
  <c r="K275" i="15" s="1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O271" i="15"/>
  <c r="N271" i="15"/>
  <c r="M271" i="15"/>
  <c r="K271" i="15"/>
  <c r="I271" i="15"/>
  <c r="G271" i="15"/>
  <c r="U270" i="15"/>
  <c r="T270" i="15"/>
  <c r="O270" i="15"/>
  <c r="N270" i="15"/>
  <c r="M270" i="15"/>
  <c r="K270" i="15"/>
  <c r="I270" i="15"/>
  <c r="G270" i="15"/>
  <c r="U269" i="15"/>
  <c r="T269" i="15"/>
  <c r="O269" i="15"/>
  <c r="N269" i="15"/>
  <c r="M269" i="15"/>
  <c r="K269" i="15"/>
  <c r="I269" i="15"/>
  <c r="G269" i="15"/>
  <c r="U268" i="15"/>
  <c r="T268" i="15"/>
  <c r="O268" i="15"/>
  <c r="N268" i="15"/>
  <c r="M268" i="15"/>
  <c r="K268" i="15"/>
  <c r="I268" i="15"/>
  <c r="G268" i="15"/>
  <c r="S267" i="15"/>
  <c r="R267" i="15"/>
  <c r="Q267" i="15"/>
  <c r="P267" i="15"/>
  <c r="L267" i="15"/>
  <c r="J267" i="15"/>
  <c r="H267" i="15"/>
  <c r="I267" i="15" s="1"/>
  <c r="F267" i="15"/>
  <c r="E267" i="15"/>
  <c r="M267" i="15" s="1"/>
  <c r="D267" i="15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Q260" i="15"/>
  <c r="P260" i="15"/>
  <c r="L260" i="15"/>
  <c r="J260" i="15"/>
  <c r="I260" i="15"/>
  <c r="H260" i="15"/>
  <c r="F260" i="15"/>
  <c r="N260" i="15" s="1"/>
  <c r="E260" i="15"/>
  <c r="M260" i="15" s="1"/>
  <c r="D260" i="15"/>
  <c r="S259" i="15"/>
  <c r="R259" i="15"/>
  <c r="Q259" i="15"/>
  <c r="P259" i="15"/>
  <c r="U259" i="15" s="1"/>
  <c r="L259" i="15"/>
  <c r="K259" i="15"/>
  <c r="J259" i="15"/>
  <c r="H259" i="15"/>
  <c r="F259" i="15"/>
  <c r="N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O257" i="15"/>
  <c r="N257" i="15"/>
  <c r="M257" i="15"/>
  <c r="K257" i="15"/>
  <c r="I257" i="15"/>
  <c r="G257" i="15"/>
  <c r="U256" i="15"/>
  <c r="T256" i="15"/>
  <c r="O256" i="15"/>
  <c r="N256" i="15"/>
  <c r="M256" i="15"/>
  <c r="K256" i="15"/>
  <c r="I256" i="15"/>
  <c r="G256" i="15"/>
  <c r="U255" i="15"/>
  <c r="T255" i="15"/>
  <c r="O255" i="15"/>
  <c r="N255" i="15"/>
  <c r="M255" i="15"/>
  <c r="K255" i="15"/>
  <c r="I255" i="15"/>
  <c r="G255" i="15"/>
  <c r="T254" i="15"/>
  <c r="S254" i="15"/>
  <c r="R254" i="15"/>
  <c r="Q254" i="15"/>
  <c r="P254" i="15"/>
  <c r="L254" i="15"/>
  <c r="M254" i="15" s="1"/>
  <c r="J254" i="15"/>
  <c r="H254" i="15"/>
  <c r="U254" i="15" s="1"/>
  <c r="F254" i="15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Q247" i="15"/>
  <c r="T247" i="15" s="1"/>
  <c r="P247" i="15"/>
  <c r="U247" i="15" s="1"/>
  <c r="L247" i="15"/>
  <c r="K247" i="15"/>
  <c r="J247" i="15"/>
  <c r="H247" i="15"/>
  <c r="F247" i="15"/>
  <c r="N247" i="15" s="1"/>
  <c r="E247" i="15"/>
  <c r="D247" i="15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T240" i="15" s="1"/>
  <c r="P240" i="15"/>
  <c r="U240" i="15" s="1"/>
  <c r="L240" i="15"/>
  <c r="J240" i="15"/>
  <c r="K240" i="15" s="1"/>
  <c r="I240" i="15"/>
  <c r="H240" i="15"/>
  <c r="F240" i="15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P231" i="15"/>
  <c r="L231" i="15"/>
  <c r="J231" i="15"/>
  <c r="K231" i="15" s="1"/>
  <c r="H231" i="15"/>
  <c r="U231" i="15" s="1"/>
  <c r="F231" i="15"/>
  <c r="E231" i="15"/>
  <c r="D231" i="15"/>
  <c r="S230" i="15"/>
  <c r="T230" i="15" s="1"/>
  <c r="R230" i="15"/>
  <c r="Q230" i="15"/>
  <c r="P230" i="15"/>
  <c r="L230" i="15"/>
  <c r="J230" i="15"/>
  <c r="H230" i="15"/>
  <c r="F230" i="15"/>
  <c r="E230" i="15"/>
  <c r="K230" i="15" s="1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T224" i="15" s="1"/>
  <c r="P224" i="15"/>
  <c r="L224" i="15"/>
  <c r="J224" i="15"/>
  <c r="H224" i="15"/>
  <c r="F224" i="15"/>
  <c r="E224" i="15"/>
  <c r="M224" i="15" s="1"/>
  <c r="D224" i="15"/>
  <c r="G224" i="15" s="1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Q216" i="15"/>
  <c r="T216" i="15" s="1"/>
  <c r="P216" i="15"/>
  <c r="L216" i="15"/>
  <c r="J216" i="15"/>
  <c r="K216" i="15" s="1"/>
  <c r="H216" i="15"/>
  <c r="F216" i="15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O214" i="15"/>
  <c r="N214" i="15"/>
  <c r="M214" i="15"/>
  <c r="K214" i="15"/>
  <c r="I214" i="15"/>
  <c r="G214" i="15"/>
  <c r="U213" i="15"/>
  <c r="T213" i="15"/>
  <c r="O213" i="15"/>
  <c r="N213" i="15"/>
  <c r="M213" i="15"/>
  <c r="K213" i="15"/>
  <c r="I213" i="15"/>
  <c r="G213" i="15"/>
  <c r="U212" i="15"/>
  <c r="T212" i="15"/>
  <c r="O212" i="15"/>
  <c r="N212" i="15"/>
  <c r="M212" i="15"/>
  <c r="K212" i="15"/>
  <c r="I212" i="15"/>
  <c r="G212" i="15"/>
  <c r="U211" i="15"/>
  <c r="T211" i="15"/>
  <c r="O211" i="15"/>
  <c r="N211" i="15"/>
  <c r="M211" i="15"/>
  <c r="K211" i="15"/>
  <c r="I211" i="15"/>
  <c r="G211" i="15"/>
  <c r="U210" i="15"/>
  <c r="T210" i="15"/>
  <c r="O210" i="15"/>
  <c r="N210" i="15"/>
  <c r="M210" i="15"/>
  <c r="K210" i="15"/>
  <c r="I210" i="15"/>
  <c r="G210" i="15"/>
  <c r="U209" i="15"/>
  <c r="T209" i="15"/>
  <c r="O209" i="15"/>
  <c r="N209" i="15"/>
  <c r="M209" i="15"/>
  <c r="K209" i="15"/>
  <c r="I209" i="15"/>
  <c r="G209" i="15"/>
  <c r="U208" i="15"/>
  <c r="T208" i="15"/>
  <c r="O208" i="15"/>
  <c r="N208" i="15"/>
  <c r="M208" i="15"/>
  <c r="K208" i="15"/>
  <c r="I208" i="15"/>
  <c r="G208" i="15"/>
  <c r="S205" i="15"/>
  <c r="R205" i="15"/>
  <c r="Q205" i="15"/>
  <c r="P205" i="15"/>
  <c r="U205" i="15" s="1"/>
  <c r="L205" i="15"/>
  <c r="J205" i="15"/>
  <c r="H205" i="15"/>
  <c r="F205" i="15"/>
  <c r="N205" i="15" s="1"/>
  <c r="E205" i="15"/>
  <c r="K205" i="15" s="1"/>
  <c r="D205" i="15"/>
  <c r="T204" i="15"/>
  <c r="S204" i="15"/>
  <c r="R204" i="15"/>
  <c r="Q204" i="15"/>
  <c r="P204" i="15"/>
  <c r="U204" i="15" s="1"/>
  <c r="N204" i="15"/>
  <c r="L204" i="15"/>
  <c r="M204" i="15" s="1"/>
  <c r="J204" i="15"/>
  <c r="H204" i="15"/>
  <c r="F204" i="15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O200" i="15"/>
  <c r="N200" i="15"/>
  <c r="M200" i="15"/>
  <c r="K200" i="15"/>
  <c r="I200" i="15"/>
  <c r="G200" i="15"/>
  <c r="U199" i="15"/>
  <c r="T199" i="15"/>
  <c r="O199" i="15"/>
  <c r="N199" i="15"/>
  <c r="M199" i="15"/>
  <c r="K199" i="15"/>
  <c r="I199" i="15"/>
  <c r="G199" i="15"/>
  <c r="S198" i="15"/>
  <c r="R198" i="15"/>
  <c r="Q198" i="15"/>
  <c r="T198" i="15" s="1"/>
  <c r="P198" i="15"/>
  <c r="U198" i="15" s="1"/>
  <c r="N198" i="15"/>
  <c r="L198" i="15"/>
  <c r="J198" i="15"/>
  <c r="H198" i="15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R191" i="15"/>
  <c r="Q191" i="15"/>
  <c r="T191" i="15" s="1"/>
  <c r="P191" i="15"/>
  <c r="U191" i="15" s="1"/>
  <c r="L191" i="15"/>
  <c r="J191" i="15"/>
  <c r="K191" i="15" s="1"/>
  <c r="H191" i="15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O189" i="15"/>
  <c r="N189" i="15"/>
  <c r="M189" i="15"/>
  <c r="K189" i="15"/>
  <c r="I189" i="15"/>
  <c r="G189" i="15"/>
  <c r="U188" i="15"/>
  <c r="T188" i="15"/>
  <c r="O188" i="15"/>
  <c r="N188" i="15"/>
  <c r="M188" i="15"/>
  <c r="K188" i="15"/>
  <c r="I188" i="15"/>
  <c r="G188" i="15"/>
  <c r="U187" i="15"/>
  <c r="T187" i="15"/>
  <c r="O187" i="15"/>
  <c r="N187" i="15"/>
  <c r="M187" i="15"/>
  <c r="K187" i="15"/>
  <c r="I187" i="15"/>
  <c r="G187" i="15"/>
  <c r="U186" i="15"/>
  <c r="T186" i="15"/>
  <c r="O186" i="15"/>
  <c r="N186" i="15"/>
  <c r="M186" i="15"/>
  <c r="K186" i="15"/>
  <c r="I186" i="15"/>
  <c r="G186" i="15"/>
  <c r="T185" i="15"/>
  <c r="S185" i="15"/>
  <c r="R185" i="15"/>
  <c r="Q185" i="15"/>
  <c r="P185" i="15"/>
  <c r="U185" i="15" s="1"/>
  <c r="L185" i="15"/>
  <c r="J185" i="15"/>
  <c r="H185" i="15"/>
  <c r="F185" i="15"/>
  <c r="N185" i="15" s="1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O180" i="15"/>
  <c r="N180" i="15"/>
  <c r="M180" i="15"/>
  <c r="K180" i="15"/>
  <c r="I180" i="15"/>
  <c r="G180" i="15"/>
  <c r="U179" i="15"/>
  <c r="S179" i="15"/>
  <c r="T179" i="15" s="1"/>
  <c r="R179" i="15"/>
  <c r="Q179" i="15"/>
  <c r="P179" i="15"/>
  <c r="L179" i="15"/>
  <c r="J179" i="15"/>
  <c r="H179" i="15"/>
  <c r="N179" i="15" s="1"/>
  <c r="F179" i="15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P170" i="15"/>
  <c r="L170" i="15"/>
  <c r="J170" i="15"/>
  <c r="K170" i="15" s="1"/>
  <c r="H170" i="15"/>
  <c r="I170" i="15" s="1"/>
  <c r="F170" i="15"/>
  <c r="N170" i="15" s="1"/>
  <c r="O170" i="15" s="1"/>
  <c r="E170" i="15"/>
  <c r="M170" i="15" s="1"/>
  <c r="D170" i="15"/>
  <c r="S169" i="15"/>
  <c r="R169" i="15"/>
  <c r="Q169" i="15"/>
  <c r="T169" i="15" s="1"/>
  <c r="P169" i="15"/>
  <c r="L169" i="15"/>
  <c r="J169" i="15"/>
  <c r="K169" i="15" s="1"/>
  <c r="H169" i="15"/>
  <c r="F169" i="15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P163" i="15"/>
  <c r="L163" i="15"/>
  <c r="J163" i="15"/>
  <c r="K163" i="15" s="1"/>
  <c r="H163" i="15"/>
  <c r="U163" i="15" s="1"/>
  <c r="F163" i="15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O160" i="15"/>
  <c r="N160" i="15"/>
  <c r="M160" i="15"/>
  <c r="K160" i="15"/>
  <c r="I160" i="15"/>
  <c r="G160" i="15"/>
  <c r="U159" i="15"/>
  <c r="T159" i="15"/>
  <c r="O159" i="15"/>
  <c r="N159" i="15"/>
  <c r="M159" i="15"/>
  <c r="K159" i="15"/>
  <c r="I159" i="15"/>
  <c r="G159" i="15"/>
  <c r="U158" i="15"/>
  <c r="T158" i="15"/>
  <c r="O158" i="15"/>
  <c r="N158" i="15"/>
  <c r="M158" i="15"/>
  <c r="K158" i="15"/>
  <c r="I158" i="15"/>
  <c r="G158" i="15"/>
  <c r="S157" i="15"/>
  <c r="R157" i="15"/>
  <c r="Q157" i="15"/>
  <c r="P157" i="15"/>
  <c r="L157" i="15"/>
  <c r="J157" i="15"/>
  <c r="H157" i="15"/>
  <c r="U157" i="15" s="1"/>
  <c r="F157" i="15"/>
  <c r="N157" i="15" s="1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T150" i="15" s="1"/>
  <c r="P150" i="15"/>
  <c r="U150" i="15" s="1"/>
  <c r="N150" i="15"/>
  <c r="L150" i="15"/>
  <c r="J150" i="15"/>
  <c r="K150" i="15" s="1"/>
  <c r="H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N146" i="15"/>
  <c r="O146" i="15" s="1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T144" i="15" s="1"/>
  <c r="P144" i="15"/>
  <c r="L144" i="15"/>
  <c r="J144" i="15"/>
  <c r="K144" i="15" s="1"/>
  <c r="I144" i="15"/>
  <c r="H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P137" i="15"/>
  <c r="U137" i="15" s="1"/>
  <c r="L137" i="15"/>
  <c r="K137" i="15"/>
  <c r="J137" i="15"/>
  <c r="H137" i="15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Q132" i="15"/>
  <c r="T132" i="15" s="1"/>
  <c r="P132" i="15"/>
  <c r="U132" i="15" s="1"/>
  <c r="L132" i="15"/>
  <c r="J132" i="15"/>
  <c r="H132" i="15"/>
  <c r="N132" i="15" s="1"/>
  <c r="F132" i="15"/>
  <c r="E132" i="15"/>
  <c r="K132" i="15" s="1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Q126" i="15"/>
  <c r="T126" i="15" s="1"/>
  <c r="P126" i="15"/>
  <c r="U126" i="15" s="1"/>
  <c r="N126" i="15"/>
  <c r="O126" i="15" s="1"/>
  <c r="L126" i="15"/>
  <c r="J126" i="15"/>
  <c r="K126" i="15" s="1"/>
  <c r="H126" i="15"/>
  <c r="F126" i="15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Q121" i="15"/>
  <c r="T121" i="15" s="1"/>
  <c r="P121" i="15"/>
  <c r="U121" i="15" s="1"/>
  <c r="L121" i="15"/>
  <c r="J121" i="15"/>
  <c r="K121" i="15" s="1"/>
  <c r="H121" i="15"/>
  <c r="F121" i="15"/>
  <c r="N121" i="15" s="1"/>
  <c r="E121" i="15"/>
  <c r="D121" i="15"/>
  <c r="U120" i="15"/>
  <c r="T120" i="15"/>
  <c r="O120" i="15"/>
  <c r="N120" i="15"/>
  <c r="M120" i="15"/>
  <c r="K120" i="15"/>
  <c r="I120" i="15"/>
  <c r="G120" i="15"/>
  <c r="U119" i="15"/>
  <c r="T119" i="15"/>
  <c r="O119" i="15"/>
  <c r="N119" i="15"/>
  <c r="M119" i="15"/>
  <c r="K119" i="15"/>
  <c r="I119" i="15"/>
  <c r="G119" i="15"/>
  <c r="U118" i="15"/>
  <c r="T118" i="15"/>
  <c r="O118" i="15"/>
  <c r="N118" i="15"/>
  <c r="M118" i="15"/>
  <c r="K118" i="15"/>
  <c r="I118" i="15"/>
  <c r="G118" i="15"/>
  <c r="U117" i="15"/>
  <c r="T117" i="15"/>
  <c r="O117" i="15"/>
  <c r="N117" i="15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O115" i="15"/>
  <c r="N115" i="15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T112" i="15" s="1"/>
  <c r="R112" i="15"/>
  <c r="Q112" i="15"/>
  <c r="P112" i="15"/>
  <c r="L112" i="15"/>
  <c r="J112" i="15"/>
  <c r="H112" i="15"/>
  <c r="U112" i="15" s="1"/>
  <c r="F112" i="15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O110" i="15"/>
  <c r="N110" i="15"/>
  <c r="M110" i="15"/>
  <c r="K110" i="15"/>
  <c r="I110" i="15"/>
  <c r="G110" i="15"/>
  <c r="U109" i="15"/>
  <c r="T109" i="15"/>
  <c r="O109" i="15"/>
  <c r="N109" i="15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O107" i="15"/>
  <c r="N107" i="15"/>
  <c r="M107" i="15"/>
  <c r="K107" i="15"/>
  <c r="I107" i="15"/>
  <c r="G107" i="15"/>
  <c r="S106" i="15"/>
  <c r="R106" i="15"/>
  <c r="Q106" i="15"/>
  <c r="T106" i="15" s="1"/>
  <c r="P106" i="15"/>
  <c r="U106" i="15" s="1"/>
  <c r="L106" i="15"/>
  <c r="J106" i="15"/>
  <c r="H106" i="15"/>
  <c r="F106" i="15"/>
  <c r="E106" i="15"/>
  <c r="K106" i="15" s="1"/>
  <c r="D106" i="15"/>
  <c r="U105" i="15"/>
  <c r="T105" i="15"/>
  <c r="O105" i="15"/>
  <c r="N105" i="15"/>
  <c r="M105" i="15"/>
  <c r="K105" i="15"/>
  <c r="I105" i="15"/>
  <c r="G105" i="15"/>
  <c r="S102" i="15"/>
  <c r="R102" i="15"/>
  <c r="Q102" i="15"/>
  <c r="P102" i="15"/>
  <c r="L102" i="15"/>
  <c r="J102" i="15"/>
  <c r="H102" i="15"/>
  <c r="F102" i="15"/>
  <c r="N102" i="15" s="1"/>
  <c r="O102" i="15" s="1"/>
  <c r="E102" i="15"/>
  <c r="K102" i="15" s="1"/>
  <c r="D102" i="15"/>
  <c r="I102" i="15" s="1"/>
  <c r="S101" i="15"/>
  <c r="R101" i="15"/>
  <c r="Q101" i="15"/>
  <c r="P101" i="15"/>
  <c r="L101" i="15"/>
  <c r="J101" i="15"/>
  <c r="K101" i="15" s="1"/>
  <c r="H101" i="15"/>
  <c r="I101" i="15" s="1"/>
  <c r="F101" i="15"/>
  <c r="E101" i="15"/>
  <c r="D101" i="15"/>
  <c r="G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Q96" i="15"/>
  <c r="T96" i="15" s="1"/>
  <c r="P96" i="15"/>
  <c r="U96" i="15" s="1"/>
  <c r="L96" i="15"/>
  <c r="J96" i="15"/>
  <c r="K96" i="15" s="1"/>
  <c r="H96" i="15"/>
  <c r="I96" i="15" s="1"/>
  <c r="F96" i="15"/>
  <c r="E96" i="15"/>
  <c r="D96" i="15"/>
  <c r="U95" i="15"/>
  <c r="T95" i="15"/>
  <c r="O95" i="15"/>
  <c r="N95" i="15"/>
  <c r="M95" i="15"/>
  <c r="K95" i="15"/>
  <c r="I95" i="15"/>
  <c r="G95" i="15"/>
  <c r="U94" i="15"/>
  <c r="T94" i="15"/>
  <c r="O94" i="15"/>
  <c r="N94" i="15"/>
  <c r="M94" i="15"/>
  <c r="K94" i="15"/>
  <c r="I94" i="15"/>
  <c r="G94" i="15"/>
  <c r="U93" i="15"/>
  <c r="T93" i="15"/>
  <c r="O93" i="15"/>
  <c r="N93" i="15"/>
  <c r="M93" i="15"/>
  <c r="K93" i="15"/>
  <c r="I93" i="15"/>
  <c r="G93" i="15"/>
  <c r="U92" i="15"/>
  <c r="T92" i="15"/>
  <c r="O92" i="15"/>
  <c r="N92" i="15"/>
  <c r="M92" i="15"/>
  <c r="K92" i="15"/>
  <c r="I92" i="15"/>
  <c r="G92" i="15"/>
  <c r="S91" i="15"/>
  <c r="T91" i="15" s="1"/>
  <c r="R91" i="15"/>
  <c r="Q91" i="15"/>
  <c r="P91" i="15"/>
  <c r="L91" i="15"/>
  <c r="J91" i="15"/>
  <c r="H91" i="15"/>
  <c r="U91" i="15" s="1"/>
  <c r="F91" i="15"/>
  <c r="E91" i="15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P85" i="15"/>
  <c r="L85" i="15"/>
  <c r="J85" i="15"/>
  <c r="I85" i="15"/>
  <c r="H85" i="15"/>
  <c r="U85" i="15" s="1"/>
  <c r="F85" i="15"/>
  <c r="G85" i="15" s="1"/>
  <c r="E85" i="15"/>
  <c r="K85" i="15" s="1"/>
  <c r="D85" i="15"/>
  <c r="S84" i="15"/>
  <c r="R84" i="15"/>
  <c r="Q84" i="15"/>
  <c r="T84" i="15" s="1"/>
  <c r="P84" i="15"/>
  <c r="U84" i="15" s="1"/>
  <c r="L84" i="15"/>
  <c r="K84" i="15"/>
  <c r="J84" i="15"/>
  <c r="H84" i="15"/>
  <c r="F84" i="15"/>
  <c r="N84" i="15" s="1"/>
  <c r="E84" i="15"/>
  <c r="D84" i="15"/>
  <c r="G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Q78" i="15"/>
  <c r="T78" i="15" s="1"/>
  <c r="P78" i="15"/>
  <c r="U78" i="15" s="1"/>
  <c r="L78" i="15"/>
  <c r="J78" i="15"/>
  <c r="H78" i="15"/>
  <c r="F78" i="15"/>
  <c r="E78" i="15"/>
  <c r="M78" i="15" s="1"/>
  <c r="D78" i="15"/>
  <c r="I78" i="15" s="1"/>
  <c r="U77" i="15"/>
  <c r="T77" i="15"/>
  <c r="O77" i="15"/>
  <c r="N77" i="15"/>
  <c r="M77" i="15"/>
  <c r="K77" i="15"/>
  <c r="I77" i="15"/>
  <c r="G77" i="15"/>
  <c r="U76" i="15"/>
  <c r="T76" i="15"/>
  <c r="O76" i="15"/>
  <c r="N76" i="15"/>
  <c r="M76" i="15"/>
  <c r="K76" i="15"/>
  <c r="I76" i="15"/>
  <c r="G76" i="15"/>
  <c r="U75" i="15"/>
  <c r="T75" i="15"/>
  <c r="O75" i="15"/>
  <c r="N75" i="15"/>
  <c r="M75" i="15"/>
  <c r="K75" i="15"/>
  <c r="I75" i="15"/>
  <c r="G75" i="15"/>
  <c r="U74" i="15"/>
  <c r="T74" i="15"/>
  <c r="O74" i="15"/>
  <c r="N74" i="15"/>
  <c r="M74" i="15"/>
  <c r="K74" i="15"/>
  <c r="I74" i="15"/>
  <c r="G74" i="15"/>
  <c r="U73" i="15"/>
  <c r="T73" i="15"/>
  <c r="O73" i="15"/>
  <c r="N73" i="15"/>
  <c r="M73" i="15"/>
  <c r="K73" i="15"/>
  <c r="I73" i="15"/>
  <c r="G73" i="15"/>
  <c r="U72" i="15"/>
  <c r="T72" i="15"/>
  <c r="O72" i="15"/>
  <c r="N72" i="15"/>
  <c r="M72" i="15"/>
  <c r="K72" i="15"/>
  <c r="I72" i="15"/>
  <c r="G72" i="15"/>
  <c r="U71" i="15"/>
  <c r="T71" i="15"/>
  <c r="O71" i="15"/>
  <c r="N71" i="15"/>
  <c r="M71" i="15"/>
  <c r="K71" i="15"/>
  <c r="I71" i="15"/>
  <c r="G71" i="15"/>
  <c r="S70" i="15"/>
  <c r="T70" i="15" s="1"/>
  <c r="R70" i="15"/>
  <c r="Q70" i="15"/>
  <c r="P70" i="15"/>
  <c r="L70" i="15"/>
  <c r="K70" i="15"/>
  <c r="J70" i="15"/>
  <c r="H70" i="15"/>
  <c r="U70" i="15" s="1"/>
  <c r="F70" i="15"/>
  <c r="E70" i="15"/>
  <c r="M70" i="15" s="1"/>
  <c r="D70" i="15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L63" i="15"/>
  <c r="J63" i="15"/>
  <c r="I63" i="15"/>
  <c r="H63" i="15"/>
  <c r="U63" i="15" s="1"/>
  <c r="F63" i="15"/>
  <c r="N63" i="15" s="1"/>
  <c r="O63" i="15" s="1"/>
  <c r="E63" i="15"/>
  <c r="K63" i="15" s="1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T58" i="15" s="1"/>
  <c r="P58" i="15"/>
  <c r="U58" i="15" s="1"/>
  <c r="L58" i="15"/>
  <c r="K58" i="15"/>
  <c r="J58" i="15"/>
  <c r="H58" i="15"/>
  <c r="F58" i="15"/>
  <c r="N58" i="15" s="1"/>
  <c r="E58" i="15"/>
  <c r="D58" i="15"/>
  <c r="G58" i="15" s="1"/>
  <c r="U57" i="15"/>
  <c r="T57" i="15"/>
  <c r="N57" i="15"/>
  <c r="O57" i="15" s="1"/>
  <c r="M57" i="15"/>
  <c r="K57" i="15"/>
  <c r="I57" i="15"/>
  <c r="G57" i="15"/>
  <c r="S54" i="15"/>
  <c r="R54" i="15"/>
  <c r="Q54" i="15"/>
  <c r="P54" i="15"/>
  <c r="L54" i="15"/>
  <c r="J54" i="15"/>
  <c r="H54" i="15"/>
  <c r="U54" i="15" s="1"/>
  <c r="F54" i="15"/>
  <c r="E54" i="15"/>
  <c r="M54" i="15" s="1"/>
  <c r="D54" i="15"/>
  <c r="I54" i="15" s="1"/>
  <c r="S53" i="15"/>
  <c r="R53" i="15"/>
  <c r="Q53" i="15"/>
  <c r="P53" i="15"/>
  <c r="U53" i="15" s="1"/>
  <c r="L53" i="15"/>
  <c r="K53" i="15"/>
  <c r="J53" i="15"/>
  <c r="H53" i="15"/>
  <c r="F53" i="15"/>
  <c r="E53" i="15"/>
  <c r="D53" i="15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Q47" i="15"/>
  <c r="T47" i="15" s="1"/>
  <c r="P47" i="15"/>
  <c r="U47" i="15" s="1"/>
  <c r="M47" i="15"/>
  <c r="L47" i="15"/>
  <c r="J47" i="15"/>
  <c r="H47" i="15"/>
  <c r="F47" i="15"/>
  <c r="N47" i="15" s="1"/>
  <c r="E47" i="15"/>
  <c r="D47" i="15"/>
  <c r="I47" i="15" s="1"/>
  <c r="U46" i="15"/>
  <c r="T46" i="15"/>
  <c r="O46" i="15"/>
  <c r="N46" i="15"/>
  <c r="M46" i="15"/>
  <c r="K46" i="15"/>
  <c r="I46" i="15"/>
  <c r="G46" i="15"/>
  <c r="U45" i="15"/>
  <c r="T45" i="15"/>
  <c r="O45" i="15"/>
  <c r="N45" i="15"/>
  <c r="M45" i="15"/>
  <c r="K45" i="15"/>
  <c r="I45" i="15"/>
  <c r="G45" i="15"/>
  <c r="U44" i="15"/>
  <c r="T44" i="15"/>
  <c r="O44" i="15"/>
  <c r="N44" i="15"/>
  <c r="M44" i="15"/>
  <c r="K44" i="15"/>
  <c r="I44" i="15"/>
  <c r="G44" i="15"/>
  <c r="U43" i="15"/>
  <c r="T43" i="15"/>
  <c r="O43" i="15"/>
  <c r="N43" i="15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O41" i="15"/>
  <c r="N41" i="15"/>
  <c r="M41" i="15"/>
  <c r="K41" i="15"/>
  <c r="I41" i="15"/>
  <c r="G41" i="15"/>
  <c r="S40" i="15"/>
  <c r="R40" i="15"/>
  <c r="Q40" i="15"/>
  <c r="P40" i="15"/>
  <c r="L40" i="15"/>
  <c r="J40" i="15"/>
  <c r="H40" i="15"/>
  <c r="I40" i="15" s="1"/>
  <c r="G40" i="15"/>
  <c r="F40" i="15"/>
  <c r="E40" i="15"/>
  <c r="M40" i="15" s="1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Q35" i="15"/>
  <c r="P35" i="15"/>
  <c r="L35" i="15"/>
  <c r="J35" i="15"/>
  <c r="K35" i="15" s="1"/>
  <c r="I35" i="15"/>
  <c r="H35" i="15"/>
  <c r="U35" i="15" s="1"/>
  <c r="F35" i="15"/>
  <c r="E35" i="15"/>
  <c r="M35" i="15" s="1"/>
  <c r="D35" i="15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Q27" i="15"/>
  <c r="P27" i="15"/>
  <c r="U27" i="15" s="1"/>
  <c r="L27" i="15"/>
  <c r="J27" i="15"/>
  <c r="H27" i="15"/>
  <c r="F27" i="15"/>
  <c r="E27" i="15"/>
  <c r="D27" i="15"/>
  <c r="I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N21" i="15"/>
  <c r="O21" i="15" s="1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T19" i="15" s="1"/>
  <c r="P19" i="15"/>
  <c r="L19" i="15"/>
  <c r="J19" i="15"/>
  <c r="I19" i="15"/>
  <c r="H19" i="15"/>
  <c r="U19" i="15" s="1"/>
  <c r="F19" i="15"/>
  <c r="E19" i="15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Q10" i="15"/>
  <c r="T10" i="15" s="1"/>
  <c r="P10" i="15"/>
  <c r="U10" i="15" s="1"/>
  <c r="L10" i="15"/>
  <c r="J10" i="15"/>
  <c r="H10" i="15"/>
  <c r="G10" i="15"/>
  <c r="F10" i="15"/>
  <c r="N10" i="15" s="1"/>
  <c r="E10" i="15"/>
  <c r="D10" i="15"/>
  <c r="O10" i="15" s="1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Q339" i="14"/>
  <c r="P339" i="14"/>
  <c r="L339" i="14"/>
  <c r="J339" i="14"/>
  <c r="H339" i="14"/>
  <c r="F339" i="14"/>
  <c r="E339" i="14"/>
  <c r="M339" i="14" s="1"/>
  <c r="D339" i="14"/>
  <c r="S338" i="14"/>
  <c r="R338" i="14"/>
  <c r="Q338" i="14"/>
  <c r="T338" i="14" s="1"/>
  <c r="P338" i="14"/>
  <c r="U338" i="14" s="1"/>
  <c r="L338" i="14"/>
  <c r="M338" i="14" s="1"/>
  <c r="J338" i="14"/>
  <c r="H338" i="14"/>
  <c r="F338" i="14"/>
  <c r="E338" i="14"/>
  <c r="D338" i="14"/>
  <c r="T337" i="14"/>
  <c r="S337" i="14"/>
  <c r="R337" i="14"/>
  <c r="Q337" i="14"/>
  <c r="P337" i="14"/>
  <c r="U337" i="14" s="1"/>
  <c r="L337" i="14"/>
  <c r="J337" i="14"/>
  <c r="H337" i="14"/>
  <c r="F337" i="14"/>
  <c r="N337" i="14" s="1"/>
  <c r="O337" i="14" s="1"/>
  <c r="E337" i="14"/>
  <c r="M337" i="14" s="1"/>
  <c r="D337" i="14"/>
  <c r="I337" i="14" s="1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Q332" i="14"/>
  <c r="P332" i="14"/>
  <c r="L332" i="14"/>
  <c r="J332" i="14"/>
  <c r="H332" i="14"/>
  <c r="F332" i="14"/>
  <c r="E332" i="14"/>
  <c r="M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O330" i="14"/>
  <c r="N330" i="14"/>
  <c r="M330" i="14"/>
  <c r="K330" i="14"/>
  <c r="I330" i="14"/>
  <c r="G330" i="14"/>
  <c r="U329" i="14"/>
  <c r="T329" i="14"/>
  <c r="O329" i="14"/>
  <c r="N329" i="14"/>
  <c r="M329" i="14"/>
  <c r="K329" i="14"/>
  <c r="I329" i="14"/>
  <c r="G329" i="14"/>
  <c r="U328" i="14"/>
  <c r="T328" i="14"/>
  <c r="O328" i="14"/>
  <c r="N328" i="14"/>
  <c r="M328" i="14"/>
  <c r="K328" i="14"/>
  <c r="I328" i="14"/>
  <c r="G328" i="14"/>
  <c r="U327" i="14"/>
  <c r="T327" i="14"/>
  <c r="O327" i="14"/>
  <c r="N327" i="14"/>
  <c r="M327" i="14"/>
  <c r="K327" i="14"/>
  <c r="I327" i="14"/>
  <c r="G327" i="14"/>
  <c r="U326" i="14"/>
  <c r="T326" i="14"/>
  <c r="O326" i="14"/>
  <c r="N326" i="14"/>
  <c r="M326" i="14"/>
  <c r="K326" i="14"/>
  <c r="I326" i="14"/>
  <c r="G326" i="14"/>
  <c r="U325" i="14"/>
  <c r="T325" i="14"/>
  <c r="O325" i="14"/>
  <c r="N325" i="14"/>
  <c r="M325" i="14"/>
  <c r="K325" i="14"/>
  <c r="I325" i="14"/>
  <c r="G325" i="14"/>
  <c r="U324" i="14"/>
  <c r="T324" i="14"/>
  <c r="O324" i="14"/>
  <c r="N324" i="14"/>
  <c r="M324" i="14"/>
  <c r="K324" i="14"/>
  <c r="I324" i="14"/>
  <c r="G324" i="14"/>
  <c r="S323" i="14"/>
  <c r="T323" i="14" s="1"/>
  <c r="R323" i="14"/>
  <c r="Q323" i="14"/>
  <c r="P323" i="14"/>
  <c r="L323" i="14"/>
  <c r="J323" i="14"/>
  <c r="H323" i="14"/>
  <c r="F323" i="14"/>
  <c r="E323" i="14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U317" i="14"/>
  <c r="S317" i="14"/>
  <c r="T317" i="14" s="1"/>
  <c r="R317" i="14"/>
  <c r="Q317" i="14"/>
  <c r="P317" i="14"/>
  <c r="L317" i="14"/>
  <c r="J317" i="14"/>
  <c r="H317" i="14"/>
  <c r="F317" i="14"/>
  <c r="E317" i="14"/>
  <c r="M317" i="14" s="1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T310" i="14" s="1"/>
  <c r="R310" i="14"/>
  <c r="Q310" i="14"/>
  <c r="P310" i="14"/>
  <c r="L310" i="14"/>
  <c r="J310" i="14"/>
  <c r="H310" i="14"/>
  <c r="F310" i="14"/>
  <c r="E310" i="14"/>
  <c r="M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Q303" i="14"/>
  <c r="T303" i="14" s="1"/>
  <c r="P303" i="14"/>
  <c r="U303" i="14" s="1"/>
  <c r="L303" i="14"/>
  <c r="J303" i="14"/>
  <c r="K303" i="14" s="1"/>
  <c r="H303" i="14"/>
  <c r="F303" i="14"/>
  <c r="N303" i="14" s="1"/>
  <c r="E303" i="14"/>
  <c r="M303" i="14" s="1"/>
  <c r="D303" i="14"/>
  <c r="U302" i="14"/>
  <c r="T302" i="14"/>
  <c r="O302" i="14"/>
  <c r="N302" i="14"/>
  <c r="M302" i="14"/>
  <c r="K302" i="14"/>
  <c r="I302" i="14"/>
  <c r="G302" i="14"/>
  <c r="S299" i="14"/>
  <c r="T299" i="14" s="1"/>
  <c r="R299" i="14"/>
  <c r="Q299" i="14"/>
  <c r="P299" i="14"/>
  <c r="L299" i="14"/>
  <c r="J299" i="14"/>
  <c r="H299" i="14"/>
  <c r="F299" i="14"/>
  <c r="N299" i="14" s="1"/>
  <c r="E299" i="14"/>
  <c r="M299" i="14" s="1"/>
  <c r="D299" i="14"/>
  <c r="S298" i="14"/>
  <c r="R298" i="14"/>
  <c r="Q298" i="14"/>
  <c r="T298" i="14" s="1"/>
  <c r="P298" i="14"/>
  <c r="L298" i="14"/>
  <c r="M298" i="14" s="1"/>
  <c r="J298" i="14"/>
  <c r="H298" i="14"/>
  <c r="F298" i="14"/>
  <c r="E298" i="14"/>
  <c r="K298" i="14" s="1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T292" i="14"/>
  <c r="S292" i="14"/>
  <c r="R292" i="14"/>
  <c r="Q292" i="14"/>
  <c r="P292" i="14"/>
  <c r="L292" i="14"/>
  <c r="J292" i="14"/>
  <c r="H292" i="14"/>
  <c r="N292" i="14" s="1"/>
  <c r="O292" i="14" s="1"/>
  <c r="F292" i="14"/>
  <c r="E292" i="14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Q285" i="14"/>
  <c r="T285" i="14" s="1"/>
  <c r="P285" i="14"/>
  <c r="L285" i="14"/>
  <c r="J285" i="14"/>
  <c r="H285" i="14"/>
  <c r="I285" i="14" s="1"/>
  <c r="F285" i="14"/>
  <c r="E285" i="14"/>
  <c r="M285" i="14" s="1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O278" i="14"/>
  <c r="N278" i="14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U275" i="14"/>
  <c r="S275" i="14"/>
  <c r="R275" i="14"/>
  <c r="Q275" i="14"/>
  <c r="P275" i="14"/>
  <c r="L275" i="14"/>
  <c r="J275" i="14"/>
  <c r="K275" i="14" s="1"/>
  <c r="H275" i="14"/>
  <c r="F275" i="14"/>
  <c r="N275" i="14" s="1"/>
  <c r="E275" i="14"/>
  <c r="M275" i="14" s="1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Q267" i="14"/>
  <c r="T267" i="14" s="1"/>
  <c r="P267" i="14"/>
  <c r="U267" i="14" s="1"/>
  <c r="L267" i="14"/>
  <c r="J267" i="14"/>
  <c r="H267" i="14"/>
  <c r="F267" i="14"/>
  <c r="N267" i="14" s="1"/>
  <c r="E267" i="14"/>
  <c r="K267" i="14" s="1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P260" i="14"/>
  <c r="U260" i="14" s="1"/>
  <c r="L260" i="14"/>
  <c r="J260" i="14"/>
  <c r="H260" i="14"/>
  <c r="F260" i="14"/>
  <c r="E260" i="14"/>
  <c r="M260" i="14" s="1"/>
  <c r="D260" i="14"/>
  <c r="S259" i="14"/>
  <c r="R259" i="14"/>
  <c r="Q259" i="14"/>
  <c r="P259" i="14"/>
  <c r="L259" i="14"/>
  <c r="J259" i="14"/>
  <c r="H259" i="14"/>
  <c r="I259" i="14" s="1"/>
  <c r="F259" i="14"/>
  <c r="E259" i="14"/>
  <c r="M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T254" i="14" s="1"/>
  <c r="R254" i="14"/>
  <c r="Q254" i="14"/>
  <c r="P254" i="14"/>
  <c r="U254" i="14" s="1"/>
  <c r="L254" i="14"/>
  <c r="J254" i="14"/>
  <c r="H254" i="14"/>
  <c r="F254" i="14"/>
  <c r="E254" i="14"/>
  <c r="M254" i="14" s="1"/>
  <c r="D254" i="14"/>
  <c r="U253" i="14"/>
  <c r="T253" i="14"/>
  <c r="N253" i="14"/>
  <c r="O253" i="14" s="1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T247" i="14"/>
  <c r="S247" i="14"/>
  <c r="R247" i="14"/>
  <c r="Q247" i="14"/>
  <c r="P247" i="14"/>
  <c r="L247" i="14"/>
  <c r="J247" i="14"/>
  <c r="H247" i="14"/>
  <c r="U247" i="14" s="1"/>
  <c r="F247" i="14"/>
  <c r="N247" i="14" s="1"/>
  <c r="E247" i="14"/>
  <c r="D247" i="14"/>
  <c r="U246" i="14"/>
  <c r="T246" i="14"/>
  <c r="N246" i="14"/>
  <c r="O246" i="14" s="1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T240" i="14" s="1"/>
  <c r="P240" i="14"/>
  <c r="U240" i="14" s="1"/>
  <c r="L240" i="14"/>
  <c r="J240" i="14"/>
  <c r="H240" i="14"/>
  <c r="F240" i="14"/>
  <c r="N240" i="14" s="1"/>
  <c r="E240" i="14"/>
  <c r="D240" i="14"/>
  <c r="U239" i="14"/>
  <c r="T239" i="14"/>
  <c r="N239" i="14"/>
  <c r="O239" i="14" s="1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N234" i="14"/>
  <c r="O234" i="14" s="1"/>
  <c r="M234" i="14"/>
  <c r="K234" i="14"/>
  <c r="I234" i="14"/>
  <c r="G234" i="14"/>
  <c r="S231" i="14"/>
  <c r="R231" i="14"/>
  <c r="Q231" i="14"/>
  <c r="P231" i="14"/>
  <c r="L231" i="14"/>
  <c r="J231" i="14"/>
  <c r="H231" i="14"/>
  <c r="I231" i="14" s="1"/>
  <c r="F231" i="14"/>
  <c r="E231" i="14"/>
  <c r="M231" i="14" s="1"/>
  <c r="D231" i="14"/>
  <c r="S230" i="14"/>
  <c r="R230" i="14"/>
  <c r="Q230" i="14"/>
  <c r="P230" i="14"/>
  <c r="U230" i="14" s="1"/>
  <c r="L230" i="14"/>
  <c r="K230" i="14"/>
  <c r="J230" i="14"/>
  <c r="H230" i="14"/>
  <c r="F230" i="14"/>
  <c r="N230" i="14" s="1"/>
  <c r="E230" i="14"/>
  <c r="M230" i="14" s="1"/>
  <c r="D230" i="14"/>
  <c r="I230" i="14" s="1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Q224" i="14"/>
  <c r="T224" i="14" s="1"/>
  <c r="P224" i="14"/>
  <c r="U224" i="14" s="1"/>
  <c r="M224" i="14"/>
  <c r="L224" i="14"/>
  <c r="J224" i="14"/>
  <c r="H224" i="14"/>
  <c r="F224" i="14"/>
  <c r="N224" i="14" s="1"/>
  <c r="E224" i="14"/>
  <c r="K224" i="14" s="1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Q216" i="14"/>
  <c r="T216" i="14" s="1"/>
  <c r="P216" i="14"/>
  <c r="U216" i="14" s="1"/>
  <c r="L216" i="14"/>
  <c r="J216" i="14"/>
  <c r="H216" i="14"/>
  <c r="I216" i="14" s="1"/>
  <c r="F216" i="14"/>
  <c r="N216" i="14" s="1"/>
  <c r="O216" i="14" s="1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Q205" i="14"/>
  <c r="T205" i="14" s="1"/>
  <c r="P205" i="14"/>
  <c r="U205" i="14" s="1"/>
  <c r="L205" i="14"/>
  <c r="J205" i="14"/>
  <c r="H205" i="14"/>
  <c r="F205" i="14"/>
  <c r="N205" i="14" s="1"/>
  <c r="E205" i="14"/>
  <c r="D205" i="14"/>
  <c r="O205" i="14" s="1"/>
  <c r="U204" i="14"/>
  <c r="S204" i="14"/>
  <c r="T204" i="14" s="1"/>
  <c r="R204" i="14"/>
  <c r="Q204" i="14"/>
  <c r="P204" i="14"/>
  <c r="L204" i="14"/>
  <c r="J204" i="14"/>
  <c r="H204" i="14"/>
  <c r="F204" i="14"/>
  <c r="E204" i="14"/>
  <c r="M204" i="14" s="1"/>
  <c r="D204" i="14"/>
  <c r="U203" i="14"/>
  <c r="T203" i="14"/>
  <c r="N203" i="14"/>
  <c r="O203" i="14" s="1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T198" i="14" s="1"/>
  <c r="P198" i="14"/>
  <c r="U198" i="14" s="1"/>
  <c r="L198" i="14"/>
  <c r="J198" i="14"/>
  <c r="H198" i="14"/>
  <c r="F198" i="14"/>
  <c r="N198" i="14" s="1"/>
  <c r="E198" i="14"/>
  <c r="K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T191" i="14" s="1"/>
  <c r="P191" i="14"/>
  <c r="L191" i="14"/>
  <c r="J191" i="14"/>
  <c r="H191" i="14"/>
  <c r="I191" i="14" s="1"/>
  <c r="F191" i="14"/>
  <c r="E191" i="14"/>
  <c r="D191" i="14"/>
  <c r="G191" i="14" s="1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T185" i="14" s="1"/>
  <c r="P185" i="14"/>
  <c r="L185" i="14"/>
  <c r="J185" i="14"/>
  <c r="K185" i="14" s="1"/>
  <c r="H185" i="14"/>
  <c r="I185" i="14" s="1"/>
  <c r="F185" i="14"/>
  <c r="E185" i="14"/>
  <c r="D185" i="14"/>
  <c r="U184" i="14"/>
  <c r="T184" i="14"/>
  <c r="O184" i="14"/>
  <c r="N184" i="14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T179" i="14" s="1"/>
  <c r="R179" i="14"/>
  <c r="Q179" i="14"/>
  <c r="P179" i="14"/>
  <c r="U179" i="14" s="1"/>
  <c r="L179" i="14"/>
  <c r="J179" i="14"/>
  <c r="H179" i="14"/>
  <c r="F179" i="14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N174" i="14"/>
  <c r="O174" i="14" s="1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T170" i="14"/>
  <c r="S170" i="14"/>
  <c r="R170" i="14"/>
  <c r="Q170" i="14"/>
  <c r="P170" i="14"/>
  <c r="L170" i="14"/>
  <c r="J170" i="14"/>
  <c r="H170" i="14"/>
  <c r="F170" i="14"/>
  <c r="E170" i="14"/>
  <c r="K170" i="14" s="1"/>
  <c r="D170" i="14"/>
  <c r="S169" i="14"/>
  <c r="R169" i="14"/>
  <c r="Q169" i="14"/>
  <c r="T169" i="14" s="1"/>
  <c r="P169" i="14"/>
  <c r="L169" i="14"/>
  <c r="J169" i="14"/>
  <c r="K169" i="14" s="1"/>
  <c r="H169" i="14"/>
  <c r="I169" i="14" s="1"/>
  <c r="F169" i="14"/>
  <c r="E169" i="14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Q163" i="14"/>
  <c r="T163" i="14" s="1"/>
  <c r="P163" i="14"/>
  <c r="U163" i="14" s="1"/>
  <c r="L163" i="14"/>
  <c r="J163" i="14"/>
  <c r="K163" i="14" s="1"/>
  <c r="H163" i="14"/>
  <c r="F163" i="14"/>
  <c r="E163" i="14"/>
  <c r="M163" i="14" s="1"/>
  <c r="D163" i="14"/>
  <c r="I163" i="14" s="1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S157" i="14"/>
  <c r="T157" i="14" s="1"/>
  <c r="R157" i="14"/>
  <c r="Q157" i="14"/>
  <c r="P157" i="14"/>
  <c r="U157" i="14" s="1"/>
  <c r="L157" i="14"/>
  <c r="J157" i="14"/>
  <c r="H157" i="14"/>
  <c r="F157" i="14"/>
  <c r="E157" i="14"/>
  <c r="K157" i="14" s="1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N151" i="14"/>
  <c r="O151" i="14" s="1"/>
  <c r="M151" i="14"/>
  <c r="K151" i="14"/>
  <c r="I151" i="14"/>
  <c r="G151" i="14"/>
  <c r="U150" i="14"/>
  <c r="S150" i="14"/>
  <c r="R150" i="14"/>
  <c r="Q150" i="14"/>
  <c r="T150" i="14" s="1"/>
  <c r="P150" i="14"/>
  <c r="L150" i="14"/>
  <c r="M150" i="14" s="1"/>
  <c r="J150" i="14"/>
  <c r="H150" i="14"/>
  <c r="F150" i="14"/>
  <c r="N150" i="14" s="1"/>
  <c r="E150" i="14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P144" i="14"/>
  <c r="L144" i="14"/>
  <c r="J144" i="14"/>
  <c r="K144" i="14" s="1"/>
  <c r="H144" i="14"/>
  <c r="F144" i="14"/>
  <c r="N144" i="14" s="1"/>
  <c r="O144" i="14" s="1"/>
  <c r="E144" i="14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L137" i="14"/>
  <c r="J137" i="14"/>
  <c r="K137" i="14" s="1"/>
  <c r="H137" i="14"/>
  <c r="F137" i="14"/>
  <c r="N137" i="14" s="1"/>
  <c r="E137" i="14"/>
  <c r="D137" i="14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T132" i="14" s="1"/>
  <c r="P132" i="14"/>
  <c r="U132" i="14" s="1"/>
  <c r="L132" i="14"/>
  <c r="J132" i="14"/>
  <c r="H132" i="14"/>
  <c r="F132" i="14"/>
  <c r="N132" i="14" s="1"/>
  <c r="E132" i="14"/>
  <c r="D132" i="14"/>
  <c r="G132" i="14" s="1"/>
  <c r="U131" i="14"/>
  <c r="T131" i="14"/>
  <c r="N131" i="14"/>
  <c r="O131" i="14" s="1"/>
  <c r="M131" i="14"/>
  <c r="K131" i="14"/>
  <c r="I131" i="14"/>
  <c r="G131" i="14"/>
  <c r="U130" i="14"/>
  <c r="T130" i="14"/>
  <c r="N130" i="14"/>
  <c r="O130" i="14" s="1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N128" i="14"/>
  <c r="O128" i="14" s="1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S126" i="14"/>
  <c r="R126" i="14"/>
  <c r="Q126" i="14"/>
  <c r="T126" i="14" s="1"/>
  <c r="P126" i="14"/>
  <c r="U126" i="14" s="1"/>
  <c r="L126" i="14"/>
  <c r="J126" i="14"/>
  <c r="H126" i="14"/>
  <c r="F126" i="14"/>
  <c r="N126" i="14" s="1"/>
  <c r="E126" i="14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N124" i="14"/>
  <c r="O124" i="14" s="1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P121" i="14"/>
  <c r="U121" i="14" s="1"/>
  <c r="L121" i="14"/>
  <c r="J121" i="14"/>
  <c r="H121" i="14"/>
  <c r="I121" i="14" s="1"/>
  <c r="G121" i="14"/>
  <c r="F121" i="14"/>
  <c r="N121" i="14" s="1"/>
  <c r="O121" i="14" s="1"/>
  <c r="E121" i="14"/>
  <c r="M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Q112" i="14"/>
  <c r="T112" i="14" s="1"/>
  <c r="P112" i="14"/>
  <c r="L112" i="14"/>
  <c r="J112" i="14"/>
  <c r="H112" i="14"/>
  <c r="F112" i="14"/>
  <c r="N112" i="14" s="1"/>
  <c r="E112" i="14"/>
  <c r="D112" i="14"/>
  <c r="U111" i="14"/>
  <c r="T111" i="14"/>
  <c r="O111" i="14"/>
  <c r="N111" i="14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T106" i="14" s="1"/>
  <c r="R106" i="14"/>
  <c r="Q106" i="14"/>
  <c r="P106" i="14"/>
  <c r="U106" i="14" s="1"/>
  <c r="L106" i="14"/>
  <c r="J106" i="14"/>
  <c r="K106" i="14" s="1"/>
  <c r="H106" i="14"/>
  <c r="F106" i="14"/>
  <c r="N106" i="14" s="1"/>
  <c r="E106" i="14"/>
  <c r="D106" i="14"/>
  <c r="U105" i="14"/>
  <c r="T105" i="14"/>
  <c r="N105" i="14"/>
  <c r="O105" i="14" s="1"/>
  <c r="M105" i="14"/>
  <c r="K105" i="14"/>
  <c r="I105" i="14"/>
  <c r="G105" i="14"/>
  <c r="S102" i="14"/>
  <c r="R102" i="14"/>
  <c r="Q102" i="14"/>
  <c r="T102" i="14" s="1"/>
  <c r="P102" i="14"/>
  <c r="U102" i="14" s="1"/>
  <c r="L102" i="14"/>
  <c r="J102" i="14"/>
  <c r="H102" i="14"/>
  <c r="F102" i="14"/>
  <c r="N102" i="14" s="1"/>
  <c r="E102" i="14"/>
  <c r="D102" i="14"/>
  <c r="I102" i="14" s="1"/>
  <c r="S101" i="14"/>
  <c r="R101" i="14"/>
  <c r="Q101" i="14"/>
  <c r="P101" i="14"/>
  <c r="U101" i="14" s="1"/>
  <c r="L101" i="14"/>
  <c r="J101" i="14"/>
  <c r="H101" i="14"/>
  <c r="I101" i="14" s="1"/>
  <c r="G101" i="14"/>
  <c r="F101" i="14"/>
  <c r="N101" i="14" s="1"/>
  <c r="O101" i="14" s="1"/>
  <c r="E101" i="14"/>
  <c r="M101" i="14" s="1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Q96" i="14"/>
  <c r="P96" i="14"/>
  <c r="U96" i="14" s="1"/>
  <c r="L96" i="14"/>
  <c r="J96" i="14"/>
  <c r="H96" i="14"/>
  <c r="I96" i="14" s="1"/>
  <c r="F96" i="14"/>
  <c r="E96" i="14"/>
  <c r="M96" i="14" s="1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Q91" i="14"/>
  <c r="P91" i="14"/>
  <c r="L91" i="14"/>
  <c r="K91" i="14"/>
  <c r="J91" i="14"/>
  <c r="H91" i="14"/>
  <c r="U91" i="14" s="1"/>
  <c r="F91" i="14"/>
  <c r="E91" i="14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T85" i="14" s="1"/>
  <c r="P85" i="14"/>
  <c r="U85" i="14" s="1"/>
  <c r="L85" i="14"/>
  <c r="J85" i="14"/>
  <c r="H85" i="14"/>
  <c r="F85" i="14"/>
  <c r="N85" i="14" s="1"/>
  <c r="E85" i="14"/>
  <c r="D85" i="14"/>
  <c r="I85" i="14" s="1"/>
  <c r="S84" i="14"/>
  <c r="R84" i="14"/>
  <c r="Q84" i="14"/>
  <c r="P84" i="14"/>
  <c r="U84" i="14" s="1"/>
  <c r="L84" i="14"/>
  <c r="J84" i="14"/>
  <c r="H84" i="14"/>
  <c r="I84" i="14" s="1"/>
  <c r="G84" i="14"/>
  <c r="F84" i="14"/>
  <c r="N84" i="14" s="1"/>
  <c r="O84" i="14" s="1"/>
  <c r="E84" i="14"/>
  <c r="M84" i="14" s="1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T78" i="14" s="1"/>
  <c r="P78" i="14"/>
  <c r="L78" i="14"/>
  <c r="J78" i="14"/>
  <c r="H78" i="14"/>
  <c r="F78" i="14"/>
  <c r="N78" i="14" s="1"/>
  <c r="E78" i="14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O75" i="14"/>
  <c r="N75" i="14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O73" i="14"/>
  <c r="N73" i="14"/>
  <c r="M73" i="14"/>
  <c r="K73" i="14"/>
  <c r="I73" i="14"/>
  <c r="G73" i="14"/>
  <c r="U72" i="14"/>
  <c r="T72" i="14"/>
  <c r="O72" i="14"/>
  <c r="N72" i="14"/>
  <c r="M72" i="14"/>
  <c r="K72" i="14"/>
  <c r="I72" i="14"/>
  <c r="G72" i="14"/>
  <c r="U71" i="14"/>
  <c r="T71" i="14"/>
  <c r="O71" i="14"/>
  <c r="N71" i="14"/>
  <c r="M71" i="14"/>
  <c r="K71" i="14"/>
  <c r="I71" i="14"/>
  <c r="G71" i="14"/>
  <c r="S70" i="14"/>
  <c r="T70" i="14" s="1"/>
  <c r="R70" i="14"/>
  <c r="Q70" i="14"/>
  <c r="P70" i="14"/>
  <c r="U70" i="14" s="1"/>
  <c r="L70" i="14"/>
  <c r="J70" i="14"/>
  <c r="K70" i="14" s="1"/>
  <c r="H70" i="14"/>
  <c r="F70" i="14"/>
  <c r="N70" i="14" s="1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U63" i="14"/>
  <c r="S63" i="14"/>
  <c r="T63" i="14" s="1"/>
  <c r="R63" i="14"/>
  <c r="Q63" i="14"/>
  <c r="P63" i="14"/>
  <c r="L63" i="14"/>
  <c r="J63" i="14"/>
  <c r="H63" i="14"/>
  <c r="F63" i="14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Q58" i="14"/>
  <c r="P58" i="14"/>
  <c r="L58" i="14"/>
  <c r="J58" i="14"/>
  <c r="H58" i="14"/>
  <c r="G58" i="14"/>
  <c r="F58" i="14"/>
  <c r="E58" i="14"/>
  <c r="M58" i="14" s="1"/>
  <c r="D58" i="14"/>
  <c r="U57" i="14"/>
  <c r="T57" i="14"/>
  <c r="N57" i="14"/>
  <c r="O57" i="14" s="1"/>
  <c r="M57" i="14"/>
  <c r="K57" i="14"/>
  <c r="I57" i="14"/>
  <c r="G57" i="14"/>
  <c r="S54" i="14"/>
  <c r="R54" i="14"/>
  <c r="Q54" i="14"/>
  <c r="T54" i="14" s="1"/>
  <c r="P54" i="14"/>
  <c r="L54" i="14"/>
  <c r="J54" i="14"/>
  <c r="H54" i="14"/>
  <c r="F54" i="14"/>
  <c r="E54" i="14"/>
  <c r="D54" i="14"/>
  <c r="S53" i="14"/>
  <c r="R53" i="14"/>
  <c r="Q53" i="14"/>
  <c r="P53" i="14"/>
  <c r="L53" i="14"/>
  <c r="J53" i="14"/>
  <c r="H53" i="14"/>
  <c r="F53" i="14"/>
  <c r="N53" i="14" s="1"/>
  <c r="E53" i="14"/>
  <c r="D53" i="14"/>
  <c r="I53" i="14" s="1"/>
  <c r="U52" i="14"/>
  <c r="T52" i="14"/>
  <c r="N52" i="14"/>
  <c r="O52" i="14" s="1"/>
  <c r="M52" i="14"/>
  <c r="K52" i="14"/>
  <c r="I52" i="14"/>
  <c r="G52" i="14"/>
  <c r="U51" i="14"/>
  <c r="T51" i="14"/>
  <c r="N51" i="14"/>
  <c r="O51" i="14" s="1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T47" i="14"/>
  <c r="S47" i="14"/>
  <c r="R47" i="14"/>
  <c r="Q47" i="14"/>
  <c r="P47" i="14"/>
  <c r="L47" i="14"/>
  <c r="J47" i="14"/>
  <c r="H47" i="14"/>
  <c r="F47" i="14"/>
  <c r="E47" i="14"/>
  <c r="M47" i="14" s="1"/>
  <c r="D47" i="14"/>
  <c r="U46" i="14"/>
  <c r="T46" i="14"/>
  <c r="O46" i="14"/>
  <c r="N46" i="14"/>
  <c r="M46" i="14"/>
  <c r="K46" i="14"/>
  <c r="I46" i="14"/>
  <c r="G46" i="14"/>
  <c r="U45" i="14"/>
  <c r="T45" i="14"/>
  <c r="N45" i="14"/>
  <c r="O45" i="14" s="1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Q40" i="14"/>
  <c r="P40" i="14"/>
  <c r="U40" i="14" s="1"/>
  <c r="L40" i="14"/>
  <c r="J40" i="14"/>
  <c r="K40" i="14" s="1"/>
  <c r="H40" i="14"/>
  <c r="G40" i="14"/>
  <c r="F40" i="14"/>
  <c r="E40" i="14"/>
  <c r="D40" i="14"/>
  <c r="I40" i="14" s="1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T35" i="14" s="1"/>
  <c r="P35" i="14"/>
  <c r="U35" i="14" s="1"/>
  <c r="L35" i="14"/>
  <c r="J35" i="14"/>
  <c r="I35" i="14"/>
  <c r="H35" i="14"/>
  <c r="F35" i="14"/>
  <c r="N35" i="14" s="1"/>
  <c r="E35" i="14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N30" i="14"/>
  <c r="O30" i="14" s="1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T27" i="14" s="1"/>
  <c r="R27" i="14"/>
  <c r="Q27" i="14"/>
  <c r="P27" i="14"/>
  <c r="L27" i="14"/>
  <c r="J27" i="14"/>
  <c r="H27" i="14"/>
  <c r="F27" i="14"/>
  <c r="E27" i="14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T19" i="14"/>
  <c r="S19" i="14"/>
  <c r="R19" i="14"/>
  <c r="Q19" i="14"/>
  <c r="P19" i="14"/>
  <c r="U19" i="14" s="1"/>
  <c r="L19" i="14"/>
  <c r="J19" i="14"/>
  <c r="H19" i="14"/>
  <c r="F19" i="14"/>
  <c r="N19" i="14" s="1"/>
  <c r="E19" i="14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T10" i="14" s="1"/>
  <c r="R10" i="14"/>
  <c r="Q10" i="14"/>
  <c r="P10" i="14"/>
  <c r="U10" i="14" s="1"/>
  <c r="L10" i="14"/>
  <c r="J10" i="14"/>
  <c r="H10" i="14"/>
  <c r="F10" i="14"/>
  <c r="N10" i="14" s="1"/>
  <c r="E10" i="14"/>
  <c r="M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P339" i="13"/>
  <c r="U339" i="13" s="1"/>
  <c r="L339" i="13"/>
  <c r="J339" i="13"/>
  <c r="H339" i="13"/>
  <c r="F339" i="13"/>
  <c r="E339" i="13"/>
  <c r="M339" i="13" s="1"/>
  <c r="D339" i="13"/>
  <c r="S338" i="13"/>
  <c r="T338" i="13" s="1"/>
  <c r="R338" i="13"/>
  <c r="Q338" i="13"/>
  <c r="P338" i="13"/>
  <c r="L338" i="13"/>
  <c r="J338" i="13"/>
  <c r="K338" i="13" s="1"/>
  <c r="H338" i="13"/>
  <c r="F338" i="13"/>
  <c r="E338" i="13"/>
  <c r="M338" i="13" s="1"/>
  <c r="D338" i="13"/>
  <c r="S337" i="13"/>
  <c r="R337" i="13"/>
  <c r="Q337" i="13"/>
  <c r="T337" i="13" s="1"/>
  <c r="P337" i="13"/>
  <c r="U337" i="13" s="1"/>
  <c r="L337" i="13"/>
  <c r="J337" i="13"/>
  <c r="H337" i="13"/>
  <c r="F337" i="13"/>
  <c r="N337" i="13" s="1"/>
  <c r="E337" i="13"/>
  <c r="K337" i="13" s="1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Q332" i="13"/>
  <c r="T332" i="13" s="1"/>
  <c r="P332" i="13"/>
  <c r="U332" i="13" s="1"/>
  <c r="N332" i="13"/>
  <c r="O332" i="13" s="1"/>
  <c r="L332" i="13"/>
  <c r="J332" i="13"/>
  <c r="H332" i="13"/>
  <c r="F332" i="13"/>
  <c r="E332" i="13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Q323" i="13"/>
  <c r="P323" i="13"/>
  <c r="L323" i="13"/>
  <c r="J323" i="13"/>
  <c r="H323" i="13"/>
  <c r="I323" i="13" s="1"/>
  <c r="F323" i="13"/>
  <c r="N323" i="13" s="1"/>
  <c r="O323" i="13" s="1"/>
  <c r="E323" i="13"/>
  <c r="M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Q317" i="13"/>
  <c r="P317" i="13"/>
  <c r="L317" i="13"/>
  <c r="J317" i="13"/>
  <c r="H317" i="13"/>
  <c r="I317" i="13" s="1"/>
  <c r="F317" i="13"/>
  <c r="N317" i="13" s="1"/>
  <c r="E317" i="13"/>
  <c r="M317" i="13" s="1"/>
  <c r="D317" i="13"/>
  <c r="U316" i="13"/>
  <c r="T316" i="13"/>
  <c r="O316" i="13"/>
  <c r="N316" i="13"/>
  <c r="M316" i="13"/>
  <c r="K316" i="13"/>
  <c r="I316" i="13"/>
  <c r="G316" i="13"/>
  <c r="U315" i="13"/>
  <c r="T315" i="13"/>
  <c r="O315" i="13"/>
  <c r="N315" i="13"/>
  <c r="M315" i="13"/>
  <c r="K315" i="13"/>
  <c r="I315" i="13"/>
  <c r="G315" i="13"/>
  <c r="U314" i="13"/>
  <c r="T314" i="13"/>
  <c r="O314" i="13"/>
  <c r="N314" i="13"/>
  <c r="M314" i="13"/>
  <c r="K314" i="13"/>
  <c r="I314" i="13"/>
  <c r="G314" i="13"/>
  <c r="U313" i="13"/>
  <c r="T313" i="13"/>
  <c r="O313" i="13"/>
  <c r="N313" i="13"/>
  <c r="M313" i="13"/>
  <c r="K313" i="13"/>
  <c r="I313" i="13"/>
  <c r="G313" i="13"/>
  <c r="U312" i="13"/>
  <c r="T312" i="13"/>
  <c r="O312" i="13"/>
  <c r="N312" i="13"/>
  <c r="M312" i="13"/>
  <c r="K312" i="13"/>
  <c r="I312" i="13"/>
  <c r="G312" i="13"/>
  <c r="U311" i="13"/>
  <c r="T311" i="13"/>
  <c r="O311" i="13"/>
  <c r="N311" i="13"/>
  <c r="M311" i="13"/>
  <c r="K311" i="13"/>
  <c r="I311" i="13"/>
  <c r="G311" i="13"/>
  <c r="T310" i="13"/>
  <c r="S310" i="13"/>
  <c r="R310" i="13"/>
  <c r="Q310" i="13"/>
  <c r="P310" i="13"/>
  <c r="U310" i="13" s="1"/>
  <c r="L310" i="13"/>
  <c r="J310" i="13"/>
  <c r="H310" i="13"/>
  <c r="F310" i="13"/>
  <c r="N310" i="13" s="1"/>
  <c r="E310" i="13"/>
  <c r="K310" i="13" s="1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T303" i="13" s="1"/>
  <c r="P303" i="13"/>
  <c r="L303" i="13"/>
  <c r="J303" i="13"/>
  <c r="H303" i="13"/>
  <c r="U303" i="13" s="1"/>
  <c r="F303" i="13"/>
  <c r="E303" i="13"/>
  <c r="D303" i="13"/>
  <c r="I303" i="13" s="1"/>
  <c r="U302" i="13"/>
  <c r="T302" i="13"/>
  <c r="N302" i="13"/>
  <c r="O302" i="13" s="1"/>
  <c r="M302" i="13"/>
  <c r="K302" i="13"/>
  <c r="I302" i="13"/>
  <c r="G302" i="13"/>
  <c r="S299" i="13"/>
  <c r="R299" i="13"/>
  <c r="Q299" i="13"/>
  <c r="P299" i="13"/>
  <c r="U299" i="13" s="1"/>
  <c r="L299" i="13"/>
  <c r="J299" i="13"/>
  <c r="H299" i="13"/>
  <c r="G299" i="13"/>
  <c r="F299" i="13"/>
  <c r="N299" i="13" s="1"/>
  <c r="O299" i="13" s="1"/>
  <c r="E299" i="13"/>
  <c r="D299" i="13"/>
  <c r="S298" i="13"/>
  <c r="R298" i="13"/>
  <c r="Q298" i="13"/>
  <c r="T298" i="13" s="1"/>
  <c r="P298" i="13"/>
  <c r="U298" i="13" s="1"/>
  <c r="L298" i="13"/>
  <c r="J298" i="13"/>
  <c r="K298" i="13" s="1"/>
  <c r="H298" i="13"/>
  <c r="I298" i="13" s="1"/>
  <c r="F298" i="13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O296" i="13"/>
  <c r="N296" i="13"/>
  <c r="M296" i="13"/>
  <c r="K296" i="13"/>
  <c r="I296" i="13"/>
  <c r="G296" i="13"/>
  <c r="U295" i="13"/>
  <c r="T295" i="13"/>
  <c r="O295" i="13"/>
  <c r="N295" i="13"/>
  <c r="M295" i="13"/>
  <c r="K295" i="13"/>
  <c r="I295" i="13"/>
  <c r="G295" i="13"/>
  <c r="U294" i="13"/>
  <c r="T294" i="13"/>
  <c r="O294" i="13"/>
  <c r="N294" i="13"/>
  <c r="M294" i="13"/>
  <c r="K294" i="13"/>
  <c r="I294" i="13"/>
  <c r="G294" i="13"/>
  <c r="U293" i="13"/>
  <c r="T293" i="13"/>
  <c r="O293" i="13"/>
  <c r="N293" i="13"/>
  <c r="M293" i="13"/>
  <c r="K293" i="13"/>
  <c r="I293" i="13"/>
  <c r="G293" i="13"/>
  <c r="S292" i="13"/>
  <c r="R292" i="13"/>
  <c r="Q292" i="13"/>
  <c r="T292" i="13" s="1"/>
  <c r="P292" i="13"/>
  <c r="L292" i="13"/>
  <c r="J292" i="13"/>
  <c r="H292" i="13"/>
  <c r="U292" i="13" s="1"/>
  <c r="F292" i="13"/>
  <c r="E292" i="13"/>
  <c r="K292" i="13" s="1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U285" i="13" s="1"/>
  <c r="L285" i="13"/>
  <c r="J285" i="13"/>
  <c r="H285" i="13"/>
  <c r="N285" i="13" s="1"/>
  <c r="O285" i="13" s="1"/>
  <c r="F285" i="13"/>
  <c r="G285" i="13" s="1"/>
  <c r="E285" i="13"/>
  <c r="M285" i="13" s="1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O278" i="13"/>
  <c r="N278" i="13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Q275" i="13"/>
  <c r="P275" i="13"/>
  <c r="L275" i="13"/>
  <c r="K275" i="13"/>
  <c r="J275" i="13"/>
  <c r="H275" i="13"/>
  <c r="G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I267" i="13"/>
  <c r="H267" i="13"/>
  <c r="U267" i="13" s="1"/>
  <c r="F267" i="13"/>
  <c r="N267" i="13" s="1"/>
  <c r="E267" i="13"/>
  <c r="M267" i="13" s="1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Q260" i="13"/>
  <c r="T260" i="13" s="1"/>
  <c r="P260" i="13"/>
  <c r="U260" i="13" s="1"/>
  <c r="L260" i="13"/>
  <c r="J260" i="13"/>
  <c r="H260" i="13"/>
  <c r="F260" i="13"/>
  <c r="N260" i="13" s="1"/>
  <c r="E260" i="13"/>
  <c r="K260" i="13" s="1"/>
  <c r="D260" i="13"/>
  <c r="S259" i="13"/>
  <c r="R259" i="13"/>
  <c r="Q259" i="13"/>
  <c r="P259" i="13"/>
  <c r="L259" i="13"/>
  <c r="J259" i="13"/>
  <c r="H259" i="13"/>
  <c r="I259" i="13" s="1"/>
  <c r="F259" i="13"/>
  <c r="G259" i="13" s="1"/>
  <c r="E259" i="13"/>
  <c r="M259" i="13" s="1"/>
  <c r="D259" i="13"/>
  <c r="U258" i="13"/>
  <c r="T258" i="13"/>
  <c r="O258" i="13"/>
  <c r="N258" i="13"/>
  <c r="M258" i="13"/>
  <c r="K258" i="13"/>
  <c r="I258" i="13"/>
  <c r="G258" i="13"/>
  <c r="U257" i="13"/>
  <c r="T257" i="13"/>
  <c r="O257" i="13"/>
  <c r="N257" i="13"/>
  <c r="M257" i="13"/>
  <c r="K257" i="13"/>
  <c r="I257" i="13"/>
  <c r="G257" i="13"/>
  <c r="U256" i="13"/>
  <c r="T256" i="13"/>
  <c r="O256" i="13"/>
  <c r="N256" i="13"/>
  <c r="M256" i="13"/>
  <c r="K256" i="13"/>
  <c r="I256" i="13"/>
  <c r="G256" i="13"/>
  <c r="U255" i="13"/>
  <c r="T255" i="13"/>
  <c r="O255" i="13"/>
  <c r="N255" i="13"/>
  <c r="M255" i="13"/>
  <c r="K255" i="13"/>
  <c r="I255" i="13"/>
  <c r="G255" i="13"/>
  <c r="S254" i="13"/>
  <c r="R254" i="13"/>
  <c r="Q254" i="13"/>
  <c r="T254" i="13" s="1"/>
  <c r="P254" i="13"/>
  <c r="U254" i="13" s="1"/>
  <c r="L254" i="13"/>
  <c r="J254" i="13"/>
  <c r="K254" i="13" s="1"/>
  <c r="H254" i="13"/>
  <c r="F254" i="13"/>
  <c r="N254" i="13" s="1"/>
  <c r="O254" i="13" s="1"/>
  <c r="E254" i="13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Q247" i="13"/>
  <c r="T247" i="13" s="1"/>
  <c r="P247" i="13"/>
  <c r="U247" i="13" s="1"/>
  <c r="L247" i="13"/>
  <c r="J247" i="13"/>
  <c r="H247" i="13"/>
  <c r="F247" i="13"/>
  <c r="E247" i="13"/>
  <c r="M247" i="13" s="1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T240" i="13"/>
  <c r="S240" i="13"/>
  <c r="R240" i="13"/>
  <c r="Q240" i="13"/>
  <c r="P240" i="13"/>
  <c r="U240" i="13" s="1"/>
  <c r="L240" i="13"/>
  <c r="J240" i="13"/>
  <c r="H240" i="13"/>
  <c r="F240" i="13"/>
  <c r="N240" i="13" s="1"/>
  <c r="E240" i="13"/>
  <c r="D240" i="13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T231" i="13" s="1"/>
  <c r="P231" i="13"/>
  <c r="U231" i="13" s="1"/>
  <c r="L231" i="13"/>
  <c r="J231" i="13"/>
  <c r="H231" i="13"/>
  <c r="F231" i="13"/>
  <c r="N231" i="13" s="1"/>
  <c r="E231" i="13"/>
  <c r="M231" i="13" s="1"/>
  <c r="D231" i="13"/>
  <c r="I231" i="13" s="1"/>
  <c r="S230" i="13"/>
  <c r="R230" i="13"/>
  <c r="Q230" i="13"/>
  <c r="T230" i="13" s="1"/>
  <c r="P230" i="13"/>
  <c r="L230" i="13"/>
  <c r="J230" i="13"/>
  <c r="H230" i="13"/>
  <c r="I230" i="13" s="1"/>
  <c r="F230" i="13"/>
  <c r="E230" i="13"/>
  <c r="M230" i="13" s="1"/>
  <c r="D230" i="13"/>
  <c r="G230" i="13" s="1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T224" i="13" s="1"/>
  <c r="P224" i="13"/>
  <c r="L224" i="13"/>
  <c r="J224" i="13"/>
  <c r="H224" i="13"/>
  <c r="I224" i="13" s="1"/>
  <c r="F224" i="13"/>
  <c r="E224" i="13"/>
  <c r="M224" i="13" s="1"/>
  <c r="D224" i="13"/>
  <c r="G224" i="13" s="1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T216" i="13" s="1"/>
  <c r="R216" i="13"/>
  <c r="Q216" i="13"/>
  <c r="P216" i="13"/>
  <c r="U216" i="13" s="1"/>
  <c r="L216" i="13"/>
  <c r="J216" i="13"/>
  <c r="H216" i="13"/>
  <c r="F216" i="13"/>
  <c r="N216" i="13" s="1"/>
  <c r="E216" i="13"/>
  <c r="K216" i="13" s="1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U205" i="13" s="1"/>
  <c r="L205" i="13"/>
  <c r="J205" i="13"/>
  <c r="I205" i="13"/>
  <c r="H205" i="13"/>
  <c r="F205" i="13"/>
  <c r="G205" i="13" s="1"/>
  <c r="E205" i="13"/>
  <c r="M205" i="13" s="1"/>
  <c r="D205" i="13"/>
  <c r="S204" i="13"/>
  <c r="R204" i="13"/>
  <c r="Q204" i="13"/>
  <c r="T204" i="13" s="1"/>
  <c r="P204" i="13"/>
  <c r="U204" i="13" s="1"/>
  <c r="L204" i="13"/>
  <c r="K204" i="13"/>
  <c r="J204" i="13"/>
  <c r="H204" i="13"/>
  <c r="F204" i="13"/>
  <c r="E204" i="13"/>
  <c r="M204" i="13" s="1"/>
  <c r="D204" i="13"/>
  <c r="U203" i="13"/>
  <c r="T203" i="13"/>
  <c r="N203" i="13"/>
  <c r="O203" i="13" s="1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Q198" i="13"/>
  <c r="P198" i="13"/>
  <c r="U198" i="13" s="1"/>
  <c r="L198" i="13"/>
  <c r="J198" i="13"/>
  <c r="H198" i="13"/>
  <c r="I198" i="13" s="1"/>
  <c r="F198" i="13"/>
  <c r="G198" i="13" s="1"/>
  <c r="E198" i="13"/>
  <c r="M198" i="13" s="1"/>
  <c r="D198" i="13"/>
  <c r="U197" i="13"/>
  <c r="T197" i="13"/>
  <c r="O197" i="13"/>
  <c r="N197" i="13"/>
  <c r="M197" i="13"/>
  <c r="K197" i="13"/>
  <c r="I197" i="13"/>
  <c r="G197" i="13"/>
  <c r="U196" i="13"/>
  <c r="T196" i="13"/>
  <c r="O196" i="13"/>
  <c r="N196" i="13"/>
  <c r="M196" i="13"/>
  <c r="K196" i="13"/>
  <c r="I196" i="13"/>
  <c r="G196" i="13"/>
  <c r="U195" i="13"/>
  <c r="T195" i="13"/>
  <c r="O195" i="13"/>
  <c r="N195" i="13"/>
  <c r="M195" i="13"/>
  <c r="K195" i="13"/>
  <c r="I195" i="13"/>
  <c r="G195" i="13"/>
  <c r="U194" i="13"/>
  <c r="T194" i="13"/>
  <c r="O194" i="13"/>
  <c r="N194" i="13"/>
  <c r="M194" i="13"/>
  <c r="K194" i="13"/>
  <c r="I194" i="13"/>
  <c r="G194" i="13"/>
  <c r="U193" i="13"/>
  <c r="T193" i="13"/>
  <c r="O193" i="13"/>
  <c r="N193" i="13"/>
  <c r="M193" i="13"/>
  <c r="K193" i="13"/>
  <c r="I193" i="13"/>
  <c r="G193" i="13"/>
  <c r="U192" i="13"/>
  <c r="T192" i="13"/>
  <c r="O192" i="13"/>
  <c r="N192" i="13"/>
  <c r="M192" i="13"/>
  <c r="K192" i="13"/>
  <c r="I192" i="13"/>
  <c r="G192" i="13"/>
  <c r="S191" i="13"/>
  <c r="T191" i="13" s="1"/>
  <c r="R191" i="13"/>
  <c r="Q191" i="13"/>
  <c r="P191" i="13"/>
  <c r="U191" i="13" s="1"/>
  <c r="L191" i="13"/>
  <c r="J191" i="13"/>
  <c r="H191" i="13"/>
  <c r="F191" i="13"/>
  <c r="E191" i="13"/>
  <c r="K191" i="13" s="1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U185" i="13" s="1"/>
  <c r="N185" i="13"/>
  <c r="O185" i="13" s="1"/>
  <c r="L185" i="13"/>
  <c r="J185" i="13"/>
  <c r="K185" i="13" s="1"/>
  <c r="H185" i="13"/>
  <c r="F185" i="13"/>
  <c r="E185" i="13"/>
  <c r="M185" i="13" s="1"/>
  <c r="D185" i="13"/>
  <c r="I185" i="13" s="1"/>
  <c r="U184" i="13"/>
  <c r="T184" i="13"/>
  <c r="O184" i="13"/>
  <c r="N184" i="13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U179" i="13" s="1"/>
  <c r="L179" i="13"/>
  <c r="J179" i="13"/>
  <c r="H179" i="13"/>
  <c r="I179" i="13" s="1"/>
  <c r="F179" i="13"/>
  <c r="N179" i="13" s="1"/>
  <c r="E179" i="13"/>
  <c r="M179" i="13" s="1"/>
  <c r="D179" i="13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Q170" i="13"/>
  <c r="P170" i="13"/>
  <c r="U170" i="13" s="1"/>
  <c r="L170" i="13"/>
  <c r="J170" i="13"/>
  <c r="K170" i="13" s="1"/>
  <c r="I170" i="13"/>
  <c r="H170" i="13"/>
  <c r="F170" i="13"/>
  <c r="E170" i="13"/>
  <c r="M170" i="13" s="1"/>
  <c r="D170" i="13"/>
  <c r="S169" i="13"/>
  <c r="T169" i="13" s="1"/>
  <c r="R169" i="13"/>
  <c r="Q169" i="13"/>
  <c r="P169" i="13"/>
  <c r="U169" i="13" s="1"/>
  <c r="L169" i="13"/>
  <c r="J169" i="13"/>
  <c r="H169" i="13"/>
  <c r="F169" i="13"/>
  <c r="N169" i="13" s="1"/>
  <c r="E169" i="13"/>
  <c r="K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P163" i="13"/>
  <c r="L163" i="13"/>
  <c r="J163" i="13"/>
  <c r="H163" i="13"/>
  <c r="F163" i="13"/>
  <c r="E163" i="13"/>
  <c r="M163" i="13" s="1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U157" i="13" s="1"/>
  <c r="L157" i="13"/>
  <c r="J157" i="13"/>
  <c r="H157" i="13"/>
  <c r="I157" i="13" s="1"/>
  <c r="F157" i="13"/>
  <c r="E157" i="13"/>
  <c r="K157" i="13" s="1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S150" i="13"/>
  <c r="R150" i="13"/>
  <c r="Q150" i="13"/>
  <c r="T150" i="13" s="1"/>
  <c r="P150" i="13"/>
  <c r="U150" i="13" s="1"/>
  <c r="L150" i="13"/>
  <c r="J150" i="13"/>
  <c r="H150" i="13"/>
  <c r="F150" i="13"/>
  <c r="E150" i="13"/>
  <c r="M150" i="13" s="1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T144" i="13"/>
  <c r="S144" i="13"/>
  <c r="R144" i="13"/>
  <c r="Q144" i="13"/>
  <c r="P144" i="13"/>
  <c r="U144" i="13" s="1"/>
  <c r="L144" i="13"/>
  <c r="J144" i="13"/>
  <c r="H144" i="13"/>
  <c r="F144" i="13"/>
  <c r="N144" i="13" s="1"/>
  <c r="E144" i="13"/>
  <c r="D144" i="13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N141" i="13"/>
  <c r="O141" i="13" s="1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T137" i="13" s="1"/>
  <c r="P137" i="13"/>
  <c r="L137" i="13"/>
  <c r="K137" i="13"/>
  <c r="J137" i="13"/>
  <c r="H137" i="13"/>
  <c r="U137" i="13" s="1"/>
  <c r="F137" i="13"/>
  <c r="E137" i="13"/>
  <c r="D137" i="13"/>
  <c r="I137" i="13" s="1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P132" i="13"/>
  <c r="L132" i="13"/>
  <c r="J132" i="13"/>
  <c r="H132" i="13"/>
  <c r="F132" i="13"/>
  <c r="N132" i="13" s="1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T126" i="13" s="1"/>
  <c r="P126" i="13"/>
  <c r="U126" i="13" s="1"/>
  <c r="L126" i="13"/>
  <c r="J126" i="13"/>
  <c r="H126" i="13"/>
  <c r="F126" i="13"/>
  <c r="E126" i="13"/>
  <c r="M126" i="13" s="1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T121" i="13"/>
  <c r="S121" i="13"/>
  <c r="R121" i="13"/>
  <c r="Q121" i="13"/>
  <c r="P121" i="13"/>
  <c r="U121" i="13" s="1"/>
  <c r="L121" i="13"/>
  <c r="J121" i="13"/>
  <c r="H121" i="13"/>
  <c r="F121" i="13"/>
  <c r="N121" i="13" s="1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N113" i="13"/>
  <c r="O113" i="13" s="1"/>
  <c r="M113" i="13"/>
  <c r="K113" i="13"/>
  <c r="I113" i="13"/>
  <c r="G113" i="13"/>
  <c r="S112" i="13"/>
  <c r="R112" i="13"/>
  <c r="Q112" i="13"/>
  <c r="T112" i="13" s="1"/>
  <c r="P112" i="13"/>
  <c r="U112" i="13" s="1"/>
  <c r="L112" i="13"/>
  <c r="J112" i="13"/>
  <c r="K112" i="13" s="1"/>
  <c r="H112" i="13"/>
  <c r="F112" i="13"/>
  <c r="E112" i="13"/>
  <c r="D112" i="13"/>
  <c r="I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J106" i="13"/>
  <c r="H106" i="13"/>
  <c r="F106" i="13"/>
  <c r="E106" i="13"/>
  <c r="D106" i="13"/>
  <c r="I106" i="13" s="1"/>
  <c r="U105" i="13"/>
  <c r="T105" i="13"/>
  <c r="N105" i="13"/>
  <c r="O105" i="13" s="1"/>
  <c r="M105" i="13"/>
  <c r="K105" i="13"/>
  <c r="I105" i="13"/>
  <c r="G105" i="13"/>
  <c r="S102" i="13"/>
  <c r="R102" i="13"/>
  <c r="Q102" i="13"/>
  <c r="T102" i="13" s="1"/>
  <c r="P102" i="13"/>
  <c r="L102" i="13"/>
  <c r="J102" i="13"/>
  <c r="H102" i="13"/>
  <c r="U102" i="13" s="1"/>
  <c r="F102" i="13"/>
  <c r="E102" i="13"/>
  <c r="M102" i="13" s="1"/>
  <c r="D102" i="13"/>
  <c r="S101" i="13"/>
  <c r="R101" i="13"/>
  <c r="Q101" i="13"/>
  <c r="T101" i="13" s="1"/>
  <c r="P101" i="13"/>
  <c r="U101" i="13" s="1"/>
  <c r="L101" i="13"/>
  <c r="J101" i="13"/>
  <c r="H101" i="13"/>
  <c r="F101" i="13"/>
  <c r="N101" i="13" s="1"/>
  <c r="E101" i="13"/>
  <c r="D101" i="13"/>
  <c r="O101" i="13" s="1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U96" i="13"/>
  <c r="S96" i="13"/>
  <c r="R96" i="13"/>
  <c r="Q96" i="13"/>
  <c r="P96" i="13"/>
  <c r="N96" i="13"/>
  <c r="O96" i="13" s="1"/>
  <c r="L96" i="13"/>
  <c r="J96" i="13"/>
  <c r="I96" i="13"/>
  <c r="H96" i="13"/>
  <c r="G96" i="13"/>
  <c r="F96" i="13"/>
  <c r="E96" i="13"/>
  <c r="M96" i="13" s="1"/>
  <c r="D96" i="13"/>
  <c r="U95" i="13"/>
  <c r="T95" i="13"/>
  <c r="O95" i="13"/>
  <c r="N95" i="13"/>
  <c r="M95" i="13"/>
  <c r="K95" i="13"/>
  <c r="I95" i="13"/>
  <c r="G95" i="13"/>
  <c r="U94" i="13"/>
  <c r="T94" i="13"/>
  <c r="O94" i="13"/>
  <c r="N94" i="13"/>
  <c r="M94" i="13"/>
  <c r="K94" i="13"/>
  <c r="I94" i="13"/>
  <c r="G94" i="13"/>
  <c r="U93" i="13"/>
  <c r="T93" i="13"/>
  <c r="O93" i="13"/>
  <c r="N93" i="13"/>
  <c r="M93" i="13"/>
  <c r="K93" i="13"/>
  <c r="I93" i="13"/>
  <c r="G93" i="13"/>
  <c r="U92" i="13"/>
  <c r="T92" i="13"/>
  <c r="O92" i="13"/>
  <c r="N92" i="13"/>
  <c r="M92" i="13"/>
  <c r="K92" i="13"/>
  <c r="I92" i="13"/>
  <c r="G92" i="13"/>
  <c r="S91" i="13"/>
  <c r="R91" i="13"/>
  <c r="Q91" i="13"/>
  <c r="T91" i="13" s="1"/>
  <c r="P91" i="13"/>
  <c r="L91" i="13"/>
  <c r="J91" i="13"/>
  <c r="H91" i="13"/>
  <c r="F91" i="13"/>
  <c r="E91" i="13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T85" i="13" s="1"/>
  <c r="P85" i="13"/>
  <c r="L85" i="13"/>
  <c r="J85" i="13"/>
  <c r="H85" i="13"/>
  <c r="I85" i="13" s="1"/>
  <c r="G85" i="13"/>
  <c r="F85" i="13"/>
  <c r="E85" i="13"/>
  <c r="M85" i="13" s="1"/>
  <c r="D85" i="13"/>
  <c r="U84" i="13"/>
  <c r="S84" i="13"/>
  <c r="R84" i="13"/>
  <c r="Q84" i="13"/>
  <c r="T84" i="13" s="1"/>
  <c r="P84" i="13"/>
  <c r="L84" i="13"/>
  <c r="J84" i="13"/>
  <c r="H84" i="13"/>
  <c r="F84" i="13"/>
  <c r="N84" i="13" s="1"/>
  <c r="E84" i="13"/>
  <c r="K84" i="13" s="1"/>
  <c r="D84" i="13"/>
  <c r="I84" i="13" s="1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Q78" i="13"/>
  <c r="P78" i="13"/>
  <c r="U78" i="13" s="1"/>
  <c r="L78" i="13"/>
  <c r="K78" i="13"/>
  <c r="J78" i="13"/>
  <c r="I78" i="13"/>
  <c r="H78" i="13"/>
  <c r="F78" i="13"/>
  <c r="G78" i="13" s="1"/>
  <c r="E78" i="13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L70" i="13"/>
  <c r="J70" i="13"/>
  <c r="K70" i="13" s="1"/>
  <c r="H70" i="13"/>
  <c r="I70" i="13" s="1"/>
  <c r="F70" i="13"/>
  <c r="G70" i="13" s="1"/>
  <c r="E70" i="13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Q63" i="13"/>
  <c r="P63" i="13"/>
  <c r="U63" i="13" s="1"/>
  <c r="L63" i="13"/>
  <c r="M63" i="13" s="1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Q58" i="13"/>
  <c r="P58" i="13"/>
  <c r="L58" i="13"/>
  <c r="J58" i="13"/>
  <c r="H58" i="13"/>
  <c r="G58" i="13"/>
  <c r="F58" i="13"/>
  <c r="E58" i="13"/>
  <c r="D58" i="13"/>
  <c r="I58" i="13" s="1"/>
  <c r="U57" i="13"/>
  <c r="T57" i="13"/>
  <c r="N57" i="13"/>
  <c r="O57" i="13" s="1"/>
  <c r="M57" i="13"/>
  <c r="K57" i="13"/>
  <c r="I57" i="13"/>
  <c r="G57" i="13"/>
  <c r="S54" i="13"/>
  <c r="R54" i="13"/>
  <c r="Q54" i="13"/>
  <c r="T54" i="13" s="1"/>
  <c r="P54" i="13"/>
  <c r="U54" i="13" s="1"/>
  <c r="L54" i="13"/>
  <c r="J54" i="13"/>
  <c r="H54" i="13"/>
  <c r="F54" i="13"/>
  <c r="N54" i="13" s="1"/>
  <c r="E54" i="13"/>
  <c r="M54" i="13" s="1"/>
  <c r="D54" i="13"/>
  <c r="I54" i="13" s="1"/>
  <c r="S53" i="13"/>
  <c r="R53" i="13"/>
  <c r="Q53" i="13"/>
  <c r="P53" i="13"/>
  <c r="U53" i="13" s="1"/>
  <c r="L53" i="13"/>
  <c r="J53" i="13"/>
  <c r="K53" i="13" s="1"/>
  <c r="H53" i="13"/>
  <c r="F53" i="13"/>
  <c r="N53" i="13" s="1"/>
  <c r="E53" i="13"/>
  <c r="M53" i="13" s="1"/>
  <c r="D53" i="13"/>
  <c r="I53" i="13" s="1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T47" i="13" s="1"/>
  <c r="P47" i="13"/>
  <c r="U47" i="13" s="1"/>
  <c r="L47" i="13"/>
  <c r="J47" i="13"/>
  <c r="H47" i="13"/>
  <c r="F47" i="13"/>
  <c r="E47" i="13"/>
  <c r="K47" i="13" s="1"/>
  <c r="D47" i="13"/>
  <c r="G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N43" i="13"/>
  <c r="O43" i="13" s="1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U40" i="13" s="1"/>
  <c r="L40" i="13"/>
  <c r="J40" i="13"/>
  <c r="K40" i="13" s="1"/>
  <c r="H40" i="13"/>
  <c r="F40" i="13"/>
  <c r="E40" i="13"/>
  <c r="D40" i="13"/>
  <c r="I40" i="13" s="1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P35" i="13"/>
  <c r="U35" i="13" s="1"/>
  <c r="L35" i="13"/>
  <c r="J35" i="13"/>
  <c r="H35" i="13"/>
  <c r="F35" i="13"/>
  <c r="E35" i="13"/>
  <c r="K35" i="13" s="1"/>
  <c r="D35" i="13"/>
  <c r="I35" i="13" s="1"/>
  <c r="U34" i="13"/>
  <c r="T34" i="13"/>
  <c r="O34" i="13"/>
  <c r="N34" i="13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U27" i="13"/>
  <c r="S27" i="13"/>
  <c r="R27" i="13"/>
  <c r="Q27" i="13"/>
  <c r="P27" i="13"/>
  <c r="L27" i="13"/>
  <c r="J27" i="13"/>
  <c r="H27" i="13"/>
  <c r="F27" i="13"/>
  <c r="E27" i="13"/>
  <c r="M27" i="13" s="1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P19" i="13"/>
  <c r="U19" i="13" s="1"/>
  <c r="L19" i="13"/>
  <c r="J19" i="13"/>
  <c r="H19" i="13"/>
  <c r="I19" i="13" s="1"/>
  <c r="F19" i="13"/>
  <c r="N19" i="13" s="1"/>
  <c r="O19" i="13" s="1"/>
  <c r="E19" i="13"/>
  <c r="K19" i="13" s="1"/>
  <c r="D19" i="13"/>
  <c r="U18" i="13"/>
  <c r="T18" i="13"/>
  <c r="N18" i="13"/>
  <c r="O18" i="13" s="1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Q10" i="13"/>
  <c r="P10" i="13"/>
  <c r="U10" i="13" s="1"/>
  <c r="L10" i="13"/>
  <c r="J10" i="13"/>
  <c r="K10" i="13" s="1"/>
  <c r="H10" i="13"/>
  <c r="F10" i="13"/>
  <c r="E10" i="13"/>
  <c r="D10" i="13"/>
  <c r="I10" i="13" s="1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N339" i="12"/>
  <c r="O339" i="12" s="1"/>
  <c r="L339" i="12"/>
  <c r="J339" i="12"/>
  <c r="H339" i="12"/>
  <c r="F339" i="12"/>
  <c r="G339" i="12" s="1"/>
  <c r="E339" i="12"/>
  <c r="D339" i="12"/>
  <c r="S338" i="12"/>
  <c r="R338" i="12"/>
  <c r="Q338" i="12"/>
  <c r="T338" i="12" s="1"/>
  <c r="P338" i="12"/>
  <c r="L338" i="12"/>
  <c r="J338" i="12"/>
  <c r="H338" i="12"/>
  <c r="I338" i="12" s="1"/>
  <c r="F338" i="12"/>
  <c r="E338" i="12"/>
  <c r="D338" i="12"/>
  <c r="S337" i="12"/>
  <c r="T337" i="12" s="1"/>
  <c r="R337" i="12"/>
  <c r="Q337" i="12"/>
  <c r="P337" i="12"/>
  <c r="U337" i="12" s="1"/>
  <c r="L337" i="12"/>
  <c r="J337" i="12"/>
  <c r="H337" i="12"/>
  <c r="F337" i="12"/>
  <c r="N337" i="12" s="1"/>
  <c r="E337" i="12"/>
  <c r="M337" i="12" s="1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T332" i="12"/>
  <c r="S332" i="12"/>
  <c r="R332" i="12"/>
  <c r="Q332" i="12"/>
  <c r="P332" i="12"/>
  <c r="U332" i="12" s="1"/>
  <c r="L332" i="12"/>
  <c r="M332" i="12" s="1"/>
  <c r="J332" i="12"/>
  <c r="H332" i="12"/>
  <c r="F332" i="12"/>
  <c r="N332" i="12" s="1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Q323" i="12"/>
  <c r="T323" i="12" s="1"/>
  <c r="P323" i="12"/>
  <c r="N323" i="12"/>
  <c r="L323" i="12"/>
  <c r="J323" i="12"/>
  <c r="H323" i="12"/>
  <c r="F323" i="12"/>
  <c r="E323" i="12"/>
  <c r="M323" i="12" s="1"/>
  <c r="D323" i="12"/>
  <c r="I323" i="12" s="1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Q317" i="12"/>
  <c r="P317" i="12"/>
  <c r="L317" i="12"/>
  <c r="J317" i="12"/>
  <c r="H317" i="12"/>
  <c r="F317" i="12"/>
  <c r="G317" i="12" s="1"/>
  <c r="E317" i="12"/>
  <c r="D317" i="12"/>
  <c r="I317" i="12" s="1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L310" i="12"/>
  <c r="J310" i="12"/>
  <c r="H310" i="12"/>
  <c r="F310" i="12"/>
  <c r="E310" i="12"/>
  <c r="M310" i="12" s="1"/>
  <c r="D310" i="12"/>
  <c r="G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Q303" i="12"/>
  <c r="T303" i="12" s="1"/>
  <c r="P303" i="12"/>
  <c r="L303" i="12"/>
  <c r="M303" i="12" s="1"/>
  <c r="J303" i="12"/>
  <c r="H303" i="12"/>
  <c r="U303" i="12" s="1"/>
  <c r="F303" i="12"/>
  <c r="E303" i="12"/>
  <c r="D303" i="12"/>
  <c r="U302" i="12"/>
  <c r="T302" i="12"/>
  <c r="N302" i="12"/>
  <c r="O302" i="12" s="1"/>
  <c r="M302" i="12"/>
  <c r="K302" i="12"/>
  <c r="I302" i="12"/>
  <c r="G302" i="12"/>
  <c r="S299" i="12"/>
  <c r="T299" i="12" s="1"/>
  <c r="R299" i="12"/>
  <c r="Q299" i="12"/>
  <c r="P299" i="12"/>
  <c r="L299" i="12"/>
  <c r="K299" i="12"/>
  <c r="J299" i="12"/>
  <c r="H299" i="12"/>
  <c r="U299" i="12" s="1"/>
  <c r="F299" i="12"/>
  <c r="N299" i="12" s="1"/>
  <c r="O299" i="12" s="1"/>
  <c r="E299" i="12"/>
  <c r="D299" i="12"/>
  <c r="S298" i="12"/>
  <c r="R298" i="12"/>
  <c r="Q298" i="12"/>
  <c r="P298" i="12"/>
  <c r="L298" i="12"/>
  <c r="J298" i="12"/>
  <c r="H298" i="12"/>
  <c r="F298" i="12"/>
  <c r="G298" i="12" s="1"/>
  <c r="E298" i="12"/>
  <c r="M298" i="12" s="1"/>
  <c r="D298" i="12"/>
  <c r="I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T292" i="12" s="1"/>
  <c r="P292" i="12"/>
  <c r="L292" i="12"/>
  <c r="J292" i="12"/>
  <c r="K292" i="12" s="1"/>
  <c r="H292" i="12"/>
  <c r="I292" i="12" s="1"/>
  <c r="F292" i="12"/>
  <c r="E292" i="12"/>
  <c r="M292" i="12" s="1"/>
  <c r="D292" i="12"/>
  <c r="G292" i="12" s="1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U285" i="12"/>
  <c r="S285" i="12"/>
  <c r="R285" i="12"/>
  <c r="Q285" i="12"/>
  <c r="T285" i="12" s="1"/>
  <c r="P285" i="12"/>
  <c r="L285" i="12"/>
  <c r="J285" i="12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O278" i="12"/>
  <c r="N278" i="12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U275" i="12"/>
  <c r="S275" i="12"/>
  <c r="R275" i="12"/>
  <c r="Q275" i="12"/>
  <c r="T275" i="12" s="1"/>
  <c r="P275" i="12"/>
  <c r="L275" i="12"/>
  <c r="J275" i="12"/>
  <c r="H275" i="12"/>
  <c r="F275" i="12"/>
  <c r="G275" i="12" s="1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O273" i="12"/>
  <c r="N273" i="12"/>
  <c r="M273" i="12"/>
  <c r="K273" i="12"/>
  <c r="I273" i="12"/>
  <c r="G273" i="12"/>
  <c r="U272" i="12"/>
  <c r="T272" i="12"/>
  <c r="O272" i="12"/>
  <c r="N272" i="12"/>
  <c r="M272" i="12"/>
  <c r="K272" i="12"/>
  <c r="I272" i="12"/>
  <c r="G272" i="12"/>
  <c r="U271" i="12"/>
  <c r="T271" i="12"/>
  <c r="O271" i="12"/>
  <c r="N271" i="12"/>
  <c r="M271" i="12"/>
  <c r="K271" i="12"/>
  <c r="I271" i="12"/>
  <c r="G271" i="12"/>
  <c r="U270" i="12"/>
  <c r="T270" i="12"/>
  <c r="O270" i="12"/>
  <c r="N270" i="12"/>
  <c r="M270" i="12"/>
  <c r="K270" i="12"/>
  <c r="I270" i="12"/>
  <c r="G270" i="12"/>
  <c r="U269" i="12"/>
  <c r="T269" i="12"/>
  <c r="O269" i="12"/>
  <c r="N269" i="12"/>
  <c r="M269" i="12"/>
  <c r="K269" i="12"/>
  <c r="I269" i="12"/>
  <c r="G269" i="12"/>
  <c r="U268" i="12"/>
  <c r="T268" i="12"/>
  <c r="O268" i="12"/>
  <c r="N268" i="12"/>
  <c r="M268" i="12"/>
  <c r="K268" i="12"/>
  <c r="I268" i="12"/>
  <c r="G268" i="12"/>
  <c r="S267" i="12"/>
  <c r="R267" i="12"/>
  <c r="Q267" i="12"/>
  <c r="T267" i="12" s="1"/>
  <c r="P267" i="12"/>
  <c r="L267" i="12"/>
  <c r="J267" i="12"/>
  <c r="H267" i="12"/>
  <c r="I267" i="12" s="1"/>
  <c r="F267" i="12"/>
  <c r="E267" i="12"/>
  <c r="M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T260" i="12" s="1"/>
  <c r="P260" i="12"/>
  <c r="L260" i="12"/>
  <c r="J260" i="12"/>
  <c r="H260" i="12"/>
  <c r="I260" i="12" s="1"/>
  <c r="F260" i="12"/>
  <c r="E260" i="12"/>
  <c r="M260" i="12" s="1"/>
  <c r="D260" i="12"/>
  <c r="G260" i="12" s="1"/>
  <c r="S259" i="12"/>
  <c r="T259" i="12" s="1"/>
  <c r="R259" i="12"/>
  <c r="Q259" i="12"/>
  <c r="P259" i="12"/>
  <c r="U259" i="12" s="1"/>
  <c r="L259" i="12"/>
  <c r="J259" i="12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T254" i="12" s="1"/>
  <c r="R254" i="12"/>
  <c r="Q254" i="12"/>
  <c r="P254" i="12"/>
  <c r="U254" i="12" s="1"/>
  <c r="N254" i="12"/>
  <c r="L254" i="12"/>
  <c r="J254" i="12"/>
  <c r="H254" i="12"/>
  <c r="F254" i="12"/>
  <c r="E254" i="12"/>
  <c r="M254" i="12" s="1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T247" i="12" s="1"/>
  <c r="P247" i="12"/>
  <c r="U247" i="12" s="1"/>
  <c r="L247" i="12"/>
  <c r="J247" i="12"/>
  <c r="H247" i="12"/>
  <c r="F247" i="12"/>
  <c r="E247" i="12"/>
  <c r="M247" i="12" s="1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N241" i="12"/>
  <c r="O241" i="12" s="1"/>
  <c r="M241" i="12"/>
  <c r="K241" i="12"/>
  <c r="I241" i="12"/>
  <c r="G241" i="12"/>
  <c r="S240" i="12"/>
  <c r="R240" i="12"/>
  <c r="Q240" i="12"/>
  <c r="P240" i="12"/>
  <c r="U240" i="12" s="1"/>
  <c r="L240" i="12"/>
  <c r="J240" i="12"/>
  <c r="H240" i="12"/>
  <c r="I240" i="12" s="1"/>
  <c r="F240" i="12"/>
  <c r="N240" i="12" s="1"/>
  <c r="O240" i="12" s="1"/>
  <c r="E240" i="12"/>
  <c r="M240" i="12" s="1"/>
  <c r="D240" i="12"/>
  <c r="U239" i="12"/>
  <c r="T239" i="12"/>
  <c r="O239" i="12"/>
  <c r="N239" i="12"/>
  <c r="M239" i="12"/>
  <c r="K239" i="12"/>
  <c r="I239" i="12"/>
  <c r="G239" i="12"/>
  <c r="U238" i="12"/>
  <c r="T238" i="12"/>
  <c r="N238" i="12"/>
  <c r="O238" i="12" s="1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N234" i="12"/>
  <c r="O234" i="12" s="1"/>
  <c r="M234" i="12"/>
  <c r="K234" i="12"/>
  <c r="I234" i="12"/>
  <c r="G234" i="12"/>
  <c r="S231" i="12"/>
  <c r="T231" i="12" s="1"/>
  <c r="R231" i="12"/>
  <c r="Q231" i="12"/>
  <c r="P231" i="12"/>
  <c r="U231" i="12" s="1"/>
  <c r="L231" i="12"/>
  <c r="J231" i="12"/>
  <c r="H231" i="12"/>
  <c r="F231" i="12"/>
  <c r="E231" i="12"/>
  <c r="D231" i="12"/>
  <c r="S230" i="12"/>
  <c r="T230" i="12" s="1"/>
  <c r="R230" i="12"/>
  <c r="Q230" i="12"/>
  <c r="P230" i="12"/>
  <c r="U230" i="12" s="1"/>
  <c r="L230" i="12"/>
  <c r="J230" i="12"/>
  <c r="H230" i="12"/>
  <c r="F230" i="12"/>
  <c r="E230" i="12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Q224" i="12"/>
  <c r="T224" i="12" s="1"/>
  <c r="P224" i="12"/>
  <c r="U224" i="12" s="1"/>
  <c r="L224" i="12"/>
  <c r="J224" i="12"/>
  <c r="H224" i="12"/>
  <c r="F224" i="12"/>
  <c r="E224" i="12"/>
  <c r="M224" i="12" s="1"/>
  <c r="D224" i="12"/>
  <c r="I224" i="12" s="1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Q216" i="12"/>
  <c r="P216" i="12"/>
  <c r="L216" i="12"/>
  <c r="J216" i="12"/>
  <c r="H216" i="12"/>
  <c r="I216" i="12" s="1"/>
  <c r="G216" i="12"/>
  <c r="F216" i="12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T205" i="12" s="1"/>
  <c r="R205" i="12"/>
  <c r="Q205" i="12"/>
  <c r="P205" i="12"/>
  <c r="U205" i="12" s="1"/>
  <c r="L205" i="12"/>
  <c r="J205" i="12"/>
  <c r="H205" i="12"/>
  <c r="F205" i="12"/>
  <c r="E205" i="12"/>
  <c r="D205" i="12"/>
  <c r="S204" i="12"/>
  <c r="T204" i="12" s="1"/>
  <c r="R204" i="12"/>
  <c r="Q204" i="12"/>
  <c r="P204" i="12"/>
  <c r="U204" i="12" s="1"/>
  <c r="L204" i="12"/>
  <c r="J204" i="12"/>
  <c r="H204" i="12"/>
  <c r="F204" i="12"/>
  <c r="E204" i="12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N201" i="12"/>
  <c r="O201" i="12" s="1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Q198" i="12"/>
  <c r="P198" i="12"/>
  <c r="L198" i="12"/>
  <c r="J198" i="12"/>
  <c r="H198" i="12"/>
  <c r="F198" i="12"/>
  <c r="E198" i="12"/>
  <c r="M198" i="12" s="1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Q191" i="12"/>
  <c r="P191" i="12"/>
  <c r="U191" i="12" s="1"/>
  <c r="L191" i="12"/>
  <c r="J191" i="12"/>
  <c r="H191" i="12"/>
  <c r="I191" i="12" s="1"/>
  <c r="F191" i="12"/>
  <c r="E191" i="12"/>
  <c r="D191" i="12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T185" i="12"/>
  <c r="S185" i="12"/>
  <c r="R185" i="12"/>
  <c r="Q185" i="12"/>
  <c r="P185" i="12"/>
  <c r="L185" i="12"/>
  <c r="J185" i="12"/>
  <c r="H185" i="12"/>
  <c r="F185" i="12"/>
  <c r="E185" i="12"/>
  <c r="M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N183" i="12"/>
  <c r="O183" i="12" s="1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U179" i="12"/>
  <c r="S179" i="12"/>
  <c r="R179" i="12"/>
  <c r="Q179" i="12"/>
  <c r="T179" i="12" s="1"/>
  <c r="P179" i="12"/>
  <c r="L179" i="12"/>
  <c r="J179" i="12"/>
  <c r="H179" i="12"/>
  <c r="F179" i="12"/>
  <c r="E179" i="12"/>
  <c r="D179" i="12"/>
  <c r="I179" i="12" s="1"/>
  <c r="U178" i="12"/>
  <c r="T178" i="12"/>
  <c r="N178" i="12"/>
  <c r="O178" i="12" s="1"/>
  <c r="M178" i="12"/>
  <c r="K178" i="12"/>
  <c r="I178" i="12"/>
  <c r="G178" i="12"/>
  <c r="U177" i="12"/>
  <c r="T177" i="12"/>
  <c r="N177" i="12"/>
  <c r="O177" i="12" s="1"/>
  <c r="M177" i="12"/>
  <c r="K177" i="12"/>
  <c r="I177" i="12"/>
  <c r="G177" i="12"/>
  <c r="U176" i="12"/>
  <c r="T176" i="12"/>
  <c r="N176" i="12"/>
  <c r="O176" i="12" s="1"/>
  <c r="M176" i="12"/>
  <c r="K176" i="12"/>
  <c r="I176" i="12"/>
  <c r="G176" i="12"/>
  <c r="U175" i="12"/>
  <c r="T175" i="12"/>
  <c r="N175" i="12"/>
  <c r="O175" i="12" s="1"/>
  <c r="M175" i="12"/>
  <c r="K175" i="12"/>
  <c r="I175" i="12"/>
  <c r="G175" i="12"/>
  <c r="U174" i="12"/>
  <c r="T174" i="12"/>
  <c r="N174" i="12"/>
  <c r="O174" i="12" s="1"/>
  <c r="M174" i="12"/>
  <c r="K174" i="12"/>
  <c r="I174" i="12"/>
  <c r="G174" i="12"/>
  <c r="U173" i="12"/>
  <c r="T173" i="12"/>
  <c r="N173" i="12"/>
  <c r="O173" i="12" s="1"/>
  <c r="M173" i="12"/>
  <c r="K173" i="12"/>
  <c r="I173" i="12"/>
  <c r="G173" i="12"/>
  <c r="S170" i="12"/>
  <c r="R170" i="12"/>
  <c r="Q170" i="12"/>
  <c r="T170" i="12" s="1"/>
  <c r="P170" i="12"/>
  <c r="L170" i="12"/>
  <c r="J170" i="12"/>
  <c r="H170" i="12"/>
  <c r="I170" i="12" s="1"/>
  <c r="F170" i="12"/>
  <c r="G170" i="12" s="1"/>
  <c r="E170" i="12"/>
  <c r="M170" i="12" s="1"/>
  <c r="D170" i="12"/>
  <c r="S169" i="12"/>
  <c r="R169" i="12"/>
  <c r="Q169" i="12"/>
  <c r="P169" i="12"/>
  <c r="U169" i="12" s="1"/>
  <c r="L169" i="12"/>
  <c r="J169" i="12"/>
  <c r="H169" i="12"/>
  <c r="I169" i="12" s="1"/>
  <c r="F169" i="12"/>
  <c r="N169" i="12" s="1"/>
  <c r="O169" i="12" s="1"/>
  <c r="E169" i="12"/>
  <c r="M169" i="12" s="1"/>
  <c r="D169" i="12"/>
  <c r="U168" i="12"/>
  <c r="T168" i="12"/>
  <c r="O168" i="12"/>
  <c r="N168" i="12"/>
  <c r="M168" i="12"/>
  <c r="K168" i="12"/>
  <c r="I168" i="12"/>
  <c r="G168" i="12"/>
  <c r="U167" i="12"/>
  <c r="T167" i="12"/>
  <c r="N167" i="12"/>
  <c r="O167" i="12" s="1"/>
  <c r="M167" i="12"/>
  <c r="K167" i="12"/>
  <c r="I167" i="12"/>
  <c r="G167" i="12"/>
  <c r="U166" i="12"/>
  <c r="T166" i="12"/>
  <c r="N166" i="12"/>
  <c r="O166" i="12" s="1"/>
  <c r="M166" i="12"/>
  <c r="K166" i="12"/>
  <c r="I166" i="12"/>
  <c r="G166" i="12"/>
  <c r="U165" i="12"/>
  <c r="T165" i="12"/>
  <c r="N165" i="12"/>
  <c r="O165" i="12" s="1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T163" i="12"/>
  <c r="S163" i="12"/>
  <c r="R163" i="12"/>
  <c r="Q163" i="12"/>
  <c r="P163" i="12"/>
  <c r="U163" i="12" s="1"/>
  <c r="L163" i="12"/>
  <c r="M163" i="12" s="1"/>
  <c r="J163" i="12"/>
  <c r="H163" i="12"/>
  <c r="F163" i="12"/>
  <c r="N163" i="12" s="1"/>
  <c r="E163" i="12"/>
  <c r="K163" i="12" s="1"/>
  <c r="D163" i="12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O159" i="12"/>
  <c r="N159" i="12"/>
  <c r="M159" i="12"/>
  <c r="K159" i="12"/>
  <c r="I159" i="12"/>
  <c r="G159" i="12"/>
  <c r="U158" i="12"/>
  <c r="T158" i="12"/>
  <c r="O158" i="12"/>
  <c r="N158" i="12"/>
  <c r="M158" i="12"/>
  <c r="K158" i="12"/>
  <c r="I158" i="12"/>
  <c r="G158" i="12"/>
  <c r="S157" i="12"/>
  <c r="T157" i="12" s="1"/>
  <c r="R157" i="12"/>
  <c r="Q157" i="12"/>
  <c r="P157" i="12"/>
  <c r="U157" i="12" s="1"/>
  <c r="N157" i="12"/>
  <c r="L157" i="12"/>
  <c r="J157" i="12"/>
  <c r="H157" i="12"/>
  <c r="F157" i="12"/>
  <c r="E157" i="12"/>
  <c r="D157" i="12"/>
  <c r="I157" i="12" s="1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N151" i="12"/>
  <c r="O151" i="12" s="1"/>
  <c r="M151" i="12"/>
  <c r="K151" i="12"/>
  <c r="I151" i="12"/>
  <c r="G151" i="12"/>
  <c r="S150" i="12"/>
  <c r="R150" i="12"/>
  <c r="Q150" i="12"/>
  <c r="T150" i="12" s="1"/>
  <c r="P150" i="12"/>
  <c r="U150" i="12" s="1"/>
  <c r="L150" i="12"/>
  <c r="K150" i="12"/>
  <c r="J150" i="12"/>
  <c r="H150" i="12"/>
  <c r="F150" i="12"/>
  <c r="E150" i="12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N147" i="12"/>
  <c r="O147" i="12" s="1"/>
  <c r="M147" i="12"/>
  <c r="K147" i="12"/>
  <c r="I147" i="12"/>
  <c r="G147" i="12"/>
  <c r="U146" i="12"/>
  <c r="T146" i="12"/>
  <c r="N146" i="12"/>
  <c r="O146" i="12" s="1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Q144" i="12"/>
  <c r="P144" i="12"/>
  <c r="U144" i="12" s="1"/>
  <c r="L144" i="12"/>
  <c r="J144" i="12"/>
  <c r="H144" i="12"/>
  <c r="I144" i="12" s="1"/>
  <c r="F144" i="12"/>
  <c r="E144" i="12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T137" i="12"/>
  <c r="S137" i="12"/>
  <c r="R137" i="12"/>
  <c r="Q137" i="12"/>
  <c r="P137" i="12"/>
  <c r="M137" i="12"/>
  <c r="L137" i="12"/>
  <c r="J137" i="12"/>
  <c r="H137" i="12"/>
  <c r="F137" i="12"/>
  <c r="E137" i="12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O134" i="12"/>
  <c r="N134" i="12"/>
  <c r="M134" i="12"/>
  <c r="K134" i="12"/>
  <c r="I134" i="12"/>
  <c r="G134" i="12"/>
  <c r="U133" i="12"/>
  <c r="T133" i="12"/>
  <c r="O133" i="12"/>
  <c r="N133" i="12"/>
  <c r="M133" i="12"/>
  <c r="K133" i="12"/>
  <c r="I133" i="12"/>
  <c r="G133" i="12"/>
  <c r="S132" i="12"/>
  <c r="R132" i="12"/>
  <c r="Q132" i="12"/>
  <c r="T132" i="12" s="1"/>
  <c r="P132" i="12"/>
  <c r="U132" i="12" s="1"/>
  <c r="L132" i="12"/>
  <c r="J132" i="12"/>
  <c r="H132" i="12"/>
  <c r="F132" i="12"/>
  <c r="N132" i="12" s="1"/>
  <c r="E132" i="12"/>
  <c r="K132" i="12" s="1"/>
  <c r="D132" i="12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R126" i="12"/>
  <c r="Q126" i="12"/>
  <c r="P126" i="12"/>
  <c r="N126" i="12"/>
  <c r="L126" i="12"/>
  <c r="K126" i="12"/>
  <c r="J126" i="12"/>
  <c r="H126" i="12"/>
  <c r="F126" i="12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O124" i="12"/>
  <c r="N124" i="12"/>
  <c r="M124" i="12"/>
  <c r="K124" i="12"/>
  <c r="I124" i="12"/>
  <c r="G124" i="12"/>
  <c r="U123" i="12"/>
  <c r="T123" i="12"/>
  <c r="O123" i="12"/>
  <c r="N123" i="12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T121" i="12" s="1"/>
  <c r="R121" i="12"/>
  <c r="Q121" i="12"/>
  <c r="P121" i="12"/>
  <c r="L121" i="12"/>
  <c r="J121" i="12"/>
  <c r="H121" i="12"/>
  <c r="F121" i="12"/>
  <c r="E121" i="12"/>
  <c r="K121" i="12" s="1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R112" i="12"/>
  <c r="Q112" i="12"/>
  <c r="T112" i="12" s="1"/>
  <c r="P112" i="12"/>
  <c r="L112" i="12"/>
  <c r="J112" i="12"/>
  <c r="H112" i="12"/>
  <c r="F112" i="12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N107" i="12"/>
  <c r="O107" i="12" s="1"/>
  <c r="M107" i="12"/>
  <c r="K107" i="12"/>
  <c r="I107" i="12"/>
  <c r="G107" i="12"/>
  <c r="S106" i="12"/>
  <c r="R106" i="12"/>
  <c r="Q106" i="12"/>
  <c r="P106" i="12"/>
  <c r="L106" i="12"/>
  <c r="J106" i="12"/>
  <c r="H106" i="12"/>
  <c r="I106" i="12" s="1"/>
  <c r="F106" i="12"/>
  <c r="E106" i="12"/>
  <c r="D106" i="12"/>
  <c r="U105" i="12"/>
  <c r="T105" i="12"/>
  <c r="N105" i="12"/>
  <c r="O105" i="12" s="1"/>
  <c r="M105" i="12"/>
  <c r="K105" i="12"/>
  <c r="I105" i="12"/>
  <c r="G105" i="12"/>
  <c r="S102" i="12"/>
  <c r="T102" i="12" s="1"/>
  <c r="R102" i="12"/>
  <c r="Q102" i="12"/>
  <c r="P102" i="12"/>
  <c r="U102" i="12" s="1"/>
  <c r="L102" i="12"/>
  <c r="J102" i="12"/>
  <c r="H102" i="12"/>
  <c r="F102" i="12"/>
  <c r="E102" i="12"/>
  <c r="M102" i="12" s="1"/>
  <c r="D102" i="12"/>
  <c r="I102" i="12" s="1"/>
  <c r="T101" i="12"/>
  <c r="S101" i="12"/>
  <c r="R101" i="12"/>
  <c r="Q101" i="12"/>
  <c r="P101" i="12"/>
  <c r="L101" i="12"/>
  <c r="J101" i="12"/>
  <c r="H101" i="12"/>
  <c r="U101" i="12" s="1"/>
  <c r="F101" i="12"/>
  <c r="N101" i="12" s="1"/>
  <c r="E101" i="12"/>
  <c r="D101" i="12"/>
  <c r="I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T96" i="12" s="1"/>
  <c r="P96" i="12"/>
  <c r="U96" i="12" s="1"/>
  <c r="L96" i="12"/>
  <c r="J96" i="12"/>
  <c r="H96" i="12"/>
  <c r="F96" i="12"/>
  <c r="N96" i="12" s="1"/>
  <c r="O96" i="12" s="1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T91" i="12" s="1"/>
  <c r="P91" i="12"/>
  <c r="U91" i="12" s="1"/>
  <c r="L91" i="12"/>
  <c r="J91" i="12"/>
  <c r="K91" i="12" s="1"/>
  <c r="H91" i="12"/>
  <c r="F91" i="12"/>
  <c r="N91" i="12" s="1"/>
  <c r="E91" i="12"/>
  <c r="D91" i="12"/>
  <c r="G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P85" i="12"/>
  <c r="L85" i="12"/>
  <c r="J85" i="12"/>
  <c r="K85" i="12" s="1"/>
  <c r="H85" i="12"/>
  <c r="U85" i="12" s="1"/>
  <c r="F85" i="12"/>
  <c r="N85" i="12" s="1"/>
  <c r="E85" i="12"/>
  <c r="D85" i="12"/>
  <c r="I85" i="12" s="1"/>
  <c r="S84" i="12"/>
  <c r="R84" i="12"/>
  <c r="Q84" i="12"/>
  <c r="T84" i="12" s="1"/>
  <c r="P84" i="12"/>
  <c r="L84" i="12"/>
  <c r="J84" i="12"/>
  <c r="H84" i="12"/>
  <c r="U84" i="12" s="1"/>
  <c r="F84" i="12"/>
  <c r="E84" i="12"/>
  <c r="K84" i="12" s="1"/>
  <c r="D84" i="12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Q78" i="12"/>
  <c r="P78" i="12"/>
  <c r="L78" i="12"/>
  <c r="J78" i="12"/>
  <c r="H78" i="12"/>
  <c r="I78" i="12" s="1"/>
  <c r="F78" i="12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T70" i="12" s="1"/>
  <c r="P70" i="12"/>
  <c r="U70" i="12" s="1"/>
  <c r="L70" i="12"/>
  <c r="J70" i="12"/>
  <c r="K70" i="12" s="1"/>
  <c r="H70" i="12"/>
  <c r="F70" i="12"/>
  <c r="N70" i="12" s="1"/>
  <c r="E70" i="12"/>
  <c r="D70" i="12"/>
  <c r="G70" i="12" s="1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T63" i="12" s="1"/>
  <c r="R63" i="12"/>
  <c r="Q63" i="12"/>
  <c r="P63" i="12"/>
  <c r="U63" i="12" s="1"/>
  <c r="L63" i="12"/>
  <c r="J63" i="12"/>
  <c r="H63" i="12"/>
  <c r="F63" i="12"/>
  <c r="E63" i="12"/>
  <c r="M63" i="12" s="1"/>
  <c r="D63" i="12"/>
  <c r="I63" i="12" s="1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T58" i="12"/>
  <c r="S58" i="12"/>
  <c r="R58" i="12"/>
  <c r="Q58" i="12"/>
  <c r="P58" i="12"/>
  <c r="U58" i="12" s="1"/>
  <c r="L58" i="12"/>
  <c r="J58" i="12"/>
  <c r="H58" i="12"/>
  <c r="F58" i="12"/>
  <c r="N58" i="12" s="1"/>
  <c r="E58" i="12"/>
  <c r="D58" i="12"/>
  <c r="I58" i="12" s="1"/>
  <c r="U57" i="12"/>
  <c r="T57" i="12"/>
  <c r="N57" i="12"/>
  <c r="O57" i="12" s="1"/>
  <c r="M57" i="12"/>
  <c r="K57" i="12"/>
  <c r="I57" i="12"/>
  <c r="G57" i="12"/>
  <c r="S54" i="12"/>
  <c r="R54" i="12"/>
  <c r="Q54" i="12"/>
  <c r="T54" i="12" s="1"/>
  <c r="P54" i="12"/>
  <c r="U54" i="12" s="1"/>
  <c r="L54" i="12"/>
  <c r="J54" i="12"/>
  <c r="H54" i="12"/>
  <c r="I54" i="12" s="1"/>
  <c r="F54" i="12"/>
  <c r="G54" i="12" s="1"/>
  <c r="E54" i="12"/>
  <c r="M54" i="12" s="1"/>
  <c r="D54" i="12"/>
  <c r="S53" i="12"/>
  <c r="R53" i="12"/>
  <c r="Q53" i="12"/>
  <c r="P53" i="12"/>
  <c r="U53" i="12" s="1"/>
  <c r="L53" i="12"/>
  <c r="J53" i="12"/>
  <c r="H53" i="12"/>
  <c r="I53" i="12" s="1"/>
  <c r="F53" i="12"/>
  <c r="N53" i="12" s="1"/>
  <c r="O53" i="12" s="1"/>
  <c r="E53" i="12"/>
  <c r="M53" i="12" s="1"/>
  <c r="D53" i="12"/>
  <c r="U52" i="12"/>
  <c r="T52" i="12"/>
  <c r="N52" i="12"/>
  <c r="O52" i="12" s="1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T47" i="12" s="1"/>
  <c r="R47" i="12"/>
  <c r="Q47" i="12"/>
  <c r="P47" i="12"/>
  <c r="U47" i="12" s="1"/>
  <c r="L47" i="12"/>
  <c r="J47" i="12"/>
  <c r="H47" i="12"/>
  <c r="F47" i="12"/>
  <c r="E47" i="12"/>
  <c r="M47" i="12" s="1"/>
  <c r="D47" i="12"/>
  <c r="I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T40" i="12"/>
  <c r="S40" i="12"/>
  <c r="R40" i="12"/>
  <c r="Q40" i="12"/>
  <c r="P40" i="12"/>
  <c r="U40" i="12" s="1"/>
  <c r="L40" i="12"/>
  <c r="J40" i="12"/>
  <c r="H40" i="12"/>
  <c r="F40" i="12"/>
  <c r="N40" i="12" s="1"/>
  <c r="E40" i="12"/>
  <c r="D40" i="12"/>
  <c r="I40" i="12" s="1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Q35" i="12"/>
  <c r="T35" i="12" s="1"/>
  <c r="P35" i="12"/>
  <c r="U35" i="12" s="1"/>
  <c r="L35" i="12"/>
  <c r="J35" i="12"/>
  <c r="H35" i="12"/>
  <c r="I35" i="12" s="1"/>
  <c r="F35" i="12"/>
  <c r="G35" i="12" s="1"/>
  <c r="E35" i="12"/>
  <c r="M35" i="12" s="1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N29" i="12"/>
  <c r="O29" i="12" s="1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Q27" i="12"/>
  <c r="P27" i="12"/>
  <c r="L27" i="12"/>
  <c r="J27" i="12"/>
  <c r="K27" i="12" s="1"/>
  <c r="H27" i="12"/>
  <c r="I27" i="12" s="1"/>
  <c r="F27" i="12"/>
  <c r="N27" i="12" s="1"/>
  <c r="O27" i="12" s="1"/>
  <c r="E27" i="12"/>
  <c r="M27" i="12" s="1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N24" i="12"/>
  <c r="O24" i="12" s="1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N21" i="12"/>
  <c r="O21" i="12" s="1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U19" i="12"/>
  <c r="S19" i="12"/>
  <c r="R19" i="12"/>
  <c r="Q19" i="12"/>
  <c r="P19" i="12"/>
  <c r="L19" i="12"/>
  <c r="J19" i="12"/>
  <c r="H19" i="12"/>
  <c r="F19" i="12"/>
  <c r="N19" i="12" s="1"/>
  <c r="E19" i="12"/>
  <c r="M19" i="12" s="1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U10" i="12"/>
  <c r="S10" i="12"/>
  <c r="T10" i="12" s="1"/>
  <c r="R10" i="12"/>
  <c r="Q10" i="12"/>
  <c r="P10" i="12"/>
  <c r="L10" i="12"/>
  <c r="M10" i="12" s="1"/>
  <c r="J10" i="12"/>
  <c r="H10" i="12"/>
  <c r="F10" i="12"/>
  <c r="E10" i="12"/>
  <c r="K10" i="12" s="1"/>
  <c r="D10" i="12"/>
  <c r="U9" i="12"/>
  <c r="T9" i="12"/>
  <c r="O9" i="12"/>
  <c r="N9" i="12"/>
  <c r="M9" i="12"/>
  <c r="K9" i="12"/>
  <c r="I9" i="12"/>
  <c r="G9" i="12"/>
  <c r="U8" i="12"/>
  <c r="T8" i="12"/>
  <c r="O8" i="12"/>
  <c r="N8" i="12"/>
  <c r="M8" i="12"/>
  <c r="K8" i="12"/>
  <c r="I8" i="12"/>
  <c r="G8" i="12"/>
  <c r="S339" i="11"/>
  <c r="R339" i="11"/>
  <c r="Q339" i="11"/>
  <c r="T339" i="11" s="1"/>
  <c r="P339" i="11"/>
  <c r="L339" i="11"/>
  <c r="J339" i="11"/>
  <c r="H339" i="11"/>
  <c r="F339" i="11"/>
  <c r="E339" i="11"/>
  <c r="K339" i="11" s="1"/>
  <c r="D339" i="11"/>
  <c r="T338" i="11"/>
  <c r="S338" i="11"/>
  <c r="R338" i="11"/>
  <c r="Q338" i="11"/>
  <c r="P338" i="11"/>
  <c r="U338" i="11" s="1"/>
  <c r="L338" i="11"/>
  <c r="J338" i="11"/>
  <c r="H338" i="11"/>
  <c r="N338" i="11" s="1"/>
  <c r="F338" i="11"/>
  <c r="E338" i="11"/>
  <c r="D338" i="11"/>
  <c r="S337" i="11"/>
  <c r="R337" i="11"/>
  <c r="Q337" i="11"/>
  <c r="T337" i="11" s="1"/>
  <c r="P337" i="11"/>
  <c r="U337" i="11" s="1"/>
  <c r="L337" i="11"/>
  <c r="J337" i="11"/>
  <c r="H337" i="11"/>
  <c r="F337" i="11"/>
  <c r="E337" i="11"/>
  <c r="M337" i="11" s="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T332" i="11" s="1"/>
  <c r="P332" i="11"/>
  <c r="L332" i="11"/>
  <c r="J332" i="11"/>
  <c r="H332" i="11"/>
  <c r="I332" i="11" s="1"/>
  <c r="F332" i="11"/>
  <c r="E332" i="11"/>
  <c r="M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Q323" i="11"/>
  <c r="T323" i="11" s="1"/>
  <c r="P323" i="11"/>
  <c r="L323" i="11"/>
  <c r="J323" i="11"/>
  <c r="H323" i="11"/>
  <c r="F323" i="11"/>
  <c r="N323" i="11" s="1"/>
  <c r="E323" i="11"/>
  <c r="K323" i="11" s="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N318" i="11"/>
  <c r="O318" i="11" s="1"/>
  <c r="M318" i="11"/>
  <c r="K318" i="11"/>
  <c r="I318" i="11"/>
  <c r="G318" i="11"/>
  <c r="S317" i="11"/>
  <c r="R317" i="11"/>
  <c r="Q317" i="11"/>
  <c r="T317" i="11" s="1"/>
  <c r="P317" i="11"/>
  <c r="U317" i="11" s="1"/>
  <c r="L317" i="11"/>
  <c r="J317" i="11"/>
  <c r="H317" i="11"/>
  <c r="F317" i="11"/>
  <c r="N317" i="11" s="1"/>
  <c r="E317" i="11"/>
  <c r="M317" i="11" s="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Q310" i="11"/>
  <c r="T310" i="11" s="1"/>
  <c r="P310" i="11"/>
  <c r="L310" i="11"/>
  <c r="J310" i="11"/>
  <c r="H310" i="11"/>
  <c r="F310" i="11"/>
  <c r="E310" i="11"/>
  <c r="M310" i="11" s="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T303" i="11" s="1"/>
  <c r="P303" i="11"/>
  <c r="L303" i="11"/>
  <c r="J303" i="11"/>
  <c r="H303" i="11"/>
  <c r="F303" i="11"/>
  <c r="N303" i="11" s="1"/>
  <c r="E303" i="11"/>
  <c r="D303" i="11"/>
  <c r="U302" i="11"/>
  <c r="T302" i="11"/>
  <c r="N302" i="11"/>
  <c r="O302" i="11" s="1"/>
  <c r="M302" i="11"/>
  <c r="K302" i="11"/>
  <c r="I302" i="11"/>
  <c r="G302" i="11"/>
  <c r="T299" i="11"/>
  <c r="S299" i="11"/>
  <c r="R299" i="11"/>
  <c r="Q299" i="11"/>
  <c r="P299" i="11"/>
  <c r="L299" i="11"/>
  <c r="J299" i="11"/>
  <c r="H299" i="11"/>
  <c r="F299" i="11"/>
  <c r="E299" i="11"/>
  <c r="D299" i="11"/>
  <c r="S298" i="11"/>
  <c r="T298" i="11" s="1"/>
  <c r="R298" i="11"/>
  <c r="Q298" i="11"/>
  <c r="P298" i="11"/>
  <c r="U298" i="11" s="1"/>
  <c r="L298" i="11"/>
  <c r="J298" i="11"/>
  <c r="H298" i="11"/>
  <c r="F298" i="11"/>
  <c r="E298" i="11"/>
  <c r="M298" i="11" s="1"/>
  <c r="D298" i="11"/>
  <c r="I298" i="11" s="1"/>
  <c r="U297" i="11"/>
  <c r="T297" i="11"/>
  <c r="N297" i="11"/>
  <c r="O297" i="11" s="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T292" i="11"/>
  <c r="S292" i="11"/>
  <c r="R292" i="11"/>
  <c r="Q292" i="11"/>
  <c r="P292" i="11"/>
  <c r="U292" i="11" s="1"/>
  <c r="L292" i="11"/>
  <c r="J292" i="11"/>
  <c r="H292" i="11"/>
  <c r="F292" i="11"/>
  <c r="E292" i="11"/>
  <c r="M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Q285" i="11"/>
  <c r="T285" i="11" s="1"/>
  <c r="P285" i="11"/>
  <c r="L285" i="11"/>
  <c r="J285" i="11"/>
  <c r="H285" i="11"/>
  <c r="I285" i="11" s="1"/>
  <c r="F285" i="11"/>
  <c r="E285" i="11"/>
  <c r="M285" i="11" s="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T275" i="11" s="1"/>
  <c r="R275" i="11"/>
  <c r="Q275" i="11"/>
  <c r="P275" i="11"/>
  <c r="L275" i="11"/>
  <c r="J275" i="11"/>
  <c r="H275" i="11"/>
  <c r="F275" i="11"/>
  <c r="E275" i="11"/>
  <c r="K275" i="11" s="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T267" i="11" s="1"/>
  <c r="P267" i="11"/>
  <c r="L267" i="11"/>
  <c r="J267" i="11"/>
  <c r="H267" i="11"/>
  <c r="U267" i="11" s="1"/>
  <c r="F267" i="11"/>
  <c r="E267" i="1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T260" i="11" s="1"/>
  <c r="P260" i="11"/>
  <c r="L260" i="11"/>
  <c r="J260" i="11"/>
  <c r="H260" i="11"/>
  <c r="F260" i="11"/>
  <c r="E260" i="11"/>
  <c r="D260" i="11"/>
  <c r="S259" i="11"/>
  <c r="R259" i="11"/>
  <c r="Q259" i="11"/>
  <c r="T259" i="11" s="1"/>
  <c r="P259" i="11"/>
  <c r="L259" i="11"/>
  <c r="J259" i="11"/>
  <c r="H259" i="11"/>
  <c r="I259" i="11" s="1"/>
  <c r="F259" i="11"/>
  <c r="E259" i="11"/>
  <c r="M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T254" i="11"/>
  <c r="S254" i="11"/>
  <c r="R254" i="11"/>
  <c r="Q254" i="11"/>
  <c r="P254" i="11"/>
  <c r="L254" i="11"/>
  <c r="J254" i="11"/>
  <c r="H254" i="11"/>
  <c r="F254" i="11"/>
  <c r="N254" i="11" s="1"/>
  <c r="E254" i="1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Q247" i="11"/>
  <c r="T247" i="11" s="1"/>
  <c r="P247" i="11"/>
  <c r="U247" i="11" s="1"/>
  <c r="L247" i="11"/>
  <c r="J247" i="11"/>
  <c r="H247" i="11"/>
  <c r="F247" i="11"/>
  <c r="N247" i="11" s="1"/>
  <c r="E247" i="11"/>
  <c r="M247" i="11" s="1"/>
  <c r="D247" i="11"/>
  <c r="U246" i="11"/>
  <c r="T246" i="11"/>
  <c r="N246" i="11"/>
  <c r="O246" i="11" s="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Q240" i="11"/>
  <c r="T240" i="11" s="1"/>
  <c r="P240" i="11"/>
  <c r="U240" i="11" s="1"/>
  <c r="L240" i="11"/>
  <c r="J240" i="11"/>
  <c r="H240" i="1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N236" i="11"/>
  <c r="O236" i="11" s="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P231" i="11"/>
  <c r="U231" i="11" s="1"/>
  <c r="L231" i="11"/>
  <c r="J231" i="11"/>
  <c r="H231" i="11"/>
  <c r="F231" i="11"/>
  <c r="N231" i="11" s="1"/>
  <c r="E231" i="11"/>
  <c r="M231" i="11" s="1"/>
  <c r="D231" i="11"/>
  <c r="T230" i="11"/>
  <c r="S230" i="11"/>
  <c r="R230" i="11"/>
  <c r="Q230" i="11"/>
  <c r="P230" i="11"/>
  <c r="L230" i="11"/>
  <c r="J230" i="11"/>
  <c r="H230" i="11"/>
  <c r="F230" i="11"/>
  <c r="N230" i="11" s="1"/>
  <c r="E230" i="11"/>
  <c r="D230" i="11"/>
  <c r="U229" i="11"/>
  <c r="T229" i="11"/>
  <c r="N229" i="11"/>
  <c r="O229" i="11" s="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N227" i="11"/>
  <c r="O227" i="11" s="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N225" i="11"/>
  <c r="O225" i="11" s="1"/>
  <c r="M225" i="11"/>
  <c r="K225" i="11"/>
  <c r="I225" i="11"/>
  <c r="G225" i="11"/>
  <c r="S224" i="11"/>
  <c r="R224" i="11"/>
  <c r="Q224" i="11"/>
  <c r="P224" i="11"/>
  <c r="L224" i="11"/>
  <c r="J224" i="11"/>
  <c r="H224" i="11"/>
  <c r="U224" i="11" s="1"/>
  <c r="F224" i="1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N217" i="11"/>
  <c r="O217" i="11" s="1"/>
  <c r="M217" i="11"/>
  <c r="K217" i="11"/>
  <c r="I217" i="11"/>
  <c r="G217" i="11"/>
  <c r="T216" i="11"/>
  <c r="S216" i="11"/>
  <c r="R216" i="11"/>
  <c r="Q216" i="11"/>
  <c r="P216" i="11"/>
  <c r="U216" i="11" s="1"/>
  <c r="L216" i="11"/>
  <c r="J216" i="11"/>
  <c r="H216" i="11"/>
  <c r="F216" i="11"/>
  <c r="E216" i="11"/>
  <c r="D216" i="11"/>
  <c r="U215" i="11"/>
  <c r="T215" i="11"/>
  <c r="O215" i="11"/>
  <c r="N215" i="11"/>
  <c r="M215" i="11"/>
  <c r="K215" i="11"/>
  <c r="I215" i="11"/>
  <c r="G215" i="11"/>
  <c r="U214" i="11"/>
  <c r="T214" i="11"/>
  <c r="N214" i="11"/>
  <c r="O214" i="11" s="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J205" i="11"/>
  <c r="H205" i="11"/>
  <c r="I205" i="11" s="1"/>
  <c r="F205" i="11"/>
  <c r="E205" i="11"/>
  <c r="M205" i="11" s="1"/>
  <c r="D205" i="11"/>
  <c r="S204" i="11"/>
  <c r="R204" i="11"/>
  <c r="Q204" i="11"/>
  <c r="T204" i="11" s="1"/>
  <c r="P204" i="11"/>
  <c r="U204" i="11" s="1"/>
  <c r="L204" i="11"/>
  <c r="J204" i="11"/>
  <c r="H204" i="11"/>
  <c r="F204" i="11"/>
  <c r="N204" i="11" s="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N201" i="11"/>
  <c r="O201" i="11" s="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Q198" i="11"/>
  <c r="T198" i="11" s="1"/>
  <c r="P198" i="11"/>
  <c r="U198" i="11" s="1"/>
  <c r="L198" i="11"/>
  <c r="J198" i="11"/>
  <c r="H198" i="11"/>
  <c r="F198" i="1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Q191" i="11"/>
  <c r="P191" i="11"/>
  <c r="L191" i="11"/>
  <c r="J191" i="11"/>
  <c r="H191" i="11"/>
  <c r="F191" i="11"/>
  <c r="E191" i="1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T185" i="11" s="1"/>
  <c r="P185" i="11"/>
  <c r="L185" i="11"/>
  <c r="J185" i="11"/>
  <c r="K185" i="11" s="1"/>
  <c r="H185" i="11"/>
  <c r="F185" i="11"/>
  <c r="E185" i="11"/>
  <c r="D185" i="11"/>
  <c r="U184" i="11"/>
  <c r="T184" i="11"/>
  <c r="N184" i="11"/>
  <c r="O184" i="11" s="1"/>
  <c r="M184" i="11"/>
  <c r="K184" i="11"/>
  <c r="I184" i="11"/>
  <c r="G184" i="11"/>
  <c r="U183" i="11"/>
  <c r="T183" i="11"/>
  <c r="N183" i="11"/>
  <c r="O183" i="11" s="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H179" i="11"/>
  <c r="F179" i="11"/>
  <c r="E179" i="11"/>
  <c r="K179" i="11" s="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T170" i="11" s="1"/>
  <c r="P170" i="11"/>
  <c r="L170" i="11"/>
  <c r="J170" i="11"/>
  <c r="H170" i="11"/>
  <c r="U170" i="11" s="1"/>
  <c r="F170" i="11"/>
  <c r="N170" i="11" s="1"/>
  <c r="E170" i="11"/>
  <c r="D170" i="11"/>
  <c r="I170" i="11" s="1"/>
  <c r="T169" i="11"/>
  <c r="S169" i="11"/>
  <c r="R169" i="11"/>
  <c r="Q169" i="11"/>
  <c r="P169" i="11"/>
  <c r="U169" i="11" s="1"/>
  <c r="L169" i="11"/>
  <c r="J169" i="11"/>
  <c r="H169" i="11"/>
  <c r="F169" i="11"/>
  <c r="E169" i="11"/>
  <c r="M169" i="11" s="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T163" i="11" s="1"/>
  <c r="P163" i="11"/>
  <c r="L163" i="11"/>
  <c r="J163" i="11"/>
  <c r="H163" i="11"/>
  <c r="F163" i="1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N158" i="11"/>
  <c r="O158" i="11" s="1"/>
  <c r="M158" i="11"/>
  <c r="K158" i="11"/>
  <c r="I158" i="11"/>
  <c r="G158" i="11"/>
  <c r="S157" i="11"/>
  <c r="R157" i="11"/>
  <c r="Q157" i="11"/>
  <c r="T157" i="11" s="1"/>
  <c r="P157" i="11"/>
  <c r="L157" i="11"/>
  <c r="J157" i="11"/>
  <c r="H157" i="11"/>
  <c r="F157" i="11"/>
  <c r="N157" i="11" s="1"/>
  <c r="E157" i="1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N151" i="11"/>
  <c r="O151" i="11" s="1"/>
  <c r="M151" i="11"/>
  <c r="K151" i="11"/>
  <c r="I151" i="11"/>
  <c r="G151" i="11"/>
  <c r="U150" i="11"/>
  <c r="S150" i="11"/>
  <c r="R150" i="11"/>
  <c r="Q150" i="11"/>
  <c r="T150" i="11" s="1"/>
  <c r="P150" i="11"/>
  <c r="L150" i="11"/>
  <c r="J150" i="11"/>
  <c r="H150" i="11"/>
  <c r="F150" i="11"/>
  <c r="N150" i="11" s="1"/>
  <c r="E150" i="11"/>
  <c r="M150" i="11" s="1"/>
  <c r="D150" i="1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T144" i="11"/>
  <c r="S144" i="11"/>
  <c r="R144" i="11"/>
  <c r="Q144" i="11"/>
  <c r="P144" i="11"/>
  <c r="L144" i="11"/>
  <c r="J144" i="11"/>
  <c r="H144" i="11"/>
  <c r="N144" i="11" s="1"/>
  <c r="F144" i="11"/>
  <c r="E144" i="11"/>
  <c r="D144" i="1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T137" i="11" s="1"/>
  <c r="P137" i="11"/>
  <c r="U137" i="11" s="1"/>
  <c r="L137" i="11"/>
  <c r="J137" i="11"/>
  <c r="K137" i="11" s="1"/>
  <c r="H137" i="11"/>
  <c r="F137" i="11"/>
  <c r="N137" i="11" s="1"/>
  <c r="E137" i="11"/>
  <c r="D137" i="1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S132" i="11"/>
  <c r="T132" i="11" s="1"/>
  <c r="R132" i="11"/>
  <c r="Q132" i="11"/>
  <c r="P132" i="11"/>
  <c r="L132" i="11"/>
  <c r="J132" i="11"/>
  <c r="H132" i="11"/>
  <c r="F132" i="11"/>
  <c r="E132" i="11"/>
  <c r="K132" i="11" s="1"/>
  <c r="D132" i="11"/>
  <c r="U131" i="11"/>
  <c r="T131" i="11"/>
  <c r="N131" i="11"/>
  <c r="O131" i="11" s="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T126" i="11"/>
  <c r="S126" i="11"/>
  <c r="R126" i="11"/>
  <c r="Q126" i="11"/>
  <c r="P126" i="11"/>
  <c r="U126" i="11" s="1"/>
  <c r="O126" i="11"/>
  <c r="L126" i="11"/>
  <c r="J126" i="11"/>
  <c r="H126" i="11"/>
  <c r="F126" i="11"/>
  <c r="N126" i="11" s="1"/>
  <c r="E126" i="11"/>
  <c r="K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P121" i="11"/>
  <c r="U121" i="11" s="1"/>
  <c r="L121" i="11"/>
  <c r="J121" i="11"/>
  <c r="H121" i="11"/>
  <c r="F121" i="11"/>
  <c r="N121" i="11" s="1"/>
  <c r="E121" i="11"/>
  <c r="D121" i="11"/>
  <c r="I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Q112" i="11"/>
  <c r="P112" i="11"/>
  <c r="L112" i="11"/>
  <c r="J112" i="11"/>
  <c r="H112" i="11"/>
  <c r="F112" i="11"/>
  <c r="N112" i="11" s="1"/>
  <c r="E112" i="11"/>
  <c r="D112" i="1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N108" i="11"/>
  <c r="O108" i="11" s="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Q106" i="11"/>
  <c r="P106" i="11"/>
  <c r="L106" i="11"/>
  <c r="J106" i="11"/>
  <c r="K106" i="11" s="1"/>
  <c r="H106" i="11"/>
  <c r="U106" i="11" s="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T102" i="11" s="1"/>
  <c r="R102" i="11"/>
  <c r="Q102" i="11"/>
  <c r="P102" i="11"/>
  <c r="L102" i="11"/>
  <c r="J102" i="11"/>
  <c r="H102" i="11"/>
  <c r="U102" i="11" s="1"/>
  <c r="F102" i="11"/>
  <c r="E102" i="11"/>
  <c r="K102" i="11" s="1"/>
  <c r="D102" i="11"/>
  <c r="S101" i="11"/>
  <c r="R101" i="11"/>
  <c r="Q101" i="11"/>
  <c r="T101" i="11" s="1"/>
  <c r="P101" i="11"/>
  <c r="L101" i="11"/>
  <c r="J101" i="11"/>
  <c r="H101" i="11"/>
  <c r="F101" i="11"/>
  <c r="N101" i="11" s="1"/>
  <c r="E101" i="11"/>
  <c r="D101" i="11"/>
  <c r="I101" i="11" s="1"/>
  <c r="U100" i="11"/>
  <c r="T100" i="11"/>
  <c r="O100" i="11"/>
  <c r="N100" i="11"/>
  <c r="M100" i="11"/>
  <c r="K100" i="11"/>
  <c r="I100" i="11"/>
  <c r="G100" i="11"/>
  <c r="U99" i="11"/>
  <c r="T99" i="11"/>
  <c r="N99" i="11"/>
  <c r="O99" i="11" s="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S96" i="11"/>
  <c r="R96" i="11"/>
  <c r="Q96" i="11"/>
  <c r="P96" i="11"/>
  <c r="N96" i="11"/>
  <c r="L96" i="11"/>
  <c r="J96" i="11"/>
  <c r="H96" i="11"/>
  <c r="F96" i="11"/>
  <c r="E96" i="11"/>
  <c r="M96" i="11" s="1"/>
  <c r="D96" i="11"/>
  <c r="U95" i="11"/>
  <c r="T95" i="11"/>
  <c r="N95" i="11"/>
  <c r="O95" i="11" s="1"/>
  <c r="M95" i="11"/>
  <c r="K95" i="11"/>
  <c r="I95" i="11"/>
  <c r="G95" i="11"/>
  <c r="U94" i="11"/>
  <c r="T94" i="11"/>
  <c r="N94" i="11"/>
  <c r="O94" i="11" s="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N92" i="11"/>
  <c r="O92" i="11" s="1"/>
  <c r="M92" i="11"/>
  <c r="K92" i="11"/>
  <c r="I92" i="11"/>
  <c r="G92" i="11"/>
  <c r="U91" i="11"/>
  <c r="S91" i="11"/>
  <c r="T91" i="11" s="1"/>
  <c r="R91" i="11"/>
  <c r="Q91" i="11"/>
  <c r="P91" i="11"/>
  <c r="L91" i="11"/>
  <c r="J91" i="11"/>
  <c r="H91" i="11"/>
  <c r="F91" i="11"/>
  <c r="E91" i="11"/>
  <c r="K91" i="11" s="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N88" i="11"/>
  <c r="O88" i="11" s="1"/>
  <c r="M88" i="11"/>
  <c r="K88" i="11"/>
  <c r="I88" i="11"/>
  <c r="G88" i="11"/>
  <c r="S85" i="11"/>
  <c r="R85" i="11"/>
  <c r="Q85" i="11"/>
  <c r="T85" i="11" s="1"/>
  <c r="P85" i="11"/>
  <c r="U85" i="11" s="1"/>
  <c r="L85" i="11"/>
  <c r="J85" i="11"/>
  <c r="H85" i="11"/>
  <c r="G85" i="11"/>
  <c r="F85" i="11"/>
  <c r="N85" i="11" s="1"/>
  <c r="E85" i="11"/>
  <c r="D85" i="11"/>
  <c r="S84" i="11"/>
  <c r="R84" i="11"/>
  <c r="Q84" i="11"/>
  <c r="T84" i="11" s="1"/>
  <c r="P84" i="11"/>
  <c r="L84" i="11"/>
  <c r="J84" i="11"/>
  <c r="H84" i="11"/>
  <c r="F84" i="11"/>
  <c r="E84" i="11"/>
  <c r="D84" i="11"/>
  <c r="I84" i="11" s="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T78" i="11" s="1"/>
  <c r="R78" i="11"/>
  <c r="Q78" i="11"/>
  <c r="P78" i="11"/>
  <c r="U78" i="11" s="1"/>
  <c r="L78" i="11"/>
  <c r="K78" i="11"/>
  <c r="J78" i="11"/>
  <c r="H78" i="11"/>
  <c r="F78" i="11"/>
  <c r="N78" i="11" s="1"/>
  <c r="E78" i="11"/>
  <c r="M78" i="11" s="1"/>
  <c r="D78" i="11"/>
  <c r="I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O72" i="11"/>
  <c r="N72" i="1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Q70" i="11"/>
  <c r="T70" i="11" s="1"/>
  <c r="P70" i="11"/>
  <c r="U70" i="11" s="1"/>
  <c r="L70" i="11"/>
  <c r="J70" i="11"/>
  <c r="H70" i="11"/>
  <c r="F70" i="11"/>
  <c r="N70" i="11" s="1"/>
  <c r="E70" i="11"/>
  <c r="K70" i="11" s="1"/>
  <c r="D70" i="11"/>
  <c r="I70" i="11" s="1"/>
  <c r="U69" i="11"/>
  <c r="T69" i="11"/>
  <c r="N69" i="11"/>
  <c r="O69" i="11" s="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Q63" i="11"/>
  <c r="T63" i="11" s="1"/>
  <c r="P63" i="11"/>
  <c r="U63" i="11" s="1"/>
  <c r="L63" i="11"/>
  <c r="J63" i="11"/>
  <c r="I63" i="11"/>
  <c r="H63" i="11"/>
  <c r="G63" i="11"/>
  <c r="F63" i="11"/>
  <c r="N63" i="11" s="1"/>
  <c r="E63" i="11"/>
  <c r="M63" i="11" s="1"/>
  <c r="D63" i="11"/>
  <c r="O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T58" i="11" s="1"/>
  <c r="P58" i="11"/>
  <c r="L58" i="11"/>
  <c r="J58" i="11"/>
  <c r="H58" i="11"/>
  <c r="F58" i="11"/>
  <c r="E58" i="11"/>
  <c r="D58" i="11"/>
  <c r="I58" i="11" s="1"/>
  <c r="U57" i="11"/>
  <c r="T57" i="11"/>
  <c r="N57" i="11"/>
  <c r="O57" i="11" s="1"/>
  <c r="M57" i="11"/>
  <c r="K57" i="11"/>
  <c r="I57" i="11"/>
  <c r="G57" i="11"/>
  <c r="S54" i="11"/>
  <c r="T54" i="11" s="1"/>
  <c r="R54" i="11"/>
  <c r="Q54" i="11"/>
  <c r="P54" i="11"/>
  <c r="U54" i="11" s="1"/>
  <c r="L54" i="11"/>
  <c r="K54" i="11"/>
  <c r="J54" i="11"/>
  <c r="H54" i="11"/>
  <c r="F54" i="11"/>
  <c r="N54" i="11" s="1"/>
  <c r="E54" i="11"/>
  <c r="M54" i="11" s="1"/>
  <c r="D54" i="11"/>
  <c r="I54" i="11" s="1"/>
  <c r="S53" i="11"/>
  <c r="R53" i="11"/>
  <c r="Q53" i="11"/>
  <c r="T53" i="11" s="1"/>
  <c r="P53" i="11"/>
  <c r="U53" i="11" s="1"/>
  <c r="L53" i="11"/>
  <c r="J53" i="11"/>
  <c r="H53" i="11"/>
  <c r="F53" i="11"/>
  <c r="E53" i="11"/>
  <c r="K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U47" i="11" s="1"/>
  <c r="L47" i="11"/>
  <c r="J47" i="11"/>
  <c r="H47" i="11"/>
  <c r="I47" i="11" s="1"/>
  <c r="F47" i="11"/>
  <c r="N47" i="11" s="1"/>
  <c r="O47" i="11" s="1"/>
  <c r="E47" i="11"/>
  <c r="M47" i="11" s="1"/>
  <c r="D47" i="11"/>
  <c r="G47" i="11" s="1"/>
  <c r="U46" i="11"/>
  <c r="T46" i="11"/>
  <c r="N46" i="11"/>
  <c r="O46" i="11" s="1"/>
  <c r="M46" i="11"/>
  <c r="K46" i="11"/>
  <c r="I46" i="11"/>
  <c r="G46" i="11"/>
  <c r="U45" i="11"/>
  <c r="T45" i="11"/>
  <c r="N45" i="11"/>
  <c r="O45" i="11" s="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T40" i="11" s="1"/>
  <c r="P40" i="11"/>
  <c r="L40" i="11"/>
  <c r="J40" i="11"/>
  <c r="K40" i="11" s="1"/>
  <c r="H40" i="11"/>
  <c r="F40" i="11"/>
  <c r="E40" i="11"/>
  <c r="D40" i="11"/>
  <c r="I40" i="11" s="1"/>
  <c r="U39" i="11"/>
  <c r="T39" i="11"/>
  <c r="O39" i="11"/>
  <c r="N39" i="1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T35" i="11" s="1"/>
  <c r="R35" i="11"/>
  <c r="Q35" i="11"/>
  <c r="P35" i="11"/>
  <c r="U35" i="11" s="1"/>
  <c r="L35" i="11"/>
  <c r="J35" i="11"/>
  <c r="H35" i="11"/>
  <c r="F35" i="11"/>
  <c r="N35" i="11" s="1"/>
  <c r="E35" i="11"/>
  <c r="M35" i="11" s="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T27" i="11"/>
  <c r="S27" i="11"/>
  <c r="R27" i="11"/>
  <c r="Q27" i="11"/>
  <c r="P27" i="11"/>
  <c r="L27" i="11"/>
  <c r="J27" i="11"/>
  <c r="H27" i="11"/>
  <c r="U27" i="11" s="1"/>
  <c r="F27" i="11"/>
  <c r="E27" i="11"/>
  <c r="K27" i="11" s="1"/>
  <c r="D27" i="11"/>
  <c r="I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N20" i="11"/>
  <c r="O20" i="11" s="1"/>
  <c r="M20" i="11"/>
  <c r="K20" i="11"/>
  <c r="I20" i="11"/>
  <c r="G20" i="11"/>
  <c r="S19" i="11"/>
  <c r="R19" i="11"/>
  <c r="Q19" i="11"/>
  <c r="T19" i="11" s="1"/>
  <c r="P19" i="11"/>
  <c r="L19" i="11"/>
  <c r="J19" i="11"/>
  <c r="H19" i="11"/>
  <c r="I19" i="11" s="1"/>
  <c r="G19" i="11"/>
  <c r="F19" i="11"/>
  <c r="E19" i="11"/>
  <c r="M19" i="11" s="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N11" i="11"/>
  <c r="O11" i="11" s="1"/>
  <c r="M11" i="11"/>
  <c r="K11" i="11"/>
  <c r="I11" i="11"/>
  <c r="G11" i="11"/>
  <c r="S10" i="11"/>
  <c r="R10" i="11"/>
  <c r="Q10" i="11"/>
  <c r="T10" i="11" s="1"/>
  <c r="P10" i="11"/>
  <c r="U10" i="11" s="1"/>
  <c r="L10" i="11"/>
  <c r="J10" i="11"/>
  <c r="I10" i="11"/>
  <c r="H10" i="11"/>
  <c r="F10" i="11"/>
  <c r="E10" i="11"/>
  <c r="M10" i="11" s="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P339" i="10"/>
  <c r="L339" i="10"/>
  <c r="J339" i="10"/>
  <c r="H339" i="10"/>
  <c r="F339" i="10"/>
  <c r="E339" i="10"/>
  <c r="M339" i="10" s="1"/>
  <c r="D339" i="10"/>
  <c r="S338" i="10"/>
  <c r="R338" i="10"/>
  <c r="Q338" i="10"/>
  <c r="T338" i="10" s="1"/>
  <c r="P338" i="10"/>
  <c r="U338" i="10" s="1"/>
  <c r="L338" i="10"/>
  <c r="J338" i="10"/>
  <c r="H338" i="10"/>
  <c r="F338" i="10"/>
  <c r="N338" i="10" s="1"/>
  <c r="E338" i="10"/>
  <c r="D338" i="10"/>
  <c r="T337" i="10"/>
  <c r="S337" i="10"/>
  <c r="R337" i="10"/>
  <c r="Q337" i="10"/>
  <c r="P337" i="10"/>
  <c r="L337" i="10"/>
  <c r="J337" i="10"/>
  <c r="H337" i="10"/>
  <c r="F337" i="10"/>
  <c r="N337" i="10" s="1"/>
  <c r="O337" i="10" s="1"/>
  <c r="E337" i="10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Q332" i="10"/>
  <c r="T332" i="10" s="1"/>
  <c r="P332" i="10"/>
  <c r="U332" i="10" s="1"/>
  <c r="L332" i="10"/>
  <c r="J332" i="10"/>
  <c r="I332" i="10"/>
  <c r="H332" i="10"/>
  <c r="F332" i="10"/>
  <c r="E332" i="10"/>
  <c r="M332" i="10" s="1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T323" i="10" s="1"/>
  <c r="R323" i="10"/>
  <c r="Q323" i="10"/>
  <c r="P323" i="10"/>
  <c r="L323" i="10"/>
  <c r="J323" i="10"/>
  <c r="H323" i="10"/>
  <c r="F323" i="10"/>
  <c r="E323" i="10"/>
  <c r="M323" i="10" s="1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T317" i="10"/>
  <c r="S317" i="10"/>
  <c r="R317" i="10"/>
  <c r="Q317" i="10"/>
  <c r="P317" i="10"/>
  <c r="U317" i="10" s="1"/>
  <c r="L317" i="10"/>
  <c r="J317" i="10"/>
  <c r="H317" i="10"/>
  <c r="F317" i="10"/>
  <c r="N317" i="10" s="1"/>
  <c r="E317" i="10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T310" i="10" s="1"/>
  <c r="P310" i="10"/>
  <c r="L310" i="10"/>
  <c r="J310" i="10"/>
  <c r="H310" i="10"/>
  <c r="N310" i="10" s="1"/>
  <c r="O310" i="10" s="1"/>
  <c r="F310" i="10"/>
  <c r="E310" i="10"/>
  <c r="D310" i="10"/>
  <c r="I310" i="10" s="1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T303" i="10" s="1"/>
  <c r="P303" i="10"/>
  <c r="L303" i="10"/>
  <c r="J303" i="10"/>
  <c r="K303" i="10" s="1"/>
  <c r="H303" i="10"/>
  <c r="F303" i="10"/>
  <c r="N303" i="10" s="1"/>
  <c r="E303" i="10"/>
  <c r="M303" i="10" s="1"/>
  <c r="D303" i="10"/>
  <c r="I303" i="10" s="1"/>
  <c r="U302" i="10"/>
  <c r="T302" i="10"/>
  <c r="N302" i="10"/>
  <c r="O302" i="10" s="1"/>
  <c r="M302" i="10"/>
  <c r="K302" i="10"/>
  <c r="I302" i="10"/>
  <c r="G302" i="10"/>
  <c r="S299" i="10"/>
  <c r="T299" i="10" s="1"/>
  <c r="R299" i="10"/>
  <c r="Q299" i="10"/>
  <c r="P299" i="10"/>
  <c r="U299" i="10" s="1"/>
  <c r="L299" i="10"/>
  <c r="J299" i="10"/>
  <c r="H299" i="10"/>
  <c r="F299" i="10"/>
  <c r="E299" i="10"/>
  <c r="M299" i="10" s="1"/>
  <c r="D299" i="10"/>
  <c r="T298" i="10"/>
  <c r="S298" i="10"/>
  <c r="R298" i="10"/>
  <c r="Q298" i="10"/>
  <c r="P298" i="10"/>
  <c r="U298" i="10" s="1"/>
  <c r="L298" i="10"/>
  <c r="J298" i="10"/>
  <c r="H298" i="10"/>
  <c r="F298" i="10"/>
  <c r="N298" i="10" s="1"/>
  <c r="E298" i="10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U292" i="10" s="1"/>
  <c r="L292" i="10"/>
  <c r="J292" i="10"/>
  <c r="H292" i="10"/>
  <c r="F292" i="10"/>
  <c r="N292" i="10" s="1"/>
  <c r="O292" i="10" s="1"/>
  <c r="E292" i="10"/>
  <c r="M292" i="10" s="1"/>
  <c r="D292" i="10"/>
  <c r="I292" i="10" s="1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T285" i="10" s="1"/>
  <c r="P285" i="10"/>
  <c r="L285" i="10"/>
  <c r="J285" i="10"/>
  <c r="K285" i="10" s="1"/>
  <c r="H285" i="10"/>
  <c r="F285" i="10"/>
  <c r="E285" i="10"/>
  <c r="D285" i="10"/>
  <c r="I285" i="10" s="1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O278" i="10"/>
  <c r="N278" i="10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T275" i="10" s="1"/>
  <c r="R275" i="10"/>
  <c r="Q275" i="10"/>
  <c r="P275" i="10"/>
  <c r="L275" i="10"/>
  <c r="J275" i="10"/>
  <c r="H275" i="10"/>
  <c r="F275" i="10"/>
  <c r="E275" i="10"/>
  <c r="M275" i="10" s="1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T267" i="10"/>
  <c r="S267" i="10"/>
  <c r="R267" i="10"/>
  <c r="Q267" i="10"/>
  <c r="P267" i="10"/>
  <c r="L267" i="10"/>
  <c r="J267" i="10"/>
  <c r="H267" i="10"/>
  <c r="U267" i="10" s="1"/>
  <c r="F267" i="10"/>
  <c r="E267" i="10"/>
  <c r="K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T260" i="10"/>
  <c r="S260" i="10"/>
  <c r="R260" i="10"/>
  <c r="Q260" i="10"/>
  <c r="P260" i="10"/>
  <c r="L260" i="10"/>
  <c r="J260" i="10"/>
  <c r="H260" i="10"/>
  <c r="F260" i="10"/>
  <c r="E260" i="10"/>
  <c r="D260" i="10"/>
  <c r="I260" i="10" s="1"/>
  <c r="S259" i="10"/>
  <c r="R259" i="10"/>
  <c r="Q259" i="10"/>
  <c r="T259" i="10" s="1"/>
  <c r="P259" i="10"/>
  <c r="L259" i="10"/>
  <c r="J259" i="10"/>
  <c r="K259" i="10" s="1"/>
  <c r="H259" i="10"/>
  <c r="F259" i="10"/>
  <c r="G259" i="10" s="1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O257" i="10"/>
  <c r="N257" i="10"/>
  <c r="M257" i="10"/>
  <c r="K257" i="10"/>
  <c r="I257" i="10"/>
  <c r="G257" i="10"/>
  <c r="U256" i="10"/>
  <c r="T256" i="10"/>
  <c r="O256" i="10"/>
  <c r="N256" i="10"/>
  <c r="M256" i="10"/>
  <c r="K256" i="10"/>
  <c r="I256" i="10"/>
  <c r="G256" i="10"/>
  <c r="U255" i="10"/>
  <c r="T255" i="10"/>
  <c r="O255" i="10"/>
  <c r="N255" i="10"/>
  <c r="M255" i="10"/>
  <c r="K255" i="10"/>
  <c r="I255" i="10"/>
  <c r="G255" i="10"/>
  <c r="S254" i="10"/>
  <c r="R254" i="10"/>
  <c r="Q254" i="10"/>
  <c r="P254" i="10"/>
  <c r="U254" i="10" s="1"/>
  <c r="L254" i="10"/>
  <c r="J254" i="10"/>
  <c r="K254" i="10" s="1"/>
  <c r="H254" i="10"/>
  <c r="F254" i="10"/>
  <c r="N254" i="10" s="1"/>
  <c r="E254" i="10"/>
  <c r="M254" i="10" s="1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N249" i="10"/>
  <c r="O249" i="10" s="1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Q247" i="10"/>
  <c r="T247" i="10" s="1"/>
  <c r="P247" i="10"/>
  <c r="U247" i="10" s="1"/>
  <c r="L247" i="10"/>
  <c r="J247" i="10"/>
  <c r="H247" i="10"/>
  <c r="F247" i="10"/>
  <c r="N247" i="10" s="1"/>
  <c r="E247" i="10"/>
  <c r="D247" i="10"/>
  <c r="U246" i="10"/>
  <c r="T246" i="10"/>
  <c r="N246" i="10"/>
  <c r="O246" i="10" s="1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T240" i="10" s="1"/>
  <c r="R240" i="10"/>
  <c r="Q240" i="10"/>
  <c r="P240" i="10"/>
  <c r="U240" i="10" s="1"/>
  <c r="L240" i="10"/>
  <c r="J240" i="10"/>
  <c r="H240" i="10"/>
  <c r="G240" i="10"/>
  <c r="F240" i="10"/>
  <c r="N240" i="10" s="1"/>
  <c r="E240" i="10"/>
  <c r="M240" i="10" s="1"/>
  <c r="D240" i="10"/>
  <c r="I240" i="10" s="1"/>
  <c r="U239" i="10"/>
  <c r="T239" i="10"/>
  <c r="N239" i="10"/>
  <c r="O239" i="10" s="1"/>
  <c r="M239" i="10"/>
  <c r="K239" i="10"/>
  <c r="I239" i="10"/>
  <c r="G239" i="10"/>
  <c r="U238" i="10"/>
  <c r="T238" i="10"/>
  <c r="N238" i="10"/>
  <c r="O238" i="10" s="1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L231" i="10"/>
  <c r="J231" i="10"/>
  <c r="H231" i="10"/>
  <c r="I231" i="10" s="1"/>
  <c r="F231" i="10"/>
  <c r="E231" i="10"/>
  <c r="M231" i="10" s="1"/>
  <c r="D231" i="10"/>
  <c r="S230" i="10"/>
  <c r="T230" i="10" s="1"/>
  <c r="R230" i="10"/>
  <c r="Q230" i="10"/>
  <c r="P230" i="10"/>
  <c r="L230" i="10"/>
  <c r="J230" i="10"/>
  <c r="H230" i="10"/>
  <c r="F230" i="10"/>
  <c r="E230" i="10"/>
  <c r="M230" i="10" s="1"/>
  <c r="D230" i="10"/>
  <c r="U229" i="10"/>
  <c r="T229" i="10"/>
  <c r="N229" i="10"/>
  <c r="O229" i="10" s="1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T224" i="10"/>
  <c r="S224" i="10"/>
  <c r="R224" i="10"/>
  <c r="Q224" i="10"/>
  <c r="P224" i="10"/>
  <c r="M224" i="10"/>
  <c r="L224" i="10"/>
  <c r="J224" i="10"/>
  <c r="H224" i="10"/>
  <c r="F224" i="10"/>
  <c r="E224" i="10"/>
  <c r="K224" i="10" s="1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T216" i="10"/>
  <c r="S216" i="10"/>
  <c r="R216" i="10"/>
  <c r="Q216" i="10"/>
  <c r="P216" i="10"/>
  <c r="U216" i="10" s="1"/>
  <c r="L216" i="10"/>
  <c r="J216" i="10"/>
  <c r="H216" i="10"/>
  <c r="F216" i="10"/>
  <c r="N216" i="10" s="1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N208" i="10"/>
  <c r="O208" i="10" s="1"/>
  <c r="M208" i="10"/>
  <c r="K208" i="10"/>
  <c r="I208" i="10"/>
  <c r="G208" i="10"/>
  <c r="S205" i="10"/>
  <c r="R205" i="10"/>
  <c r="Q205" i="10"/>
  <c r="T205" i="10" s="1"/>
  <c r="P205" i="10"/>
  <c r="L205" i="10"/>
  <c r="J205" i="10"/>
  <c r="I205" i="10"/>
  <c r="H205" i="10"/>
  <c r="F205" i="10"/>
  <c r="E205" i="10"/>
  <c r="D205" i="10"/>
  <c r="S204" i="10"/>
  <c r="R204" i="10"/>
  <c r="Q204" i="10"/>
  <c r="P204" i="10"/>
  <c r="U204" i="10" s="1"/>
  <c r="L204" i="10"/>
  <c r="J204" i="10"/>
  <c r="K204" i="10" s="1"/>
  <c r="H204" i="10"/>
  <c r="F204" i="10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N199" i="10"/>
  <c r="O199" i="10" s="1"/>
  <c r="M199" i="10"/>
  <c r="K199" i="10"/>
  <c r="I199" i="10"/>
  <c r="G199" i="10"/>
  <c r="T198" i="10"/>
  <c r="S198" i="10"/>
  <c r="R198" i="10"/>
  <c r="Q198" i="10"/>
  <c r="P198" i="10"/>
  <c r="U198" i="10" s="1"/>
  <c r="L198" i="10"/>
  <c r="J198" i="10"/>
  <c r="H198" i="10"/>
  <c r="F198" i="10"/>
  <c r="G198" i="10" s="1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T191" i="10" s="1"/>
  <c r="P191" i="10"/>
  <c r="U191" i="10" s="1"/>
  <c r="L191" i="10"/>
  <c r="J191" i="10"/>
  <c r="H191" i="10"/>
  <c r="F191" i="10"/>
  <c r="N191" i="10" s="1"/>
  <c r="E191" i="10"/>
  <c r="D191" i="10"/>
  <c r="I191" i="10" s="1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N187" i="10"/>
  <c r="O187" i="10" s="1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Q185" i="10"/>
  <c r="P185" i="10"/>
  <c r="U185" i="10" s="1"/>
  <c r="L185" i="10"/>
  <c r="J185" i="10"/>
  <c r="I185" i="10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S179" i="10"/>
  <c r="T179" i="10" s="1"/>
  <c r="R179" i="10"/>
  <c r="Q179" i="10"/>
  <c r="P179" i="10"/>
  <c r="M179" i="10"/>
  <c r="L179" i="10"/>
  <c r="K179" i="10"/>
  <c r="J179" i="10"/>
  <c r="H179" i="10"/>
  <c r="F179" i="10"/>
  <c r="N179" i="10" s="1"/>
  <c r="E179" i="10"/>
  <c r="D179" i="10"/>
  <c r="U178" i="10"/>
  <c r="T178" i="10"/>
  <c r="O178" i="10"/>
  <c r="N178" i="10"/>
  <c r="M178" i="10"/>
  <c r="K178" i="10"/>
  <c r="I178" i="10"/>
  <c r="G178" i="10"/>
  <c r="U177" i="10"/>
  <c r="T177" i="10"/>
  <c r="O177" i="10"/>
  <c r="N177" i="10"/>
  <c r="M177" i="10"/>
  <c r="K177" i="10"/>
  <c r="I177" i="10"/>
  <c r="G177" i="10"/>
  <c r="U176" i="10"/>
  <c r="T176" i="10"/>
  <c r="O176" i="10"/>
  <c r="N176" i="10"/>
  <c r="M176" i="10"/>
  <c r="K176" i="10"/>
  <c r="I176" i="10"/>
  <c r="G176" i="10"/>
  <c r="U175" i="10"/>
  <c r="T175" i="10"/>
  <c r="O175" i="10"/>
  <c r="N175" i="10"/>
  <c r="M175" i="10"/>
  <c r="K175" i="10"/>
  <c r="I175" i="10"/>
  <c r="G175" i="10"/>
  <c r="U174" i="10"/>
  <c r="T174" i="10"/>
  <c r="O174" i="10"/>
  <c r="N174" i="10"/>
  <c r="M174" i="10"/>
  <c r="K174" i="10"/>
  <c r="I174" i="10"/>
  <c r="G174" i="10"/>
  <c r="U173" i="10"/>
  <c r="T173" i="10"/>
  <c r="O173" i="10"/>
  <c r="N173" i="10"/>
  <c r="M173" i="10"/>
  <c r="K173" i="10"/>
  <c r="I173" i="10"/>
  <c r="G173" i="10"/>
  <c r="T170" i="10"/>
  <c r="S170" i="10"/>
  <c r="R170" i="10"/>
  <c r="Q170" i="10"/>
  <c r="P170" i="10"/>
  <c r="U170" i="10" s="1"/>
  <c r="N170" i="10"/>
  <c r="L170" i="10"/>
  <c r="J170" i="10"/>
  <c r="H170" i="10"/>
  <c r="F170" i="10"/>
  <c r="E170" i="10"/>
  <c r="K170" i="10" s="1"/>
  <c r="D170" i="10"/>
  <c r="G170" i="10" s="1"/>
  <c r="S169" i="10"/>
  <c r="R169" i="10"/>
  <c r="Q169" i="10"/>
  <c r="P169" i="10"/>
  <c r="L169" i="10"/>
  <c r="J169" i="10"/>
  <c r="H169" i="10"/>
  <c r="U169" i="10" s="1"/>
  <c r="F169" i="10"/>
  <c r="E169" i="10"/>
  <c r="K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P163" i="10"/>
  <c r="L163" i="10"/>
  <c r="K163" i="10"/>
  <c r="J163" i="10"/>
  <c r="H163" i="10"/>
  <c r="F163" i="10"/>
  <c r="N163" i="10" s="1"/>
  <c r="E163" i="10"/>
  <c r="D163" i="10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O160" i="10"/>
  <c r="N160" i="10"/>
  <c r="M160" i="10"/>
  <c r="K160" i="10"/>
  <c r="I160" i="10"/>
  <c r="G160" i="10"/>
  <c r="U159" i="10"/>
  <c r="T159" i="10"/>
  <c r="O159" i="10"/>
  <c r="N159" i="10"/>
  <c r="M159" i="10"/>
  <c r="K159" i="10"/>
  <c r="I159" i="10"/>
  <c r="G159" i="10"/>
  <c r="U158" i="10"/>
  <c r="T158" i="10"/>
  <c r="O158" i="10"/>
  <c r="N158" i="10"/>
  <c r="M158" i="10"/>
  <c r="K158" i="10"/>
  <c r="I158" i="10"/>
  <c r="G158" i="10"/>
  <c r="S157" i="10"/>
  <c r="T157" i="10" s="1"/>
  <c r="R157" i="10"/>
  <c r="Q157" i="10"/>
  <c r="P157" i="10"/>
  <c r="U157" i="10" s="1"/>
  <c r="L157" i="10"/>
  <c r="M157" i="10" s="1"/>
  <c r="J157" i="10"/>
  <c r="K157" i="10" s="1"/>
  <c r="H157" i="10"/>
  <c r="F157" i="10"/>
  <c r="N157" i="10" s="1"/>
  <c r="E157" i="10"/>
  <c r="D157" i="10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Q150" i="10"/>
  <c r="P150" i="10"/>
  <c r="N150" i="10"/>
  <c r="L150" i="10"/>
  <c r="J150" i="10"/>
  <c r="H150" i="10"/>
  <c r="U150" i="10" s="1"/>
  <c r="F150" i="10"/>
  <c r="E150" i="10"/>
  <c r="M150" i="10" s="1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T144" i="10" s="1"/>
  <c r="P144" i="10"/>
  <c r="U144" i="10" s="1"/>
  <c r="N144" i="10"/>
  <c r="L144" i="10"/>
  <c r="J144" i="10"/>
  <c r="K144" i="10" s="1"/>
  <c r="H144" i="10"/>
  <c r="F144" i="10"/>
  <c r="E144" i="10"/>
  <c r="D144" i="10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T137" i="10"/>
  <c r="S137" i="10"/>
  <c r="R137" i="10"/>
  <c r="Q137" i="10"/>
  <c r="P137" i="10"/>
  <c r="L137" i="10"/>
  <c r="J137" i="10"/>
  <c r="H137" i="10"/>
  <c r="F137" i="10"/>
  <c r="E137" i="10"/>
  <c r="D137" i="10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M132" i="10"/>
  <c r="L132" i="10"/>
  <c r="J132" i="10"/>
  <c r="K132" i="10" s="1"/>
  <c r="H132" i="10"/>
  <c r="U132" i="10" s="1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N129" i="10"/>
  <c r="O129" i="10" s="1"/>
  <c r="M129" i="10"/>
  <c r="K129" i="10"/>
  <c r="I129" i="10"/>
  <c r="G129" i="10"/>
  <c r="U128" i="10"/>
  <c r="T128" i="10"/>
  <c r="N128" i="10"/>
  <c r="O128" i="10" s="1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U126" i="10"/>
  <c r="S126" i="10"/>
  <c r="R126" i="10"/>
  <c r="Q126" i="10"/>
  <c r="P126" i="10"/>
  <c r="L126" i="10"/>
  <c r="J126" i="10"/>
  <c r="H126" i="10"/>
  <c r="F126" i="10"/>
  <c r="E126" i="10"/>
  <c r="K126" i="10" s="1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P121" i="10"/>
  <c r="U121" i="10" s="1"/>
  <c r="L121" i="10"/>
  <c r="J121" i="10"/>
  <c r="K121" i="10" s="1"/>
  <c r="I121" i="10"/>
  <c r="H121" i="10"/>
  <c r="G121" i="10"/>
  <c r="F121" i="10"/>
  <c r="N121" i="10" s="1"/>
  <c r="E121" i="10"/>
  <c r="D121" i="10"/>
  <c r="U120" i="10"/>
  <c r="T120" i="10"/>
  <c r="O120" i="10"/>
  <c r="N120" i="10"/>
  <c r="M120" i="10"/>
  <c r="K120" i="10"/>
  <c r="I120" i="10"/>
  <c r="G120" i="10"/>
  <c r="U119" i="10"/>
  <c r="T119" i="10"/>
  <c r="O119" i="10"/>
  <c r="N119" i="10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O115" i="10"/>
  <c r="N115" i="10"/>
  <c r="M115" i="10"/>
  <c r="K115" i="10"/>
  <c r="I115" i="10"/>
  <c r="G115" i="10"/>
  <c r="U114" i="10"/>
  <c r="T114" i="10"/>
  <c r="O114" i="10"/>
  <c r="N114" i="10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R112" i="10"/>
  <c r="Q112" i="10"/>
  <c r="T112" i="10" s="1"/>
  <c r="P112" i="10"/>
  <c r="L112" i="10"/>
  <c r="J112" i="10"/>
  <c r="H112" i="10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U106" i="10" s="1"/>
  <c r="N106" i="10"/>
  <c r="L106" i="10"/>
  <c r="J106" i="10"/>
  <c r="H106" i="10"/>
  <c r="F106" i="10"/>
  <c r="E106" i="10"/>
  <c r="D106" i="10"/>
  <c r="I106" i="10" s="1"/>
  <c r="U105" i="10"/>
  <c r="T105" i="10"/>
  <c r="N105" i="10"/>
  <c r="O105" i="10" s="1"/>
  <c r="M105" i="10"/>
  <c r="K105" i="10"/>
  <c r="I105" i="10"/>
  <c r="G105" i="10"/>
  <c r="S102" i="10"/>
  <c r="R102" i="10"/>
  <c r="Q102" i="10"/>
  <c r="T102" i="10" s="1"/>
  <c r="P102" i="10"/>
  <c r="L102" i="10"/>
  <c r="M102" i="10" s="1"/>
  <c r="J102" i="10"/>
  <c r="H102" i="10"/>
  <c r="U102" i="10" s="1"/>
  <c r="F102" i="10"/>
  <c r="E102" i="10"/>
  <c r="D102" i="10"/>
  <c r="I102" i="10" s="1"/>
  <c r="T101" i="10"/>
  <c r="S101" i="10"/>
  <c r="R101" i="10"/>
  <c r="Q101" i="10"/>
  <c r="P101" i="10"/>
  <c r="U101" i="10" s="1"/>
  <c r="N101" i="10"/>
  <c r="L101" i="10"/>
  <c r="J101" i="10"/>
  <c r="K101" i="10" s="1"/>
  <c r="H101" i="10"/>
  <c r="F101" i="10"/>
  <c r="E101" i="10"/>
  <c r="D101" i="10"/>
  <c r="G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R96" i="10"/>
  <c r="Q96" i="10"/>
  <c r="T96" i="10" s="1"/>
  <c r="P96" i="10"/>
  <c r="L96" i="10"/>
  <c r="K96" i="10"/>
  <c r="J96" i="10"/>
  <c r="H96" i="10"/>
  <c r="F96" i="10"/>
  <c r="E96" i="10"/>
  <c r="M96" i="10" s="1"/>
  <c r="D96" i="10"/>
  <c r="U95" i="10"/>
  <c r="T95" i="10"/>
  <c r="N95" i="10"/>
  <c r="O95" i="10" s="1"/>
  <c r="M95" i="10"/>
  <c r="K95" i="10"/>
  <c r="I95" i="10"/>
  <c r="G95" i="10"/>
  <c r="U94" i="10"/>
  <c r="T94" i="10"/>
  <c r="N94" i="10"/>
  <c r="O94" i="10" s="1"/>
  <c r="M94" i="10"/>
  <c r="K94" i="10"/>
  <c r="I94" i="10"/>
  <c r="G94" i="10"/>
  <c r="U93" i="10"/>
  <c r="T93" i="10"/>
  <c r="N93" i="10"/>
  <c r="O93" i="10" s="1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T91" i="10" s="1"/>
  <c r="R91" i="10"/>
  <c r="Q91" i="10"/>
  <c r="P91" i="10"/>
  <c r="U91" i="10" s="1"/>
  <c r="L91" i="10"/>
  <c r="J91" i="10"/>
  <c r="H91" i="10"/>
  <c r="F91" i="10"/>
  <c r="N91" i="10" s="1"/>
  <c r="E91" i="10"/>
  <c r="M91" i="10" s="1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T85" i="10" s="1"/>
  <c r="P85" i="10"/>
  <c r="L85" i="10"/>
  <c r="J85" i="10"/>
  <c r="H85" i="10"/>
  <c r="F85" i="10"/>
  <c r="E85" i="10"/>
  <c r="D85" i="10"/>
  <c r="S84" i="10"/>
  <c r="R84" i="10"/>
  <c r="Q84" i="10"/>
  <c r="P84" i="10"/>
  <c r="U84" i="10" s="1"/>
  <c r="L84" i="10"/>
  <c r="J84" i="10"/>
  <c r="K84" i="10" s="1"/>
  <c r="I84" i="10"/>
  <c r="H84" i="10"/>
  <c r="G84" i="10"/>
  <c r="F84" i="10"/>
  <c r="N84" i="10" s="1"/>
  <c r="O84" i="10" s="1"/>
  <c r="E84" i="10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O81" i="10"/>
  <c r="N81" i="10"/>
  <c r="M81" i="10"/>
  <c r="K81" i="10"/>
  <c r="I81" i="10"/>
  <c r="G81" i="10"/>
  <c r="U80" i="10"/>
  <c r="T80" i="10"/>
  <c r="O80" i="10"/>
  <c r="N80" i="10"/>
  <c r="M80" i="10"/>
  <c r="K80" i="10"/>
  <c r="I80" i="10"/>
  <c r="G80" i="10"/>
  <c r="U79" i="10"/>
  <c r="T79" i="10"/>
  <c r="O79" i="10"/>
  <c r="N79" i="10"/>
  <c r="M79" i="10"/>
  <c r="K79" i="10"/>
  <c r="I79" i="10"/>
  <c r="G79" i="10"/>
  <c r="S78" i="10"/>
  <c r="R78" i="10"/>
  <c r="Q78" i="10"/>
  <c r="T78" i="10" s="1"/>
  <c r="P78" i="10"/>
  <c r="L78" i="10"/>
  <c r="J78" i="10"/>
  <c r="H78" i="10"/>
  <c r="F78" i="10"/>
  <c r="E78" i="10"/>
  <c r="D78" i="10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R70" i="10"/>
  <c r="Q70" i="10"/>
  <c r="P70" i="10"/>
  <c r="L70" i="10"/>
  <c r="J70" i="10"/>
  <c r="H70" i="10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N67" i="10"/>
  <c r="O67" i="10" s="1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U63" i="10"/>
  <c r="S63" i="10"/>
  <c r="R63" i="10"/>
  <c r="Q63" i="10"/>
  <c r="T63" i="10" s="1"/>
  <c r="P63" i="10"/>
  <c r="L63" i="10"/>
  <c r="J63" i="10"/>
  <c r="H63" i="10"/>
  <c r="F63" i="10"/>
  <c r="N63" i="10" s="1"/>
  <c r="E63" i="10"/>
  <c r="K63" i="10" s="1"/>
  <c r="D63" i="10"/>
  <c r="I63" i="10" s="1"/>
  <c r="U62" i="10"/>
  <c r="T62" i="10"/>
  <c r="O62" i="10"/>
  <c r="N62" i="10"/>
  <c r="M62" i="10"/>
  <c r="K62" i="10"/>
  <c r="I62" i="10"/>
  <c r="G62" i="10"/>
  <c r="U61" i="10"/>
  <c r="T61" i="10"/>
  <c r="N61" i="10"/>
  <c r="O61" i="10" s="1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N59" i="10"/>
  <c r="O59" i="10" s="1"/>
  <c r="M59" i="10"/>
  <c r="K59" i="10"/>
  <c r="I59" i="10"/>
  <c r="G59" i="10"/>
  <c r="T58" i="10"/>
  <c r="S58" i="10"/>
  <c r="R58" i="10"/>
  <c r="Q58" i="10"/>
  <c r="P58" i="10"/>
  <c r="L58" i="10"/>
  <c r="J58" i="10"/>
  <c r="H58" i="10"/>
  <c r="N58" i="10" s="1"/>
  <c r="F58" i="10"/>
  <c r="E58" i="10"/>
  <c r="D58" i="10"/>
  <c r="U57" i="10"/>
  <c r="T57" i="10"/>
  <c r="N57" i="10"/>
  <c r="O57" i="10" s="1"/>
  <c r="M57" i="10"/>
  <c r="K57" i="10"/>
  <c r="I57" i="10"/>
  <c r="G57" i="10"/>
  <c r="S54" i="10"/>
  <c r="R54" i="10"/>
  <c r="Q54" i="10"/>
  <c r="T54" i="10" s="1"/>
  <c r="P54" i="10"/>
  <c r="U54" i="10" s="1"/>
  <c r="N54" i="10"/>
  <c r="L54" i="10"/>
  <c r="M54" i="10" s="1"/>
  <c r="J54" i="10"/>
  <c r="H54" i="10"/>
  <c r="F54" i="10"/>
  <c r="E54" i="10"/>
  <c r="K54" i="10" s="1"/>
  <c r="D54" i="10"/>
  <c r="T53" i="10"/>
  <c r="S53" i="10"/>
  <c r="R53" i="10"/>
  <c r="Q53" i="10"/>
  <c r="P53" i="10"/>
  <c r="M53" i="10"/>
  <c r="L53" i="10"/>
  <c r="J53" i="10"/>
  <c r="H53" i="10"/>
  <c r="F53" i="10"/>
  <c r="E53" i="10"/>
  <c r="D53" i="10"/>
  <c r="U52" i="10"/>
  <c r="T52" i="10"/>
  <c r="N52" i="10"/>
  <c r="O52" i="10" s="1"/>
  <c r="M52" i="10"/>
  <c r="K52" i="10"/>
  <c r="I52" i="10"/>
  <c r="G52" i="10"/>
  <c r="U51" i="10"/>
  <c r="T51" i="10"/>
  <c r="N51" i="10"/>
  <c r="O51" i="10" s="1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Q47" i="10"/>
  <c r="P47" i="10"/>
  <c r="L47" i="10"/>
  <c r="J47" i="10"/>
  <c r="H47" i="10"/>
  <c r="I47" i="10" s="1"/>
  <c r="F47" i="10"/>
  <c r="N47" i="10" s="1"/>
  <c r="E47" i="10"/>
  <c r="M47" i="10" s="1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S40" i="10"/>
  <c r="R40" i="10"/>
  <c r="Q40" i="10"/>
  <c r="T40" i="10" s="1"/>
  <c r="P40" i="10"/>
  <c r="L40" i="10"/>
  <c r="J40" i="10"/>
  <c r="H40" i="10"/>
  <c r="F40" i="10"/>
  <c r="N40" i="10" s="1"/>
  <c r="E40" i="10"/>
  <c r="D40" i="10"/>
  <c r="G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T35" i="10" s="1"/>
  <c r="R35" i="10"/>
  <c r="Q35" i="10"/>
  <c r="P35" i="10"/>
  <c r="L35" i="10"/>
  <c r="M35" i="10" s="1"/>
  <c r="J35" i="10"/>
  <c r="K35" i="10" s="1"/>
  <c r="H35" i="10"/>
  <c r="F35" i="10"/>
  <c r="E35" i="10"/>
  <c r="D35" i="10"/>
  <c r="U34" i="10"/>
  <c r="T34" i="10"/>
  <c r="N34" i="10"/>
  <c r="O34" i="10" s="1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T27" i="10" s="1"/>
  <c r="R27" i="10"/>
  <c r="Q27" i="10"/>
  <c r="P27" i="10"/>
  <c r="L27" i="10"/>
  <c r="J27" i="10"/>
  <c r="H27" i="10"/>
  <c r="U27" i="10" s="1"/>
  <c r="F27" i="10"/>
  <c r="N27" i="10" s="1"/>
  <c r="E27" i="10"/>
  <c r="M27" i="10" s="1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U19" i="10" s="1"/>
  <c r="L19" i="10"/>
  <c r="J19" i="10"/>
  <c r="H19" i="10"/>
  <c r="F19" i="10"/>
  <c r="E19" i="10"/>
  <c r="D19" i="10"/>
  <c r="U18" i="10"/>
  <c r="T18" i="10"/>
  <c r="O18" i="10"/>
  <c r="N18" i="10"/>
  <c r="M18" i="10"/>
  <c r="K18" i="10"/>
  <c r="I18" i="10"/>
  <c r="G18" i="10"/>
  <c r="U17" i="10"/>
  <c r="T17" i="10"/>
  <c r="O17" i="10"/>
  <c r="N17" i="10"/>
  <c r="M17" i="10"/>
  <c r="K17" i="10"/>
  <c r="I17" i="10"/>
  <c r="G17" i="10"/>
  <c r="U16" i="10"/>
  <c r="T16" i="10"/>
  <c r="O16" i="10"/>
  <c r="N16" i="10"/>
  <c r="M16" i="10"/>
  <c r="K16" i="10"/>
  <c r="I16" i="10"/>
  <c r="G16" i="10"/>
  <c r="U15" i="10"/>
  <c r="T15" i="10"/>
  <c r="O15" i="10"/>
  <c r="N15" i="10"/>
  <c r="M15" i="10"/>
  <c r="K15" i="10"/>
  <c r="I15" i="10"/>
  <c r="G15" i="10"/>
  <c r="U14" i="10"/>
  <c r="T14" i="10"/>
  <c r="O14" i="10"/>
  <c r="N14" i="10"/>
  <c r="M14" i="10"/>
  <c r="K14" i="10"/>
  <c r="I14" i="10"/>
  <c r="G14" i="10"/>
  <c r="U13" i="10"/>
  <c r="T13" i="10"/>
  <c r="O13" i="10"/>
  <c r="N13" i="10"/>
  <c r="M13" i="10"/>
  <c r="K13" i="10"/>
  <c r="I13" i="10"/>
  <c r="G13" i="10"/>
  <c r="U12" i="10"/>
  <c r="T12" i="10"/>
  <c r="O12" i="10"/>
  <c r="N12" i="10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T10" i="10" s="1"/>
  <c r="R10" i="10"/>
  <c r="Q10" i="10"/>
  <c r="P10" i="10"/>
  <c r="L10" i="10"/>
  <c r="J10" i="10"/>
  <c r="H10" i="10"/>
  <c r="U10" i="10" s="1"/>
  <c r="F10" i="10"/>
  <c r="E10" i="10"/>
  <c r="K10" i="10" s="1"/>
  <c r="D10" i="10"/>
  <c r="I10" i="10" s="1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Q339" i="9"/>
  <c r="P339" i="9"/>
  <c r="L339" i="9"/>
  <c r="J339" i="9"/>
  <c r="H339" i="9"/>
  <c r="F339" i="9"/>
  <c r="E339" i="9"/>
  <c r="M339" i="9" s="1"/>
  <c r="D339" i="9"/>
  <c r="S338" i="9"/>
  <c r="R338" i="9"/>
  <c r="Q338" i="9"/>
  <c r="T338" i="9" s="1"/>
  <c r="P338" i="9"/>
  <c r="U338" i="9" s="1"/>
  <c r="L338" i="9"/>
  <c r="J338" i="9"/>
  <c r="H338" i="9"/>
  <c r="F338" i="9"/>
  <c r="E338" i="9"/>
  <c r="D338" i="9"/>
  <c r="S337" i="9"/>
  <c r="R337" i="9"/>
  <c r="Q337" i="9"/>
  <c r="T337" i="9" s="1"/>
  <c r="P337" i="9"/>
  <c r="U337" i="9" s="1"/>
  <c r="L337" i="9"/>
  <c r="J337" i="9"/>
  <c r="H337" i="9"/>
  <c r="F337" i="9"/>
  <c r="N337" i="9" s="1"/>
  <c r="E337" i="9"/>
  <c r="K337" i="9" s="1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S332" i="9"/>
  <c r="R332" i="9"/>
  <c r="Q332" i="9"/>
  <c r="T332" i="9" s="1"/>
  <c r="P332" i="9"/>
  <c r="U332" i="9" s="1"/>
  <c r="L332" i="9"/>
  <c r="J332" i="9"/>
  <c r="H332" i="9"/>
  <c r="F332" i="9"/>
  <c r="E332" i="9"/>
  <c r="D332" i="9"/>
  <c r="I332" i="9" s="1"/>
  <c r="U331" i="9"/>
  <c r="T331" i="9"/>
  <c r="N331" i="9"/>
  <c r="O331" i="9" s="1"/>
  <c r="M331" i="9"/>
  <c r="K331" i="9"/>
  <c r="I331" i="9"/>
  <c r="G331" i="9"/>
  <c r="U330" i="9"/>
  <c r="T330" i="9"/>
  <c r="O330" i="9"/>
  <c r="N330" i="9"/>
  <c r="M330" i="9"/>
  <c r="K330" i="9"/>
  <c r="I330" i="9"/>
  <c r="G330" i="9"/>
  <c r="U329" i="9"/>
  <c r="T329" i="9"/>
  <c r="O329" i="9"/>
  <c r="N329" i="9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O327" i="9"/>
  <c r="N327" i="9"/>
  <c r="M327" i="9"/>
  <c r="K327" i="9"/>
  <c r="I327" i="9"/>
  <c r="G327" i="9"/>
  <c r="U326" i="9"/>
  <c r="T326" i="9"/>
  <c r="O326" i="9"/>
  <c r="N326" i="9"/>
  <c r="M326" i="9"/>
  <c r="K326" i="9"/>
  <c r="I326" i="9"/>
  <c r="G326" i="9"/>
  <c r="U325" i="9"/>
  <c r="T325" i="9"/>
  <c r="O325" i="9"/>
  <c r="N325" i="9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T323" i="9" s="1"/>
  <c r="R323" i="9"/>
  <c r="Q323" i="9"/>
  <c r="P323" i="9"/>
  <c r="L323" i="9"/>
  <c r="J323" i="9"/>
  <c r="H323" i="9"/>
  <c r="F323" i="9"/>
  <c r="N323" i="9" s="1"/>
  <c r="E323" i="9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T317" i="9" s="1"/>
  <c r="R317" i="9"/>
  <c r="Q317" i="9"/>
  <c r="P317" i="9"/>
  <c r="L317" i="9"/>
  <c r="J317" i="9"/>
  <c r="H317" i="9"/>
  <c r="U317" i="9" s="1"/>
  <c r="F317" i="9"/>
  <c r="E317" i="9"/>
  <c r="M317" i="9" s="1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Q310" i="9"/>
  <c r="T310" i="9" s="1"/>
  <c r="P310" i="9"/>
  <c r="U310" i="9" s="1"/>
  <c r="L310" i="9"/>
  <c r="J310" i="9"/>
  <c r="H310" i="9"/>
  <c r="F310" i="9"/>
  <c r="N310" i="9" s="1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L303" i="9"/>
  <c r="J303" i="9"/>
  <c r="H303" i="9"/>
  <c r="I303" i="9" s="1"/>
  <c r="F303" i="9"/>
  <c r="N303" i="9" s="1"/>
  <c r="E303" i="9"/>
  <c r="D303" i="9"/>
  <c r="U302" i="9"/>
  <c r="T302" i="9"/>
  <c r="N302" i="9"/>
  <c r="O302" i="9" s="1"/>
  <c r="M302" i="9"/>
  <c r="K302" i="9"/>
  <c r="I302" i="9"/>
  <c r="G302" i="9"/>
  <c r="S299" i="9"/>
  <c r="R299" i="9"/>
  <c r="Q299" i="9"/>
  <c r="P299" i="9"/>
  <c r="L299" i="9"/>
  <c r="J299" i="9"/>
  <c r="H299" i="9"/>
  <c r="F299" i="9"/>
  <c r="E299" i="9"/>
  <c r="D299" i="9"/>
  <c r="U298" i="9"/>
  <c r="S298" i="9"/>
  <c r="T298" i="9" s="1"/>
  <c r="R298" i="9"/>
  <c r="Q298" i="9"/>
  <c r="P298" i="9"/>
  <c r="L298" i="9"/>
  <c r="J298" i="9"/>
  <c r="H298" i="9"/>
  <c r="F298" i="9"/>
  <c r="N298" i="9" s="1"/>
  <c r="E298" i="9"/>
  <c r="M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Q292" i="9"/>
  <c r="T292" i="9" s="1"/>
  <c r="P292" i="9"/>
  <c r="U292" i="9" s="1"/>
  <c r="L292" i="9"/>
  <c r="J292" i="9"/>
  <c r="H292" i="9"/>
  <c r="F292" i="9"/>
  <c r="N292" i="9" s="1"/>
  <c r="E292" i="9"/>
  <c r="K292" i="9" s="1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N289" i="9"/>
  <c r="O289" i="9" s="1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N287" i="9"/>
  <c r="O287" i="9" s="1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Q285" i="9"/>
  <c r="T285" i="9" s="1"/>
  <c r="P285" i="9"/>
  <c r="U285" i="9" s="1"/>
  <c r="L285" i="9"/>
  <c r="J285" i="9"/>
  <c r="I285" i="9"/>
  <c r="H285" i="9"/>
  <c r="F285" i="9"/>
  <c r="E285" i="9"/>
  <c r="D285" i="9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O278" i="9"/>
  <c r="N278" i="9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R275" i="9"/>
  <c r="Q275" i="9"/>
  <c r="P275" i="9"/>
  <c r="U275" i="9" s="1"/>
  <c r="L275" i="9"/>
  <c r="J275" i="9"/>
  <c r="H275" i="9"/>
  <c r="F275" i="9"/>
  <c r="E275" i="9"/>
  <c r="M275" i="9" s="1"/>
  <c r="D275" i="9"/>
  <c r="U274" i="9"/>
  <c r="T274" i="9"/>
  <c r="N274" i="9"/>
  <c r="O274" i="9" s="1"/>
  <c r="M274" i="9"/>
  <c r="K274" i="9"/>
  <c r="I274" i="9"/>
  <c r="G274" i="9"/>
  <c r="U273" i="9"/>
  <c r="T273" i="9"/>
  <c r="N273" i="9"/>
  <c r="O273" i="9" s="1"/>
  <c r="M273" i="9"/>
  <c r="K273" i="9"/>
  <c r="I273" i="9"/>
  <c r="G273" i="9"/>
  <c r="U272" i="9"/>
  <c r="T272" i="9"/>
  <c r="N272" i="9"/>
  <c r="O272" i="9" s="1"/>
  <c r="M272" i="9"/>
  <c r="K272" i="9"/>
  <c r="I272" i="9"/>
  <c r="G272" i="9"/>
  <c r="U271" i="9"/>
  <c r="T271" i="9"/>
  <c r="N271" i="9"/>
  <c r="O271" i="9" s="1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N269" i="9"/>
  <c r="O269" i="9" s="1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T267" i="9" s="1"/>
  <c r="R267" i="9"/>
  <c r="Q267" i="9"/>
  <c r="P267" i="9"/>
  <c r="U267" i="9" s="1"/>
  <c r="L267" i="9"/>
  <c r="J267" i="9"/>
  <c r="H267" i="9"/>
  <c r="F267" i="9"/>
  <c r="E267" i="9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T260" i="9"/>
  <c r="S260" i="9"/>
  <c r="R260" i="9"/>
  <c r="Q260" i="9"/>
  <c r="P260" i="9"/>
  <c r="L260" i="9"/>
  <c r="J260" i="9"/>
  <c r="H260" i="9"/>
  <c r="F260" i="9"/>
  <c r="N260" i="9" s="1"/>
  <c r="E260" i="9"/>
  <c r="D260" i="9"/>
  <c r="S259" i="9"/>
  <c r="R259" i="9"/>
  <c r="Q259" i="9"/>
  <c r="T259" i="9" s="1"/>
  <c r="P259" i="9"/>
  <c r="U259" i="9" s="1"/>
  <c r="N259" i="9"/>
  <c r="L259" i="9"/>
  <c r="J259" i="9"/>
  <c r="H259" i="9"/>
  <c r="F259" i="9"/>
  <c r="E259" i="9"/>
  <c r="M259" i="9" s="1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T254" i="9"/>
  <c r="S254" i="9"/>
  <c r="R254" i="9"/>
  <c r="Q254" i="9"/>
  <c r="P254" i="9"/>
  <c r="L254" i="9"/>
  <c r="J254" i="9"/>
  <c r="K254" i="9" s="1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P247" i="9"/>
  <c r="L247" i="9"/>
  <c r="J247" i="9"/>
  <c r="H247" i="9"/>
  <c r="U247" i="9" s="1"/>
  <c r="F247" i="9"/>
  <c r="E247" i="9"/>
  <c r="M247" i="9" s="1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T240" i="9" s="1"/>
  <c r="P240" i="9"/>
  <c r="U240" i="9" s="1"/>
  <c r="L240" i="9"/>
  <c r="J240" i="9"/>
  <c r="H240" i="9"/>
  <c r="F240" i="9"/>
  <c r="E240" i="9"/>
  <c r="K240" i="9" s="1"/>
  <c r="D240" i="9"/>
  <c r="U239" i="9"/>
  <c r="T239" i="9"/>
  <c r="N239" i="9"/>
  <c r="O239" i="9" s="1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Q231" i="9"/>
  <c r="T231" i="9" s="1"/>
  <c r="P231" i="9"/>
  <c r="U231" i="9" s="1"/>
  <c r="L231" i="9"/>
  <c r="J231" i="9"/>
  <c r="I231" i="9"/>
  <c r="H231" i="9"/>
  <c r="F231" i="9"/>
  <c r="E231" i="9"/>
  <c r="D231" i="9"/>
  <c r="S230" i="9"/>
  <c r="R230" i="9"/>
  <c r="Q230" i="9"/>
  <c r="P230" i="9"/>
  <c r="U230" i="9" s="1"/>
  <c r="L230" i="9"/>
  <c r="J230" i="9"/>
  <c r="H230" i="9"/>
  <c r="F230" i="9"/>
  <c r="N230" i="9" s="1"/>
  <c r="E230" i="9"/>
  <c r="M230" i="9" s="1"/>
  <c r="D230" i="9"/>
  <c r="O230" i="9" s="1"/>
  <c r="U229" i="9"/>
  <c r="T229" i="9"/>
  <c r="N229" i="9"/>
  <c r="O229" i="9" s="1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T224" i="9" s="1"/>
  <c r="P224" i="9"/>
  <c r="U224" i="9" s="1"/>
  <c r="L224" i="9"/>
  <c r="J224" i="9"/>
  <c r="H224" i="9"/>
  <c r="F224" i="9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T216" i="9"/>
  <c r="S216" i="9"/>
  <c r="R216" i="9"/>
  <c r="Q216" i="9"/>
  <c r="P216" i="9"/>
  <c r="L216" i="9"/>
  <c r="J216" i="9"/>
  <c r="H216" i="9"/>
  <c r="F216" i="9"/>
  <c r="N216" i="9" s="1"/>
  <c r="E216" i="9"/>
  <c r="K216" i="9" s="1"/>
  <c r="D216" i="9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S205" i="9"/>
  <c r="R205" i="9"/>
  <c r="Q205" i="9"/>
  <c r="T205" i="9" s="1"/>
  <c r="P205" i="9"/>
  <c r="U205" i="9" s="1"/>
  <c r="N205" i="9"/>
  <c r="O205" i="9" s="1"/>
  <c r="L205" i="9"/>
  <c r="J205" i="9"/>
  <c r="H205" i="9"/>
  <c r="F205" i="9"/>
  <c r="E205" i="9"/>
  <c r="D205" i="9"/>
  <c r="I205" i="9" s="1"/>
  <c r="S204" i="9"/>
  <c r="T204" i="9" s="1"/>
  <c r="R204" i="9"/>
  <c r="Q204" i="9"/>
  <c r="P204" i="9"/>
  <c r="L204" i="9"/>
  <c r="J204" i="9"/>
  <c r="H204" i="9"/>
  <c r="F204" i="9"/>
  <c r="N204" i="9" s="1"/>
  <c r="E204" i="9"/>
  <c r="D204" i="9"/>
  <c r="U203" i="9"/>
  <c r="T203" i="9"/>
  <c r="N203" i="9"/>
  <c r="O203" i="9" s="1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N201" i="9"/>
  <c r="O201" i="9" s="1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T198" i="9" s="1"/>
  <c r="P198" i="9"/>
  <c r="U198" i="9" s="1"/>
  <c r="L198" i="9"/>
  <c r="J198" i="9"/>
  <c r="H198" i="9"/>
  <c r="F198" i="9"/>
  <c r="E198" i="9"/>
  <c r="D198" i="9"/>
  <c r="U197" i="9"/>
  <c r="T197" i="9"/>
  <c r="N197" i="9"/>
  <c r="O197" i="9" s="1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Q191" i="9"/>
  <c r="T191" i="9" s="1"/>
  <c r="P191" i="9"/>
  <c r="U191" i="9" s="1"/>
  <c r="L191" i="9"/>
  <c r="J191" i="9"/>
  <c r="H191" i="9"/>
  <c r="F191" i="9"/>
  <c r="N191" i="9" s="1"/>
  <c r="E191" i="9"/>
  <c r="D191" i="9"/>
  <c r="O191" i="9" s="1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Q185" i="9"/>
  <c r="T185" i="9" s="1"/>
  <c r="P185" i="9"/>
  <c r="U185" i="9" s="1"/>
  <c r="L185" i="9"/>
  <c r="J185" i="9"/>
  <c r="H185" i="9"/>
  <c r="F185" i="9"/>
  <c r="N185" i="9" s="1"/>
  <c r="E185" i="9"/>
  <c r="M185" i="9" s="1"/>
  <c r="D185" i="9"/>
  <c r="U184" i="9"/>
  <c r="T184" i="9"/>
  <c r="O184" i="9"/>
  <c r="N184" i="9"/>
  <c r="M184" i="9"/>
  <c r="K184" i="9"/>
  <c r="I184" i="9"/>
  <c r="G184" i="9"/>
  <c r="U183" i="9"/>
  <c r="T183" i="9"/>
  <c r="O183" i="9"/>
  <c r="N183" i="9"/>
  <c r="M183" i="9"/>
  <c r="K183" i="9"/>
  <c r="I183" i="9"/>
  <c r="G183" i="9"/>
  <c r="U182" i="9"/>
  <c r="T182" i="9"/>
  <c r="O182" i="9"/>
  <c r="N182" i="9"/>
  <c r="M182" i="9"/>
  <c r="K182" i="9"/>
  <c r="I182" i="9"/>
  <c r="G182" i="9"/>
  <c r="U181" i="9"/>
  <c r="T181" i="9"/>
  <c r="O181" i="9"/>
  <c r="N181" i="9"/>
  <c r="M181" i="9"/>
  <c r="K181" i="9"/>
  <c r="I181" i="9"/>
  <c r="G181" i="9"/>
  <c r="U180" i="9"/>
  <c r="T180" i="9"/>
  <c r="O180" i="9"/>
  <c r="N180" i="9"/>
  <c r="M180" i="9"/>
  <c r="K180" i="9"/>
  <c r="I180" i="9"/>
  <c r="G180" i="9"/>
  <c r="S179" i="9"/>
  <c r="R179" i="9"/>
  <c r="Q179" i="9"/>
  <c r="T179" i="9" s="1"/>
  <c r="P179" i="9"/>
  <c r="L179" i="9"/>
  <c r="J179" i="9"/>
  <c r="K179" i="9" s="1"/>
  <c r="I179" i="9"/>
  <c r="H179" i="9"/>
  <c r="F179" i="9"/>
  <c r="E179" i="9"/>
  <c r="D179" i="9"/>
  <c r="U178" i="9"/>
  <c r="T178" i="9"/>
  <c r="N178" i="9"/>
  <c r="O178" i="9" s="1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Q170" i="9"/>
  <c r="P170" i="9"/>
  <c r="L170" i="9"/>
  <c r="J170" i="9"/>
  <c r="H170" i="9"/>
  <c r="I170" i="9" s="1"/>
  <c r="F170" i="9"/>
  <c r="E170" i="9"/>
  <c r="M170" i="9" s="1"/>
  <c r="D170" i="9"/>
  <c r="S169" i="9"/>
  <c r="R169" i="9"/>
  <c r="Q169" i="9"/>
  <c r="P169" i="9"/>
  <c r="U169" i="9" s="1"/>
  <c r="M169" i="9"/>
  <c r="L169" i="9"/>
  <c r="J169" i="9"/>
  <c r="H169" i="9"/>
  <c r="F169" i="9"/>
  <c r="E169" i="9"/>
  <c r="K169" i="9" s="1"/>
  <c r="D169" i="9"/>
  <c r="I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Q163" i="9"/>
  <c r="P163" i="9"/>
  <c r="U163" i="9" s="1"/>
  <c r="N163" i="9"/>
  <c r="L163" i="9"/>
  <c r="J163" i="9"/>
  <c r="H163" i="9"/>
  <c r="F163" i="9"/>
  <c r="E163" i="9"/>
  <c r="K163" i="9" s="1"/>
  <c r="D163" i="9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Q157" i="9"/>
  <c r="T157" i="9" s="1"/>
  <c r="P157" i="9"/>
  <c r="U157" i="9" s="1"/>
  <c r="N157" i="9"/>
  <c r="L157" i="9"/>
  <c r="J157" i="9"/>
  <c r="H157" i="9"/>
  <c r="F157" i="9"/>
  <c r="E157" i="9"/>
  <c r="K157" i="9" s="1"/>
  <c r="D157" i="9"/>
  <c r="I157" i="9" s="1"/>
  <c r="U156" i="9"/>
  <c r="T156" i="9"/>
  <c r="N156" i="9"/>
  <c r="O156" i="9" s="1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N154" i="9"/>
  <c r="O154" i="9" s="1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R150" i="9"/>
  <c r="Q150" i="9"/>
  <c r="T150" i="9" s="1"/>
  <c r="P150" i="9"/>
  <c r="L150" i="9"/>
  <c r="J150" i="9"/>
  <c r="K150" i="9" s="1"/>
  <c r="H150" i="9"/>
  <c r="G150" i="9"/>
  <c r="F150" i="9"/>
  <c r="E150" i="9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L144" i="9"/>
  <c r="J144" i="9"/>
  <c r="K144" i="9" s="1"/>
  <c r="H144" i="9"/>
  <c r="I144" i="9" s="1"/>
  <c r="F144" i="9"/>
  <c r="N144" i="9" s="1"/>
  <c r="E144" i="9"/>
  <c r="D144" i="9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S137" i="9"/>
  <c r="R137" i="9"/>
  <c r="Q137" i="9"/>
  <c r="T137" i="9" s="1"/>
  <c r="P137" i="9"/>
  <c r="U137" i="9" s="1"/>
  <c r="L137" i="9"/>
  <c r="J137" i="9"/>
  <c r="H137" i="9"/>
  <c r="F137" i="9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Q132" i="9"/>
  <c r="T132" i="9" s="1"/>
  <c r="P132" i="9"/>
  <c r="M132" i="9"/>
  <c r="L132" i="9"/>
  <c r="J132" i="9"/>
  <c r="H132" i="9"/>
  <c r="N132" i="9" s="1"/>
  <c r="F132" i="9"/>
  <c r="E132" i="9"/>
  <c r="K132" i="9" s="1"/>
  <c r="D132" i="9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Q126" i="9"/>
  <c r="T126" i="9" s="1"/>
  <c r="P126" i="9"/>
  <c r="L126" i="9"/>
  <c r="J126" i="9"/>
  <c r="K126" i="9" s="1"/>
  <c r="H126" i="9"/>
  <c r="F126" i="9"/>
  <c r="E126" i="9"/>
  <c r="D126" i="9"/>
  <c r="G126" i="9" s="1"/>
  <c r="U125" i="9"/>
  <c r="T125" i="9"/>
  <c r="N125" i="9"/>
  <c r="O125" i="9" s="1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T121" i="9" s="1"/>
  <c r="P121" i="9"/>
  <c r="U121" i="9" s="1"/>
  <c r="L121" i="9"/>
  <c r="J121" i="9"/>
  <c r="K121" i="9" s="1"/>
  <c r="H121" i="9"/>
  <c r="F121" i="9"/>
  <c r="N121" i="9" s="1"/>
  <c r="E121" i="9"/>
  <c r="D121" i="9"/>
  <c r="I121" i="9" s="1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P112" i="9"/>
  <c r="L112" i="9"/>
  <c r="J112" i="9"/>
  <c r="H112" i="9"/>
  <c r="U112" i="9" s="1"/>
  <c r="F112" i="9"/>
  <c r="E112" i="9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Q106" i="9"/>
  <c r="T106" i="9" s="1"/>
  <c r="P106" i="9"/>
  <c r="U106" i="9" s="1"/>
  <c r="L106" i="9"/>
  <c r="J106" i="9"/>
  <c r="H106" i="9"/>
  <c r="F106" i="9"/>
  <c r="N106" i="9" s="1"/>
  <c r="E106" i="9"/>
  <c r="K106" i="9" s="1"/>
  <c r="D106" i="9"/>
  <c r="U105" i="9"/>
  <c r="T105" i="9"/>
  <c r="N105" i="9"/>
  <c r="O105" i="9" s="1"/>
  <c r="M105" i="9"/>
  <c r="K105" i="9"/>
  <c r="I105" i="9"/>
  <c r="G105" i="9"/>
  <c r="S102" i="9"/>
  <c r="R102" i="9"/>
  <c r="Q102" i="9"/>
  <c r="P102" i="9"/>
  <c r="L102" i="9"/>
  <c r="J102" i="9"/>
  <c r="H102" i="9"/>
  <c r="F102" i="9"/>
  <c r="G102" i="9" s="1"/>
  <c r="E102" i="9"/>
  <c r="M102" i="9" s="1"/>
  <c r="D102" i="9"/>
  <c r="S101" i="9"/>
  <c r="R101" i="9"/>
  <c r="Q101" i="9"/>
  <c r="P101" i="9"/>
  <c r="L101" i="9"/>
  <c r="J101" i="9"/>
  <c r="K101" i="9" s="1"/>
  <c r="H101" i="9"/>
  <c r="F101" i="9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T96" i="9" s="1"/>
  <c r="P96" i="9"/>
  <c r="U96" i="9" s="1"/>
  <c r="L96" i="9"/>
  <c r="J96" i="9"/>
  <c r="H96" i="9"/>
  <c r="F96" i="9"/>
  <c r="N96" i="9" s="1"/>
  <c r="E96" i="9"/>
  <c r="K96" i="9" s="1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Q91" i="9"/>
  <c r="T91" i="9" s="1"/>
  <c r="P91" i="9"/>
  <c r="U91" i="9" s="1"/>
  <c r="L91" i="9"/>
  <c r="J91" i="9"/>
  <c r="H91" i="9"/>
  <c r="F91" i="9"/>
  <c r="N91" i="9" s="1"/>
  <c r="E91" i="9"/>
  <c r="K91" i="9" s="1"/>
  <c r="D91" i="9"/>
  <c r="I91" i="9" s="1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Q85" i="9"/>
  <c r="T85" i="9" s="1"/>
  <c r="P85" i="9"/>
  <c r="U85" i="9" s="1"/>
  <c r="L85" i="9"/>
  <c r="J85" i="9"/>
  <c r="H85" i="9"/>
  <c r="F85" i="9"/>
  <c r="E85" i="9"/>
  <c r="M85" i="9" s="1"/>
  <c r="D85" i="9"/>
  <c r="S84" i="9"/>
  <c r="R84" i="9"/>
  <c r="Q84" i="9"/>
  <c r="P84" i="9"/>
  <c r="L84" i="9"/>
  <c r="J84" i="9"/>
  <c r="K84" i="9" s="1"/>
  <c r="H84" i="9"/>
  <c r="I84" i="9" s="1"/>
  <c r="F84" i="9"/>
  <c r="N84" i="9" s="1"/>
  <c r="E84" i="9"/>
  <c r="M84" i="9" s="1"/>
  <c r="D84" i="9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O81" i="9"/>
  <c r="N81" i="9"/>
  <c r="M81" i="9"/>
  <c r="K81" i="9"/>
  <c r="I81" i="9"/>
  <c r="G81" i="9"/>
  <c r="U80" i="9"/>
  <c r="T80" i="9"/>
  <c r="O80" i="9"/>
  <c r="N80" i="9"/>
  <c r="M80" i="9"/>
  <c r="K80" i="9"/>
  <c r="I80" i="9"/>
  <c r="G80" i="9"/>
  <c r="U79" i="9"/>
  <c r="T79" i="9"/>
  <c r="O79" i="9"/>
  <c r="N79" i="9"/>
  <c r="M79" i="9"/>
  <c r="K79" i="9"/>
  <c r="I79" i="9"/>
  <c r="G79" i="9"/>
  <c r="S78" i="9"/>
  <c r="R78" i="9"/>
  <c r="Q78" i="9"/>
  <c r="T78" i="9" s="1"/>
  <c r="P78" i="9"/>
  <c r="U78" i="9" s="1"/>
  <c r="L78" i="9"/>
  <c r="J78" i="9"/>
  <c r="H78" i="9"/>
  <c r="F78" i="9"/>
  <c r="E78" i="9"/>
  <c r="D78" i="9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T70" i="9"/>
  <c r="S70" i="9"/>
  <c r="R70" i="9"/>
  <c r="Q70" i="9"/>
  <c r="P70" i="9"/>
  <c r="L70" i="9"/>
  <c r="J70" i="9"/>
  <c r="H70" i="9"/>
  <c r="F70" i="9"/>
  <c r="N70" i="9" s="1"/>
  <c r="E70" i="9"/>
  <c r="D70" i="9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N64" i="9"/>
  <c r="O64" i="9" s="1"/>
  <c r="M64" i="9"/>
  <c r="K64" i="9"/>
  <c r="I64" i="9"/>
  <c r="G64" i="9"/>
  <c r="S63" i="9"/>
  <c r="R63" i="9"/>
  <c r="Q63" i="9"/>
  <c r="T63" i="9" s="1"/>
  <c r="P63" i="9"/>
  <c r="U63" i="9" s="1"/>
  <c r="L63" i="9"/>
  <c r="J63" i="9"/>
  <c r="H63" i="9"/>
  <c r="F63" i="9"/>
  <c r="N63" i="9" s="1"/>
  <c r="E63" i="9"/>
  <c r="M63" i="9" s="1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N60" i="9"/>
  <c r="O60" i="9" s="1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T58" i="9" s="1"/>
  <c r="P58" i="9"/>
  <c r="N58" i="9"/>
  <c r="L58" i="9"/>
  <c r="J58" i="9"/>
  <c r="H58" i="9"/>
  <c r="F58" i="9"/>
  <c r="E58" i="9"/>
  <c r="K58" i="9" s="1"/>
  <c r="D58" i="9"/>
  <c r="I58" i="9" s="1"/>
  <c r="U57" i="9"/>
  <c r="T57" i="9"/>
  <c r="N57" i="9"/>
  <c r="O57" i="9" s="1"/>
  <c r="M57" i="9"/>
  <c r="K57" i="9"/>
  <c r="I57" i="9"/>
  <c r="G57" i="9"/>
  <c r="T54" i="9"/>
  <c r="S54" i="9"/>
  <c r="R54" i="9"/>
  <c r="Q54" i="9"/>
  <c r="P54" i="9"/>
  <c r="L54" i="9"/>
  <c r="M54" i="9" s="1"/>
  <c r="J54" i="9"/>
  <c r="H54" i="9"/>
  <c r="U54" i="9" s="1"/>
  <c r="F54" i="9"/>
  <c r="E54" i="9"/>
  <c r="D54" i="9"/>
  <c r="S53" i="9"/>
  <c r="R53" i="9"/>
  <c r="Q53" i="9"/>
  <c r="T53" i="9" s="1"/>
  <c r="P53" i="9"/>
  <c r="U53" i="9" s="1"/>
  <c r="L53" i="9"/>
  <c r="J53" i="9"/>
  <c r="H53" i="9"/>
  <c r="F53" i="9"/>
  <c r="E53" i="9"/>
  <c r="K53" i="9" s="1"/>
  <c r="D53" i="9"/>
  <c r="I53" i="9" s="1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R47" i="9"/>
  <c r="Q47" i="9"/>
  <c r="P47" i="9"/>
  <c r="N47" i="9"/>
  <c r="L47" i="9"/>
  <c r="J47" i="9"/>
  <c r="H47" i="9"/>
  <c r="F47" i="9"/>
  <c r="E47" i="9"/>
  <c r="D47" i="9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P40" i="9"/>
  <c r="L40" i="9"/>
  <c r="J40" i="9"/>
  <c r="H40" i="9"/>
  <c r="F40" i="9"/>
  <c r="N40" i="9" s="1"/>
  <c r="E40" i="9"/>
  <c r="K40" i="9" s="1"/>
  <c r="D40" i="9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T35" i="9" s="1"/>
  <c r="P35" i="9"/>
  <c r="U35" i="9" s="1"/>
  <c r="N35" i="9"/>
  <c r="L35" i="9"/>
  <c r="J35" i="9"/>
  <c r="H35" i="9"/>
  <c r="F35" i="9"/>
  <c r="E35" i="9"/>
  <c r="M35" i="9" s="1"/>
  <c r="D35" i="9"/>
  <c r="U34" i="9"/>
  <c r="T34" i="9"/>
  <c r="N34" i="9"/>
  <c r="O34" i="9" s="1"/>
  <c r="M34" i="9"/>
  <c r="K34" i="9"/>
  <c r="I34" i="9"/>
  <c r="G34" i="9"/>
  <c r="U33" i="9"/>
  <c r="T33" i="9"/>
  <c r="N33" i="9"/>
  <c r="O33" i="9" s="1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T27" i="9" s="1"/>
  <c r="P27" i="9"/>
  <c r="U27" i="9" s="1"/>
  <c r="L27" i="9"/>
  <c r="M27" i="9" s="1"/>
  <c r="J27" i="9"/>
  <c r="H27" i="9"/>
  <c r="F27" i="9"/>
  <c r="G27" i="9" s="1"/>
  <c r="E27" i="9"/>
  <c r="D27" i="9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T19" i="9" s="1"/>
  <c r="R19" i="9"/>
  <c r="Q19" i="9"/>
  <c r="P19" i="9"/>
  <c r="L19" i="9"/>
  <c r="J19" i="9"/>
  <c r="H19" i="9"/>
  <c r="U19" i="9" s="1"/>
  <c r="F19" i="9"/>
  <c r="E19" i="9"/>
  <c r="M19" i="9" s="1"/>
  <c r="D19" i="9"/>
  <c r="I19" i="9" s="1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S10" i="9"/>
  <c r="R10" i="9"/>
  <c r="Q10" i="9"/>
  <c r="T10" i="9" s="1"/>
  <c r="P10" i="9"/>
  <c r="U10" i="9" s="1"/>
  <c r="L10" i="9"/>
  <c r="J10" i="9"/>
  <c r="H10" i="9"/>
  <c r="F10" i="9"/>
  <c r="E10" i="9"/>
  <c r="D10" i="9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Q339" i="8"/>
  <c r="T339" i="8" s="1"/>
  <c r="P339" i="8"/>
  <c r="U339" i="8" s="1"/>
  <c r="L339" i="8"/>
  <c r="J339" i="8"/>
  <c r="K339" i="8" s="1"/>
  <c r="H339" i="8"/>
  <c r="F339" i="8"/>
  <c r="E339" i="8"/>
  <c r="D339" i="8"/>
  <c r="S338" i="8"/>
  <c r="R338" i="8"/>
  <c r="Q338" i="8"/>
  <c r="T338" i="8" s="1"/>
  <c r="P338" i="8"/>
  <c r="U338" i="8" s="1"/>
  <c r="L338" i="8"/>
  <c r="J338" i="8"/>
  <c r="H338" i="8"/>
  <c r="F338" i="8"/>
  <c r="E338" i="8"/>
  <c r="M338" i="8" s="1"/>
  <c r="D338" i="8"/>
  <c r="T337" i="8"/>
  <c r="S337" i="8"/>
  <c r="R337" i="8"/>
  <c r="Q337" i="8"/>
  <c r="P337" i="8"/>
  <c r="L337" i="8"/>
  <c r="J337" i="8"/>
  <c r="H337" i="8"/>
  <c r="F337" i="8"/>
  <c r="E337" i="8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S332" i="8"/>
  <c r="R332" i="8"/>
  <c r="Q332" i="8"/>
  <c r="T332" i="8" s="1"/>
  <c r="P332" i="8"/>
  <c r="U332" i="8" s="1"/>
  <c r="L332" i="8"/>
  <c r="J332" i="8"/>
  <c r="H332" i="8"/>
  <c r="F332" i="8"/>
  <c r="N332" i="8" s="1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Q323" i="8"/>
  <c r="T323" i="8" s="1"/>
  <c r="P323" i="8"/>
  <c r="U323" i="8" s="1"/>
  <c r="L323" i="8"/>
  <c r="J323" i="8"/>
  <c r="H323" i="8"/>
  <c r="F323" i="8"/>
  <c r="E323" i="8"/>
  <c r="M323" i="8" s="1"/>
  <c r="D323" i="8"/>
  <c r="I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L317" i="8"/>
  <c r="J317" i="8"/>
  <c r="H317" i="8"/>
  <c r="F317" i="8"/>
  <c r="E317" i="8"/>
  <c r="M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N314" i="8"/>
  <c r="O314" i="8" s="1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T310" i="8" s="1"/>
  <c r="R310" i="8"/>
  <c r="Q310" i="8"/>
  <c r="P310" i="8"/>
  <c r="L310" i="8"/>
  <c r="J310" i="8"/>
  <c r="H310" i="8"/>
  <c r="F310" i="8"/>
  <c r="E310" i="8"/>
  <c r="M310" i="8" s="1"/>
  <c r="D310" i="8"/>
  <c r="I310" i="8" s="1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T303" i="8"/>
  <c r="S303" i="8"/>
  <c r="R303" i="8"/>
  <c r="Q303" i="8"/>
  <c r="P303" i="8"/>
  <c r="L303" i="8"/>
  <c r="J303" i="8"/>
  <c r="H303" i="8"/>
  <c r="U303" i="8" s="1"/>
  <c r="F303" i="8"/>
  <c r="N303" i="8" s="1"/>
  <c r="E303" i="8"/>
  <c r="D303" i="8"/>
  <c r="U302" i="8"/>
  <c r="T302" i="8"/>
  <c r="N302" i="8"/>
  <c r="O302" i="8" s="1"/>
  <c r="M302" i="8"/>
  <c r="K302" i="8"/>
  <c r="I302" i="8"/>
  <c r="G302" i="8"/>
  <c r="S299" i="8"/>
  <c r="R299" i="8"/>
  <c r="Q299" i="8"/>
  <c r="T299" i="8" s="1"/>
  <c r="P299" i="8"/>
  <c r="L299" i="8"/>
  <c r="J299" i="8"/>
  <c r="K299" i="8" s="1"/>
  <c r="H299" i="8"/>
  <c r="F299" i="8"/>
  <c r="E299" i="8"/>
  <c r="D299" i="8"/>
  <c r="S298" i="8"/>
  <c r="R298" i="8"/>
  <c r="Q298" i="8"/>
  <c r="T298" i="8" s="1"/>
  <c r="P298" i="8"/>
  <c r="U298" i="8" s="1"/>
  <c r="L298" i="8"/>
  <c r="J298" i="8"/>
  <c r="H298" i="8"/>
  <c r="F298" i="8"/>
  <c r="N298" i="8" s="1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Q292" i="8"/>
  <c r="P292" i="8"/>
  <c r="U292" i="8" s="1"/>
  <c r="L292" i="8"/>
  <c r="J292" i="8"/>
  <c r="H292" i="8"/>
  <c r="F292" i="8"/>
  <c r="E292" i="8"/>
  <c r="M292" i="8" s="1"/>
  <c r="D292" i="8"/>
  <c r="I292" i="8" s="1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T285" i="8" s="1"/>
  <c r="R285" i="8"/>
  <c r="Q285" i="8"/>
  <c r="P285" i="8"/>
  <c r="L285" i="8"/>
  <c r="J285" i="8"/>
  <c r="H285" i="8"/>
  <c r="U285" i="8" s="1"/>
  <c r="F285" i="8"/>
  <c r="N285" i="8" s="1"/>
  <c r="E285" i="8"/>
  <c r="K285" i="8" s="1"/>
  <c r="D285" i="8"/>
  <c r="U284" i="8"/>
  <c r="T284" i="8"/>
  <c r="N284" i="8"/>
  <c r="O284" i="8" s="1"/>
  <c r="M284" i="8"/>
  <c r="K284" i="8"/>
  <c r="I284" i="8"/>
  <c r="G284" i="8"/>
  <c r="U283" i="8"/>
  <c r="T283" i="8"/>
  <c r="N283" i="8"/>
  <c r="O283" i="8" s="1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N279" i="8"/>
  <c r="O279" i="8" s="1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T275" i="8" s="1"/>
  <c r="R275" i="8"/>
  <c r="Q275" i="8"/>
  <c r="P275" i="8"/>
  <c r="L275" i="8"/>
  <c r="J275" i="8"/>
  <c r="H275" i="8"/>
  <c r="F275" i="8"/>
  <c r="E275" i="8"/>
  <c r="M275" i="8" s="1"/>
  <c r="D275" i="8"/>
  <c r="I275" i="8" s="1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O268" i="8"/>
  <c r="N268" i="8"/>
  <c r="M268" i="8"/>
  <c r="K268" i="8"/>
  <c r="I268" i="8"/>
  <c r="G268" i="8"/>
  <c r="S267" i="8"/>
  <c r="R267" i="8"/>
  <c r="Q267" i="8"/>
  <c r="P267" i="8"/>
  <c r="L267" i="8"/>
  <c r="J267" i="8"/>
  <c r="H267" i="8"/>
  <c r="I267" i="8" s="1"/>
  <c r="F267" i="8"/>
  <c r="N267" i="8" s="1"/>
  <c r="E267" i="8"/>
  <c r="M267" i="8" s="1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Q260" i="8"/>
  <c r="P260" i="8"/>
  <c r="L260" i="8"/>
  <c r="J260" i="8"/>
  <c r="K260" i="8" s="1"/>
  <c r="H260" i="8"/>
  <c r="F260" i="8"/>
  <c r="N260" i="8" s="1"/>
  <c r="E260" i="8"/>
  <c r="D260" i="8"/>
  <c r="S259" i="8"/>
  <c r="R259" i="8"/>
  <c r="Q259" i="8"/>
  <c r="T259" i="8" s="1"/>
  <c r="P259" i="8"/>
  <c r="U259" i="8" s="1"/>
  <c r="L259" i="8"/>
  <c r="J259" i="8"/>
  <c r="H259" i="8"/>
  <c r="F259" i="8"/>
  <c r="E259" i="8"/>
  <c r="K259" i="8" s="1"/>
  <c r="D259" i="8"/>
  <c r="U258" i="8"/>
  <c r="T258" i="8"/>
  <c r="O258" i="8"/>
  <c r="N258" i="8"/>
  <c r="M258" i="8"/>
  <c r="K258" i="8"/>
  <c r="I258" i="8"/>
  <c r="G258" i="8"/>
  <c r="U257" i="8"/>
  <c r="T257" i="8"/>
  <c r="N257" i="8"/>
  <c r="O257" i="8" s="1"/>
  <c r="M257" i="8"/>
  <c r="K257" i="8"/>
  <c r="I257" i="8"/>
  <c r="G257" i="8"/>
  <c r="U256" i="8"/>
  <c r="T256" i="8"/>
  <c r="N256" i="8"/>
  <c r="O256" i="8" s="1"/>
  <c r="M256" i="8"/>
  <c r="K256" i="8"/>
  <c r="I256" i="8"/>
  <c r="G256" i="8"/>
  <c r="U255" i="8"/>
  <c r="T255" i="8"/>
  <c r="N255" i="8"/>
  <c r="O255" i="8" s="1"/>
  <c r="M255" i="8"/>
  <c r="K255" i="8"/>
  <c r="I255" i="8"/>
  <c r="G255" i="8"/>
  <c r="S254" i="8"/>
  <c r="R254" i="8"/>
  <c r="Q254" i="8"/>
  <c r="T254" i="8" s="1"/>
  <c r="P254" i="8"/>
  <c r="U254" i="8" s="1"/>
  <c r="L254" i="8"/>
  <c r="J254" i="8"/>
  <c r="H254" i="8"/>
  <c r="G254" i="8"/>
  <c r="F254" i="8"/>
  <c r="N254" i="8" s="1"/>
  <c r="E254" i="8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Q247" i="8"/>
  <c r="T247" i="8" s="1"/>
  <c r="P247" i="8"/>
  <c r="L247" i="8"/>
  <c r="J247" i="8"/>
  <c r="H247" i="8"/>
  <c r="I247" i="8" s="1"/>
  <c r="F247" i="8"/>
  <c r="E247" i="8"/>
  <c r="D247" i="8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Q240" i="8"/>
  <c r="P240" i="8"/>
  <c r="U240" i="8" s="1"/>
  <c r="L240" i="8"/>
  <c r="J240" i="8"/>
  <c r="K240" i="8" s="1"/>
  <c r="H240" i="8"/>
  <c r="F240" i="8"/>
  <c r="E240" i="8"/>
  <c r="D240" i="8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R231" i="8"/>
  <c r="Q231" i="8"/>
  <c r="T231" i="8" s="1"/>
  <c r="P231" i="8"/>
  <c r="U231" i="8" s="1"/>
  <c r="L231" i="8"/>
  <c r="J231" i="8"/>
  <c r="H231" i="8"/>
  <c r="F231" i="8"/>
  <c r="N231" i="8" s="1"/>
  <c r="E231" i="8"/>
  <c r="D231" i="8"/>
  <c r="S230" i="8"/>
  <c r="R230" i="8"/>
  <c r="Q230" i="8"/>
  <c r="P230" i="8"/>
  <c r="L230" i="8"/>
  <c r="J230" i="8"/>
  <c r="H230" i="8"/>
  <c r="F230" i="8"/>
  <c r="E230" i="8"/>
  <c r="D230" i="8"/>
  <c r="I230" i="8" s="1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R224" i="8"/>
  <c r="Q224" i="8"/>
  <c r="T224" i="8" s="1"/>
  <c r="P224" i="8"/>
  <c r="L224" i="8"/>
  <c r="J224" i="8"/>
  <c r="H224" i="8"/>
  <c r="F224" i="8"/>
  <c r="E224" i="8"/>
  <c r="M224" i="8" s="1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N220" i="8"/>
  <c r="O220" i="8" s="1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Q216" i="8"/>
  <c r="P216" i="8"/>
  <c r="L216" i="8"/>
  <c r="J216" i="8"/>
  <c r="H216" i="8"/>
  <c r="G216" i="8"/>
  <c r="F216" i="8"/>
  <c r="N216" i="8" s="1"/>
  <c r="E216" i="8"/>
  <c r="K216" i="8" s="1"/>
  <c r="D216" i="8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Q205" i="8"/>
  <c r="T205" i="8" s="1"/>
  <c r="P205" i="8"/>
  <c r="L205" i="8"/>
  <c r="J205" i="8"/>
  <c r="H205" i="8"/>
  <c r="I205" i="8" s="1"/>
  <c r="F205" i="8"/>
  <c r="E205" i="8"/>
  <c r="D205" i="8"/>
  <c r="S204" i="8"/>
  <c r="R204" i="8"/>
  <c r="Q204" i="8"/>
  <c r="P204" i="8"/>
  <c r="U204" i="8" s="1"/>
  <c r="L204" i="8"/>
  <c r="J204" i="8"/>
  <c r="H204" i="8"/>
  <c r="F204" i="8"/>
  <c r="E204" i="8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N199" i="8"/>
  <c r="O199" i="8" s="1"/>
  <c r="M199" i="8"/>
  <c r="K199" i="8"/>
  <c r="I199" i="8"/>
  <c r="G199" i="8"/>
  <c r="S198" i="8"/>
  <c r="R198" i="8"/>
  <c r="Q198" i="8"/>
  <c r="T198" i="8" s="1"/>
  <c r="P198" i="8"/>
  <c r="L198" i="8"/>
  <c r="J198" i="8"/>
  <c r="I198" i="8"/>
  <c r="H198" i="8"/>
  <c r="U198" i="8" s="1"/>
  <c r="F198" i="8"/>
  <c r="E198" i="8"/>
  <c r="D198" i="8"/>
  <c r="U197" i="8"/>
  <c r="T197" i="8"/>
  <c r="O197" i="8"/>
  <c r="N197" i="8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Q191" i="8"/>
  <c r="P191" i="8"/>
  <c r="U191" i="8" s="1"/>
  <c r="L191" i="8"/>
  <c r="J191" i="8"/>
  <c r="H191" i="8"/>
  <c r="F191" i="8"/>
  <c r="E191" i="8"/>
  <c r="D191" i="8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T185" i="8" s="1"/>
  <c r="R185" i="8"/>
  <c r="Q185" i="8"/>
  <c r="P185" i="8"/>
  <c r="L185" i="8"/>
  <c r="J185" i="8"/>
  <c r="H185" i="8"/>
  <c r="U185" i="8" s="1"/>
  <c r="F185" i="8"/>
  <c r="N185" i="8" s="1"/>
  <c r="E185" i="8"/>
  <c r="M185" i="8" s="1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N182" i="8"/>
  <c r="O182" i="8" s="1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T179" i="8" s="1"/>
  <c r="R179" i="8"/>
  <c r="Q179" i="8"/>
  <c r="P179" i="8"/>
  <c r="L179" i="8"/>
  <c r="J179" i="8"/>
  <c r="K179" i="8" s="1"/>
  <c r="H179" i="8"/>
  <c r="N179" i="8" s="1"/>
  <c r="G179" i="8"/>
  <c r="F179" i="8"/>
  <c r="E179" i="8"/>
  <c r="D179" i="8"/>
  <c r="U178" i="8"/>
  <c r="T178" i="8"/>
  <c r="N178" i="8"/>
  <c r="O178" i="8" s="1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N176" i="8"/>
  <c r="O176" i="8" s="1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T170" i="8" s="1"/>
  <c r="P170" i="8"/>
  <c r="U170" i="8" s="1"/>
  <c r="N170" i="8"/>
  <c r="L170" i="8"/>
  <c r="J170" i="8"/>
  <c r="H170" i="8"/>
  <c r="F170" i="8"/>
  <c r="E170" i="8"/>
  <c r="D170" i="8"/>
  <c r="S169" i="8"/>
  <c r="R169" i="8"/>
  <c r="Q169" i="8"/>
  <c r="T169" i="8" s="1"/>
  <c r="P169" i="8"/>
  <c r="U169" i="8" s="1"/>
  <c r="L169" i="8"/>
  <c r="J169" i="8"/>
  <c r="H169" i="8"/>
  <c r="F169" i="8"/>
  <c r="N169" i="8" s="1"/>
  <c r="E169" i="8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T163" i="8" s="1"/>
  <c r="P163" i="8"/>
  <c r="U163" i="8" s="1"/>
  <c r="L163" i="8"/>
  <c r="M163" i="8" s="1"/>
  <c r="J163" i="8"/>
  <c r="H163" i="8"/>
  <c r="F163" i="8"/>
  <c r="N163" i="8" s="1"/>
  <c r="E163" i="8"/>
  <c r="D163" i="8"/>
  <c r="U162" i="8"/>
  <c r="T162" i="8"/>
  <c r="O162" i="8"/>
  <c r="N162" i="8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T157" i="8"/>
  <c r="S157" i="8"/>
  <c r="R157" i="8"/>
  <c r="Q157" i="8"/>
  <c r="P157" i="8"/>
  <c r="L157" i="8"/>
  <c r="J157" i="8"/>
  <c r="H157" i="8"/>
  <c r="F157" i="8"/>
  <c r="G157" i="8" s="1"/>
  <c r="E157" i="8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N151" i="8"/>
  <c r="O151" i="8" s="1"/>
  <c r="M151" i="8"/>
  <c r="K151" i="8"/>
  <c r="I151" i="8"/>
  <c r="G151" i="8"/>
  <c r="S150" i="8"/>
  <c r="R150" i="8"/>
  <c r="Q150" i="8"/>
  <c r="P150" i="8"/>
  <c r="L150" i="8"/>
  <c r="K150" i="8"/>
  <c r="J150" i="8"/>
  <c r="H150" i="8"/>
  <c r="F150" i="8"/>
  <c r="E150" i="8"/>
  <c r="D150" i="8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T144" i="8" s="1"/>
  <c r="R144" i="8"/>
  <c r="Q144" i="8"/>
  <c r="P144" i="8"/>
  <c r="U144" i="8" s="1"/>
  <c r="L144" i="8"/>
  <c r="K144" i="8"/>
  <c r="J144" i="8"/>
  <c r="H144" i="8"/>
  <c r="F144" i="8"/>
  <c r="N144" i="8" s="1"/>
  <c r="E144" i="8"/>
  <c r="D144" i="8"/>
  <c r="U143" i="8"/>
  <c r="T143" i="8"/>
  <c r="N143" i="8"/>
  <c r="O143" i="8" s="1"/>
  <c r="M143" i="8"/>
  <c r="K143" i="8"/>
  <c r="I143" i="8"/>
  <c r="G143" i="8"/>
  <c r="U142" i="8"/>
  <c r="T142" i="8"/>
  <c r="N142" i="8"/>
  <c r="O142" i="8" s="1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J137" i="8"/>
  <c r="H137" i="8"/>
  <c r="F137" i="8"/>
  <c r="G137" i="8" s="1"/>
  <c r="E137" i="8"/>
  <c r="D137" i="8"/>
  <c r="I137" i="8" s="1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Q132" i="8"/>
  <c r="T132" i="8" s="1"/>
  <c r="P132" i="8"/>
  <c r="U132" i="8" s="1"/>
  <c r="O132" i="8"/>
  <c r="L132" i="8"/>
  <c r="J132" i="8"/>
  <c r="H132" i="8"/>
  <c r="F132" i="8"/>
  <c r="E132" i="8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T126" i="8" s="1"/>
  <c r="P126" i="8"/>
  <c r="U126" i="8" s="1"/>
  <c r="L126" i="8"/>
  <c r="J126" i="8"/>
  <c r="H126" i="8"/>
  <c r="F126" i="8"/>
  <c r="E126" i="8"/>
  <c r="M126" i="8" s="1"/>
  <c r="D126" i="8"/>
  <c r="I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T121" i="8"/>
  <c r="S121" i="8"/>
  <c r="R121" i="8"/>
  <c r="Q121" i="8"/>
  <c r="P121" i="8"/>
  <c r="L121" i="8"/>
  <c r="M121" i="8" s="1"/>
  <c r="J121" i="8"/>
  <c r="K121" i="8" s="1"/>
  <c r="H121" i="8"/>
  <c r="F121" i="8"/>
  <c r="E121" i="8"/>
  <c r="D121" i="8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N118" i="8"/>
  <c r="O118" i="8" s="1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N116" i="8"/>
  <c r="O116" i="8" s="1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N113" i="8"/>
  <c r="O113" i="8" s="1"/>
  <c r="M113" i="8"/>
  <c r="K113" i="8"/>
  <c r="I113" i="8"/>
  <c r="G113" i="8"/>
  <c r="S112" i="8"/>
  <c r="R112" i="8"/>
  <c r="Q112" i="8"/>
  <c r="P112" i="8"/>
  <c r="L112" i="8"/>
  <c r="J112" i="8"/>
  <c r="I112" i="8"/>
  <c r="H112" i="8"/>
  <c r="N112" i="8" s="1"/>
  <c r="F112" i="8"/>
  <c r="E112" i="8"/>
  <c r="D112" i="8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T106" i="8" s="1"/>
  <c r="P106" i="8"/>
  <c r="L106" i="8"/>
  <c r="J106" i="8"/>
  <c r="H106" i="8"/>
  <c r="F106" i="8"/>
  <c r="E106" i="8"/>
  <c r="M106" i="8" s="1"/>
  <c r="D106" i="8"/>
  <c r="U105" i="8"/>
  <c r="T105" i="8"/>
  <c r="O105" i="8"/>
  <c r="N105" i="8"/>
  <c r="M105" i="8"/>
  <c r="K105" i="8"/>
  <c r="I105" i="8"/>
  <c r="G105" i="8"/>
  <c r="S102" i="8"/>
  <c r="R102" i="8"/>
  <c r="Q102" i="8"/>
  <c r="P102" i="8"/>
  <c r="L102" i="8"/>
  <c r="J102" i="8"/>
  <c r="H102" i="8"/>
  <c r="F102" i="8"/>
  <c r="E102" i="8"/>
  <c r="D102" i="8"/>
  <c r="S101" i="8"/>
  <c r="R101" i="8"/>
  <c r="Q101" i="8"/>
  <c r="P101" i="8"/>
  <c r="U101" i="8" s="1"/>
  <c r="L101" i="8"/>
  <c r="K101" i="8"/>
  <c r="J101" i="8"/>
  <c r="H101" i="8"/>
  <c r="F101" i="8"/>
  <c r="E101" i="8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N98" i="8"/>
  <c r="O98" i="8" s="1"/>
  <c r="M98" i="8"/>
  <c r="K98" i="8"/>
  <c r="I98" i="8"/>
  <c r="G98" i="8"/>
  <c r="U97" i="8"/>
  <c r="T97" i="8"/>
  <c r="O97" i="8"/>
  <c r="N97" i="8"/>
  <c r="M97" i="8"/>
  <c r="K97" i="8"/>
  <c r="I97" i="8"/>
  <c r="G97" i="8"/>
  <c r="S96" i="8"/>
  <c r="R96" i="8"/>
  <c r="Q96" i="8"/>
  <c r="T96" i="8" s="1"/>
  <c r="P96" i="8"/>
  <c r="U96" i="8" s="1"/>
  <c r="L96" i="8"/>
  <c r="J96" i="8"/>
  <c r="H96" i="8"/>
  <c r="F96" i="8"/>
  <c r="E96" i="8"/>
  <c r="D96" i="8"/>
  <c r="I96" i="8" s="1"/>
  <c r="U95" i="8"/>
  <c r="T95" i="8"/>
  <c r="O95" i="8"/>
  <c r="N95" i="8"/>
  <c r="M95" i="8"/>
  <c r="K95" i="8"/>
  <c r="I95" i="8"/>
  <c r="G95" i="8"/>
  <c r="U94" i="8"/>
  <c r="T94" i="8"/>
  <c r="O94" i="8"/>
  <c r="N94" i="8"/>
  <c r="M94" i="8"/>
  <c r="K94" i="8"/>
  <c r="I94" i="8"/>
  <c r="G94" i="8"/>
  <c r="U93" i="8"/>
  <c r="T93" i="8"/>
  <c r="O93" i="8"/>
  <c r="N93" i="8"/>
  <c r="M93" i="8"/>
  <c r="K93" i="8"/>
  <c r="I93" i="8"/>
  <c r="G93" i="8"/>
  <c r="U92" i="8"/>
  <c r="T92" i="8"/>
  <c r="O92" i="8"/>
  <c r="N92" i="8"/>
  <c r="M92" i="8"/>
  <c r="K92" i="8"/>
  <c r="I92" i="8"/>
  <c r="G92" i="8"/>
  <c r="S91" i="8"/>
  <c r="R91" i="8"/>
  <c r="Q91" i="8"/>
  <c r="P91" i="8"/>
  <c r="L91" i="8"/>
  <c r="J91" i="8"/>
  <c r="H91" i="8"/>
  <c r="F91" i="8"/>
  <c r="N91" i="8" s="1"/>
  <c r="E91" i="8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Q85" i="8"/>
  <c r="T85" i="8" s="1"/>
  <c r="P85" i="8"/>
  <c r="U85" i="8" s="1"/>
  <c r="L85" i="8"/>
  <c r="J85" i="8"/>
  <c r="H85" i="8"/>
  <c r="F85" i="8"/>
  <c r="E85" i="8"/>
  <c r="D85" i="8"/>
  <c r="I85" i="8" s="1"/>
  <c r="S84" i="8"/>
  <c r="R84" i="8"/>
  <c r="Q84" i="8"/>
  <c r="P84" i="8"/>
  <c r="U84" i="8" s="1"/>
  <c r="L84" i="8"/>
  <c r="J84" i="8"/>
  <c r="H84" i="8"/>
  <c r="F84" i="8"/>
  <c r="N84" i="8" s="1"/>
  <c r="E84" i="8"/>
  <c r="M84" i="8" s="1"/>
  <c r="D84" i="8"/>
  <c r="U83" i="8"/>
  <c r="T83" i="8"/>
  <c r="N83" i="8"/>
  <c r="O83" i="8" s="1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P78" i="8"/>
  <c r="L78" i="8"/>
  <c r="J78" i="8"/>
  <c r="H78" i="8"/>
  <c r="I78" i="8" s="1"/>
  <c r="F78" i="8"/>
  <c r="N78" i="8" s="1"/>
  <c r="E78" i="8"/>
  <c r="M78" i="8" s="1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T70" i="8" s="1"/>
  <c r="P70" i="8"/>
  <c r="U70" i="8" s="1"/>
  <c r="L70" i="8"/>
  <c r="K70" i="8"/>
  <c r="J70" i="8"/>
  <c r="H70" i="8"/>
  <c r="F70" i="8"/>
  <c r="E70" i="8"/>
  <c r="D70" i="8"/>
  <c r="I70" i="8" s="1"/>
  <c r="U69" i="8"/>
  <c r="T69" i="8"/>
  <c r="O69" i="8"/>
  <c r="N69" i="8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U63" i="8"/>
  <c r="S63" i="8"/>
  <c r="T63" i="8" s="1"/>
  <c r="R63" i="8"/>
  <c r="Q63" i="8"/>
  <c r="P63" i="8"/>
  <c r="L63" i="8"/>
  <c r="J63" i="8"/>
  <c r="H63" i="8"/>
  <c r="F63" i="8"/>
  <c r="N63" i="8" s="1"/>
  <c r="E63" i="8"/>
  <c r="K63" i="8" s="1"/>
  <c r="D63" i="8"/>
  <c r="I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S58" i="8"/>
  <c r="T58" i="8" s="1"/>
  <c r="R58" i="8"/>
  <c r="Q58" i="8"/>
  <c r="P58" i="8"/>
  <c r="L58" i="8"/>
  <c r="J58" i="8"/>
  <c r="H58" i="8"/>
  <c r="G58" i="8"/>
  <c r="F58" i="8"/>
  <c r="E58" i="8"/>
  <c r="D58" i="8"/>
  <c r="U57" i="8"/>
  <c r="T57" i="8"/>
  <c r="N57" i="8"/>
  <c r="O57" i="8" s="1"/>
  <c r="M57" i="8"/>
  <c r="K57" i="8"/>
  <c r="I57" i="8"/>
  <c r="G57" i="8"/>
  <c r="S54" i="8"/>
  <c r="R54" i="8"/>
  <c r="Q54" i="8"/>
  <c r="T54" i="8" s="1"/>
  <c r="P54" i="8"/>
  <c r="U54" i="8" s="1"/>
  <c r="L54" i="8"/>
  <c r="J54" i="8"/>
  <c r="I54" i="8"/>
  <c r="H54" i="8"/>
  <c r="F54" i="8"/>
  <c r="E54" i="8"/>
  <c r="D54" i="8"/>
  <c r="S53" i="8"/>
  <c r="R53" i="8"/>
  <c r="Q53" i="8"/>
  <c r="P53" i="8"/>
  <c r="U53" i="8" s="1"/>
  <c r="L53" i="8"/>
  <c r="J53" i="8"/>
  <c r="H53" i="8"/>
  <c r="F53" i="8"/>
  <c r="N53" i="8" s="1"/>
  <c r="E53" i="8"/>
  <c r="M53" i="8" s="1"/>
  <c r="D53" i="8"/>
  <c r="I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T47" i="8" s="1"/>
  <c r="P47" i="8"/>
  <c r="L47" i="8"/>
  <c r="J47" i="8"/>
  <c r="H47" i="8"/>
  <c r="U47" i="8" s="1"/>
  <c r="F47" i="8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U40" i="8" s="1"/>
  <c r="L40" i="8"/>
  <c r="K40" i="8"/>
  <c r="J40" i="8"/>
  <c r="H40" i="8"/>
  <c r="F40" i="8"/>
  <c r="E40" i="8"/>
  <c r="D40" i="8"/>
  <c r="I40" i="8" s="1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T35" i="8" s="1"/>
  <c r="P35" i="8"/>
  <c r="U35" i="8" s="1"/>
  <c r="L35" i="8"/>
  <c r="J35" i="8"/>
  <c r="H35" i="8"/>
  <c r="F35" i="8"/>
  <c r="N35" i="8" s="1"/>
  <c r="E35" i="8"/>
  <c r="M35" i="8" s="1"/>
  <c r="D35" i="8"/>
  <c r="U34" i="8"/>
  <c r="T34" i="8"/>
  <c r="N34" i="8"/>
  <c r="O34" i="8" s="1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N29" i="8"/>
  <c r="O29" i="8" s="1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T27" i="8" s="1"/>
  <c r="R27" i="8"/>
  <c r="Q27" i="8"/>
  <c r="P27" i="8"/>
  <c r="L27" i="8"/>
  <c r="J27" i="8"/>
  <c r="K27" i="8" s="1"/>
  <c r="H27" i="8"/>
  <c r="F27" i="8"/>
  <c r="E27" i="8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N20" i="8"/>
  <c r="O20" i="8" s="1"/>
  <c r="M20" i="8"/>
  <c r="K20" i="8"/>
  <c r="I20" i="8"/>
  <c r="G20" i="8"/>
  <c r="S19" i="8"/>
  <c r="R19" i="8"/>
  <c r="Q19" i="8"/>
  <c r="T19" i="8" s="1"/>
  <c r="P19" i="8"/>
  <c r="U19" i="8" s="1"/>
  <c r="L19" i="8"/>
  <c r="J19" i="8"/>
  <c r="H19" i="8"/>
  <c r="F19" i="8"/>
  <c r="N19" i="8" s="1"/>
  <c r="E19" i="8"/>
  <c r="K19" i="8" s="1"/>
  <c r="D19" i="8"/>
  <c r="I19" i="8" s="1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N12" i="8"/>
  <c r="O12" i="8" s="1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T10" i="8" s="1"/>
  <c r="R10" i="8"/>
  <c r="Q10" i="8"/>
  <c r="P10" i="8"/>
  <c r="L10" i="8"/>
  <c r="J10" i="8"/>
  <c r="K10" i="8" s="1"/>
  <c r="H10" i="8"/>
  <c r="G10" i="8"/>
  <c r="F10" i="8"/>
  <c r="E10" i="8"/>
  <c r="M10" i="8" s="1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T339" i="7" s="1"/>
  <c r="P339" i="7"/>
  <c r="L339" i="7"/>
  <c r="J339" i="7"/>
  <c r="K339" i="7" s="1"/>
  <c r="H339" i="7"/>
  <c r="F339" i="7"/>
  <c r="E339" i="7"/>
  <c r="D339" i="7"/>
  <c r="S338" i="7"/>
  <c r="R338" i="7"/>
  <c r="Q338" i="7"/>
  <c r="T338" i="7" s="1"/>
  <c r="P338" i="7"/>
  <c r="U338" i="7" s="1"/>
  <c r="L338" i="7"/>
  <c r="J338" i="7"/>
  <c r="H338" i="7"/>
  <c r="F338" i="7"/>
  <c r="N338" i="7" s="1"/>
  <c r="E338" i="7"/>
  <c r="M338" i="7" s="1"/>
  <c r="D338" i="7"/>
  <c r="I338" i="7" s="1"/>
  <c r="S337" i="7"/>
  <c r="T337" i="7" s="1"/>
  <c r="R337" i="7"/>
  <c r="Q337" i="7"/>
  <c r="P337" i="7"/>
  <c r="L337" i="7"/>
  <c r="J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T332" i="7" s="1"/>
  <c r="P332" i="7"/>
  <c r="L332" i="7"/>
  <c r="J332" i="7"/>
  <c r="K332" i="7" s="1"/>
  <c r="H332" i="7"/>
  <c r="I332" i="7" s="1"/>
  <c r="G332" i="7"/>
  <c r="F332" i="7"/>
  <c r="E332" i="7"/>
  <c r="M332" i="7" s="1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Q323" i="7"/>
  <c r="T323" i="7" s="1"/>
  <c r="P323" i="7"/>
  <c r="U323" i="7" s="1"/>
  <c r="L323" i="7"/>
  <c r="J323" i="7"/>
  <c r="H323" i="7"/>
  <c r="F323" i="7"/>
  <c r="N323" i="7" s="1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O319" i="7"/>
  <c r="N319" i="7"/>
  <c r="M319" i="7"/>
  <c r="K319" i="7"/>
  <c r="I319" i="7"/>
  <c r="G319" i="7"/>
  <c r="U318" i="7"/>
  <c r="T318" i="7"/>
  <c r="O318" i="7"/>
  <c r="N318" i="7"/>
  <c r="M318" i="7"/>
  <c r="K318" i="7"/>
  <c r="I318" i="7"/>
  <c r="G318" i="7"/>
  <c r="S317" i="7"/>
  <c r="R317" i="7"/>
  <c r="Q317" i="7"/>
  <c r="P317" i="7"/>
  <c r="L317" i="7"/>
  <c r="J317" i="7"/>
  <c r="K317" i="7" s="1"/>
  <c r="H317" i="7"/>
  <c r="U317" i="7" s="1"/>
  <c r="F317" i="7"/>
  <c r="E317" i="7"/>
  <c r="M317" i="7" s="1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T310" i="7"/>
  <c r="S310" i="7"/>
  <c r="R310" i="7"/>
  <c r="Q310" i="7"/>
  <c r="P310" i="7"/>
  <c r="L310" i="7"/>
  <c r="J310" i="7"/>
  <c r="H310" i="7"/>
  <c r="F310" i="7"/>
  <c r="E310" i="7"/>
  <c r="M310" i="7" s="1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Q303" i="7"/>
  <c r="T303" i="7" s="1"/>
  <c r="P303" i="7"/>
  <c r="U303" i="7" s="1"/>
  <c r="L303" i="7"/>
  <c r="J303" i="7"/>
  <c r="H303" i="7"/>
  <c r="F303" i="7"/>
  <c r="E303" i="7"/>
  <c r="M303" i="7" s="1"/>
  <c r="D303" i="7"/>
  <c r="G303" i="7" s="1"/>
  <c r="U302" i="7"/>
  <c r="T302" i="7"/>
  <c r="N302" i="7"/>
  <c r="O302" i="7" s="1"/>
  <c r="M302" i="7"/>
  <c r="K302" i="7"/>
  <c r="I302" i="7"/>
  <c r="G302" i="7"/>
  <c r="T299" i="7"/>
  <c r="S299" i="7"/>
  <c r="R299" i="7"/>
  <c r="Q299" i="7"/>
  <c r="P299" i="7"/>
  <c r="L299" i="7"/>
  <c r="J299" i="7"/>
  <c r="H299" i="7"/>
  <c r="F299" i="7"/>
  <c r="N299" i="7" s="1"/>
  <c r="E299" i="7"/>
  <c r="D299" i="7"/>
  <c r="S298" i="7"/>
  <c r="T298" i="7" s="1"/>
  <c r="R298" i="7"/>
  <c r="Q298" i="7"/>
  <c r="P298" i="7"/>
  <c r="U298" i="7" s="1"/>
  <c r="L298" i="7"/>
  <c r="K298" i="7"/>
  <c r="J298" i="7"/>
  <c r="H298" i="7"/>
  <c r="F298" i="7"/>
  <c r="N298" i="7" s="1"/>
  <c r="E298" i="7"/>
  <c r="D298" i="7"/>
  <c r="U297" i="7"/>
  <c r="T297" i="7"/>
  <c r="N297" i="7"/>
  <c r="O297" i="7" s="1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N295" i="7"/>
  <c r="O295" i="7" s="1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T292" i="7" s="1"/>
  <c r="P292" i="7"/>
  <c r="L292" i="7"/>
  <c r="J292" i="7"/>
  <c r="H292" i="7"/>
  <c r="F292" i="7"/>
  <c r="N292" i="7" s="1"/>
  <c r="E292" i="7"/>
  <c r="D292" i="7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N288" i="7"/>
  <c r="O288" i="7" s="1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S285" i="7"/>
  <c r="R285" i="7"/>
  <c r="Q285" i="7"/>
  <c r="P285" i="7"/>
  <c r="U285" i="7" s="1"/>
  <c r="L285" i="7"/>
  <c r="J285" i="7"/>
  <c r="K285" i="7" s="1"/>
  <c r="H285" i="7"/>
  <c r="I285" i="7" s="1"/>
  <c r="F285" i="7"/>
  <c r="N285" i="7" s="1"/>
  <c r="O285" i="7" s="1"/>
  <c r="E285" i="7"/>
  <c r="D285" i="7"/>
  <c r="U284" i="7"/>
  <c r="T284" i="7"/>
  <c r="N284" i="7"/>
  <c r="O284" i="7" s="1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O278" i="7"/>
  <c r="N278" i="7"/>
  <c r="M278" i="7"/>
  <c r="K278" i="7"/>
  <c r="I278" i="7"/>
  <c r="G278" i="7"/>
  <c r="U277" i="7"/>
  <c r="T277" i="7"/>
  <c r="N277" i="7"/>
  <c r="O277" i="7" s="1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T275" i="7" s="1"/>
  <c r="P275" i="7"/>
  <c r="U275" i="7" s="1"/>
  <c r="L275" i="7"/>
  <c r="J275" i="7"/>
  <c r="K275" i="7" s="1"/>
  <c r="H275" i="7"/>
  <c r="F275" i="7"/>
  <c r="N275" i="7" s="1"/>
  <c r="E275" i="7"/>
  <c r="D275" i="7"/>
  <c r="U274" i="7"/>
  <c r="T274" i="7"/>
  <c r="O274" i="7"/>
  <c r="N274" i="7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T267" i="7" s="1"/>
  <c r="R267" i="7"/>
  <c r="Q267" i="7"/>
  <c r="P267" i="7"/>
  <c r="L267" i="7"/>
  <c r="J267" i="7"/>
  <c r="H267" i="7"/>
  <c r="U267" i="7" s="1"/>
  <c r="F267" i="7"/>
  <c r="N267" i="7" s="1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N263" i="7"/>
  <c r="O263" i="7" s="1"/>
  <c r="M263" i="7"/>
  <c r="K263" i="7"/>
  <c r="I263" i="7"/>
  <c r="G263" i="7"/>
  <c r="T260" i="7"/>
  <c r="S260" i="7"/>
  <c r="R260" i="7"/>
  <c r="Q260" i="7"/>
  <c r="P260" i="7"/>
  <c r="L260" i="7"/>
  <c r="J260" i="7"/>
  <c r="H260" i="7"/>
  <c r="F260" i="7"/>
  <c r="N260" i="7" s="1"/>
  <c r="E260" i="7"/>
  <c r="M260" i="7" s="1"/>
  <c r="D260" i="7"/>
  <c r="S259" i="7"/>
  <c r="R259" i="7"/>
  <c r="Q259" i="7"/>
  <c r="P259" i="7"/>
  <c r="L259" i="7"/>
  <c r="J259" i="7"/>
  <c r="H259" i="7"/>
  <c r="I259" i="7" s="1"/>
  <c r="G259" i="7"/>
  <c r="F259" i="7"/>
  <c r="E259" i="7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N256" i="7"/>
  <c r="O256" i="7" s="1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Q254" i="7"/>
  <c r="T254" i="7" s="1"/>
  <c r="P254" i="7"/>
  <c r="U254" i="7" s="1"/>
  <c r="L254" i="7"/>
  <c r="J254" i="7"/>
  <c r="K254" i="7" s="1"/>
  <c r="H254" i="7"/>
  <c r="F254" i="7"/>
  <c r="N254" i="7" s="1"/>
  <c r="E254" i="7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T247" i="7" s="1"/>
  <c r="R247" i="7"/>
  <c r="Q247" i="7"/>
  <c r="P247" i="7"/>
  <c r="L247" i="7"/>
  <c r="J247" i="7"/>
  <c r="H247" i="7"/>
  <c r="U247" i="7" s="1"/>
  <c r="F247" i="7"/>
  <c r="N247" i="7" s="1"/>
  <c r="E247" i="7"/>
  <c r="M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T240" i="7"/>
  <c r="S240" i="7"/>
  <c r="R240" i="7"/>
  <c r="Q240" i="7"/>
  <c r="P240" i="7"/>
  <c r="L240" i="7"/>
  <c r="J240" i="7"/>
  <c r="H240" i="7"/>
  <c r="F240" i="7"/>
  <c r="E240" i="7"/>
  <c r="M240" i="7" s="1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N235" i="7"/>
  <c r="O235" i="7" s="1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J231" i="7"/>
  <c r="H231" i="7"/>
  <c r="I231" i="7" s="1"/>
  <c r="G231" i="7"/>
  <c r="F231" i="7"/>
  <c r="E231" i="7"/>
  <c r="M231" i="7" s="1"/>
  <c r="D231" i="7"/>
  <c r="S230" i="7"/>
  <c r="R230" i="7"/>
  <c r="Q230" i="7"/>
  <c r="T230" i="7" s="1"/>
  <c r="P230" i="7"/>
  <c r="U230" i="7" s="1"/>
  <c r="L230" i="7"/>
  <c r="J230" i="7"/>
  <c r="K230" i="7" s="1"/>
  <c r="H230" i="7"/>
  <c r="F230" i="7"/>
  <c r="N230" i="7" s="1"/>
  <c r="E230" i="7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O225" i="7"/>
  <c r="N225" i="7"/>
  <c r="M225" i="7"/>
  <c r="K225" i="7"/>
  <c r="I225" i="7"/>
  <c r="G225" i="7"/>
  <c r="S224" i="7"/>
  <c r="T224" i="7" s="1"/>
  <c r="R224" i="7"/>
  <c r="Q224" i="7"/>
  <c r="P224" i="7"/>
  <c r="L224" i="7"/>
  <c r="J224" i="7"/>
  <c r="H224" i="7"/>
  <c r="U224" i="7" s="1"/>
  <c r="F224" i="7"/>
  <c r="E224" i="7"/>
  <c r="M224" i="7" s="1"/>
  <c r="D224" i="7"/>
  <c r="U223" i="7"/>
  <c r="T223" i="7"/>
  <c r="O223" i="7"/>
  <c r="N223" i="7"/>
  <c r="M223" i="7"/>
  <c r="K223" i="7"/>
  <c r="I223" i="7"/>
  <c r="G223" i="7"/>
  <c r="U222" i="7"/>
  <c r="T222" i="7"/>
  <c r="N222" i="7"/>
  <c r="O222" i="7" s="1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O217" i="7"/>
  <c r="N217" i="7"/>
  <c r="M217" i="7"/>
  <c r="K217" i="7"/>
  <c r="I217" i="7"/>
  <c r="G217" i="7"/>
  <c r="T216" i="7"/>
  <c r="S216" i="7"/>
  <c r="R216" i="7"/>
  <c r="Q216" i="7"/>
  <c r="P216" i="7"/>
  <c r="U216" i="7" s="1"/>
  <c r="M216" i="7"/>
  <c r="L216" i="7"/>
  <c r="J216" i="7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N212" i="7"/>
  <c r="O212" i="7" s="1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L205" i="7"/>
  <c r="J205" i="7"/>
  <c r="H205" i="7"/>
  <c r="F205" i="7"/>
  <c r="E205" i="7"/>
  <c r="D205" i="7"/>
  <c r="I205" i="7" s="1"/>
  <c r="S204" i="7"/>
  <c r="R204" i="7"/>
  <c r="Q204" i="7"/>
  <c r="P204" i="7"/>
  <c r="L204" i="7"/>
  <c r="J204" i="7"/>
  <c r="H204" i="7"/>
  <c r="F204" i="7"/>
  <c r="N204" i="7" s="1"/>
  <c r="E204" i="7"/>
  <c r="M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T198" i="7"/>
  <c r="S198" i="7"/>
  <c r="R198" i="7"/>
  <c r="Q198" i="7"/>
  <c r="P198" i="7"/>
  <c r="L198" i="7"/>
  <c r="J198" i="7"/>
  <c r="H198" i="7"/>
  <c r="U198" i="7" s="1"/>
  <c r="F198" i="7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T191" i="7" s="1"/>
  <c r="P191" i="7"/>
  <c r="U191" i="7" s="1"/>
  <c r="N191" i="7"/>
  <c r="L191" i="7"/>
  <c r="J191" i="7"/>
  <c r="H191" i="7"/>
  <c r="F191" i="7"/>
  <c r="E191" i="7"/>
  <c r="K191" i="7" s="1"/>
  <c r="D191" i="7"/>
  <c r="I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L185" i="7"/>
  <c r="J185" i="7"/>
  <c r="H185" i="7"/>
  <c r="F185" i="7"/>
  <c r="E185" i="7"/>
  <c r="M185" i="7" s="1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R179" i="7"/>
  <c r="Q179" i="7"/>
  <c r="P179" i="7"/>
  <c r="U179" i="7" s="1"/>
  <c r="L179" i="7"/>
  <c r="J179" i="7"/>
  <c r="H179" i="7"/>
  <c r="F179" i="7"/>
  <c r="N179" i="7" s="1"/>
  <c r="E179" i="7"/>
  <c r="M179" i="7" s="1"/>
  <c r="D179" i="7"/>
  <c r="I179" i="7" s="1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O175" i="7"/>
  <c r="N175" i="7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O173" i="7"/>
  <c r="N173" i="7"/>
  <c r="M173" i="7"/>
  <c r="K173" i="7"/>
  <c r="I173" i="7"/>
  <c r="G173" i="7"/>
  <c r="S170" i="7"/>
  <c r="T170" i="7" s="1"/>
  <c r="R170" i="7"/>
  <c r="Q170" i="7"/>
  <c r="P170" i="7"/>
  <c r="L170" i="7"/>
  <c r="J170" i="7"/>
  <c r="H170" i="7"/>
  <c r="F170" i="7"/>
  <c r="N170" i="7" s="1"/>
  <c r="E170" i="7"/>
  <c r="D170" i="7"/>
  <c r="S169" i="7"/>
  <c r="R169" i="7"/>
  <c r="Q169" i="7"/>
  <c r="P169" i="7"/>
  <c r="U169" i="7" s="1"/>
  <c r="M169" i="7"/>
  <c r="L169" i="7"/>
  <c r="J169" i="7"/>
  <c r="H169" i="7"/>
  <c r="F169" i="7"/>
  <c r="E169" i="7"/>
  <c r="D169" i="7"/>
  <c r="I169" i="7" s="1"/>
  <c r="U168" i="7"/>
  <c r="T168" i="7"/>
  <c r="O168" i="7"/>
  <c r="N168" i="7"/>
  <c r="M168" i="7"/>
  <c r="K168" i="7"/>
  <c r="I168" i="7"/>
  <c r="G168" i="7"/>
  <c r="U167" i="7"/>
  <c r="T167" i="7"/>
  <c r="N167" i="7"/>
  <c r="O167" i="7" s="1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T163" i="7" s="1"/>
  <c r="R163" i="7"/>
  <c r="Q163" i="7"/>
  <c r="P163" i="7"/>
  <c r="U163" i="7" s="1"/>
  <c r="L163" i="7"/>
  <c r="J163" i="7"/>
  <c r="H163" i="7"/>
  <c r="F163" i="7"/>
  <c r="N163" i="7" s="1"/>
  <c r="O163" i="7" s="1"/>
  <c r="E163" i="7"/>
  <c r="K163" i="7" s="1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O159" i="7"/>
  <c r="N159" i="7"/>
  <c r="M159" i="7"/>
  <c r="K159" i="7"/>
  <c r="I159" i="7"/>
  <c r="G159" i="7"/>
  <c r="U158" i="7"/>
  <c r="T158" i="7"/>
  <c r="O158" i="7"/>
  <c r="N158" i="7"/>
  <c r="M158" i="7"/>
  <c r="K158" i="7"/>
  <c r="I158" i="7"/>
  <c r="G158" i="7"/>
  <c r="T157" i="7"/>
  <c r="S157" i="7"/>
  <c r="R157" i="7"/>
  <c r="Q157" i="7"/>
  <c r="P157" i="7"/>
  <c r="U157" i="7" s="1"/>
  <c r="N157" i="7"/>
  <c r="O157" i="7" s="1"/>
  <c r="L157" i="7"/>
  <c r="K157" i="7"/>
  <c r="J157" i="7"/>
  <c r="H157" i="7"/>
  <c r="F157" i="7"/>
  <c r="E157" i="7"/>
  <c r="D157" i="7"/>
  <c r="I157" i="7" s="1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O153" i="7"/>
  <c r="N153" i="7"/>
  <c r="M153" i="7"/>
  <c r="K153" i="7"/>
  <c r="I153" i="7"/>
  <c r="G153" i="7"/>
  <c r="U152" i="7"/>
  <c r="T152" i="7"/>
  <c r="O152" i="7"/>
  <c r="N152" i="7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T150" i="7" s="1"/>
  <c r="R150" i="7"/>
  <c r="Q150" i="7"/>
  <c r="P150" i="7"/>
  <c r="L150" i="7"/>
  <c r="J150" i="7"/>
  <c r="H150" i="7"/>
  <c r="F150" i="7"/>
  <c r="N150" i="7" s="1"/>
  <c r="E150" i="7"/>
  <c r="M150" i="7" s="1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T144" i="7" s="1"/>
  <c r="R144" i="7"/>
  <c r="Q144" i="7"/>
  <c r="P144" i="7"/>
  <c r="L144" i="7"/>
  <c r="M144" i="7" s="1"/>
  <c r="J144" i="7"/>
  <c r="H144" i="7"/>
  <c r="F144" i="7"/>
  <c r="E144" i="7"/>
  <c r="D144" i="7"/>
  <c r="U143" i="7"/>
  <c r="T143" i="7"/>
  <c r="O143" i="7"/>
  <c r="N143" i="7"/>
  <c r="M143" i="7"/>
  <c r="K143" i="7"/>
  <c r="I143" i="7"/>
  <c r="G143" i="7"/>
  <c r="U142" i="7"/>
  <c r="T142" i="7"/>
  <c r="N142" i="7"/>
  <c r="O142" i="7" s="1"/>
  <c r="M142" i="7"/>
  <c r="K142" i="7"/>
  <c r="I142" i="7"/>
  <c r="G142" i="7"/>
  <c r="U141" i="7"/>
  <c r="T141" i="7"/>
  <c r="N141" i="7"/>
  <c r="O141" i="7" s="1"/>
  <c r="M141" i="7"/>
  <c r="K141" i="7"/>
  <c r="I141" i="7"/>
  <c r="G141" i="7"/>
  <c r="U140" i="7"/>
  <c r="T140" i="7"/>
  <c r="N140" i="7"/>
  <c r="O140" i="7" s="1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T137" i="7" s="1"/>
  <c r="P137" i="7"/>
  <c r="U137" i="7" s="1"/>
  <c r="N137" i="7"/>
  <c r="L137" i="7"/>
  <c r="J137" i="7"/>
  <c r="H137" i="7"/>
  <c r="F137" i="7"/>
  <c r="E137" i="7"/>
  <c r="K137" i="7" s="1"/>
  <c r="D137" i="7"/>
  <c r="I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T132" i="7" s="1"/>
  <c r="R132" i="7"/>
  <c r="Q132" i="7"/>
  <c r="P132" i="7"/>
  <c r="L132" i="7"/>
  <c r="J132" i="7"/>
  <c r="H132" i="7"/>
  <c r="F132" i="7"/>
  <c r="N132" i="7" s="1"/>
  <c r="E132" i="7"/>
  <c r="D132" i="7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N129" i="7"/>
  <c r="O129" i="7" s="1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U126" i="7"/>
  <c r="T126" i="7"/>
  <c r="S126" i="7"/>
  <c r="R126" i="7"/>
  <c r="Q126" i="7"/>
  <c r="P126" i="7"/>
  <c r="L126" i="7"/>
  <c r="M126" i="7" s="1"/>
  <c r="J126" i="7"/>
  <c r="H126" i="7"/>
  <c r="F126" i="7"/>
  <c r="N126" i="7" s="1"/>
  <c r="E126" i="7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N123" i="7"/>
  <c r="O123" i="7" s="1"/>
  <c r="M123" i="7"/>
  <c r="K123" i="7"/>
  <c r="I123" i="7"/>
  <c r="G123" i="7"/>
  <c r="U122" i="7"/>
  <c r="T122" i="7"/>
  <c r="N122" i="7"/>
  <c r="O122" i="7" s="1"/>
  <c r="M122" i="7"/>
  <c r="K122" i="7"/>
  <c r="I122" i="7"/>
  <c r="G122" i="7"/>
  <c r="S121" i="7"/>
  <c r="R121" i="7"/>
  <c r="Q121" i="7"/>
  <c r="T121" i="7" s="1"/>
  <c r="P121" i="7"/>
  <c r="U121" i="7" s="1"/>
  <c r="N121" i="7"/>
  <c r="L121" i="7"/>
  <c r="J121" i="7"/>
  <c r="H121" i="7"/>
  <c r="F121" i="7"/>
  <c r="E121" i="7"/>
  <c r="M121" i="7" s="1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N113" i="7"/>
  <c r="O113" i="7" s="1"/>
  <c r="M113" i="7"/>
  <c r="K113" i="7"/>
  <c r="I113" i="7"/>
  <c r="G113" i="7"/>
  <c r="S112" i="7"/>
  <c r="R112" i="7"/>
  <c r="Q112" i="7"/>
  <c r="P112" i="7"/>
  <c r="U112" i="7" s="1"/>
  <c r="L112" i="7"/>
  <c r="K112" i="7"/>
  <c r="J112" i="7"/>
  <c r="H112" i="7"/>
  <c r="F112" i="7"/>
  <c r="E112" i="7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O110" i="7"/>
  <c r="N110" i="7"/>
  <c r="M110" i="7"/>
  <c r="K110" i="7"/>
  <c r="I110" i="7"/>
  <c r="G110" i="7"/>
  <c r="U109" i="7"/>
  <c r="T109" i="7"/>
  <c r="O109" i="7"/>
  <c r="N109" i="7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O107" i="7"/>
  <c r="N107" i="7"/>
  <c r="M107" i="7"/>
  <c r="K107" i="7"/>
  <c r="I107" i="7"/>
  <c r="G107" i="7"/>
  <c r="U106" i="7"/>
  <c r="S106" i="7"/>
  <c r="T106" i="7" s="1"/>
  <c r="R106" i="7"/>
  <c r="Q106" i="7"/>
  <c r="P106" i="7"/>
  <c r="L106" i="7"/>
  <c r="J106" i="7"/>
  <c r="H106" i="7"/>
  <c r="F106" i="7"/>
  <c r="N106" i="7" s="1"/>
  <c r="E106" i="7"/>
  <c r="M106" i="7" s="1"/>
  <c r="D106" i="7"/>
  <c r="I106" i="7" s="1"/>
  <c r="U105" i="7"/>
  <c r="T105" i="7"/>
  <c r="N105" i="7"/>
  <c r="O105" i="7" s="1"/>
  <c r="M105" i="7"/>
  <c r="K105" i="7"/>
  <c r="I105" i="7"/>
  <c r="G105" i="7"/>
  <c r="S102" i="7"/>
  <c r="T102" i="7" s="1"/>
  <c r="R102" i="7"/>
  <c r="Q102" i="7"/>
  <c r="P102" i="7"/>
  <c r="L102" i="7"/>
  <c r="J102" i="7"/>
  <c r="H102" i="7"/>
  <c r="F102" i="7"/>
  <c r="E102" i="7"/>
  <c r="D102" i="7"/>
  <c r="S101" i="7"/>
  <c r="R101" i="7"/>
  <c r="Q101" i="7"/>
  <c r="T101" i="7" s="1"/>
  <c r="P101" i="7"/>
  <c r="U101" i="7" s="1"/>
  <c r="L101" i="7"/>
  <c r="J101" i="7"/>
  <c r="H101" i="7"/>
  <c r="F101" i="7"/>
  <c r="N101" i="7" s="1"/>
  <c r="O101" i="7" s="1"/>
  <c r="E101" i="7"/>
  <c r="M101" i="7" s="1"/>
  <c r="D101" i="7"/>
  <c r="I101" i="7" s="1"/>
  <c r="U100" i="7"/>
  <c r="T100" i="7"/>
  <c r="O100" i="7"/>
  <c r="N100" i="7"/>
  <c r="M100" i="7"/>
  <c r="K100" i="7"/>
  <c r="I100" i="7"/>
  <c r="G100" i="7"/>
  <c r="U99" i="7"/>
  <c r="T99" i="7"/>
  <c r="O99" i="7"/>
  <c r="N99" i="7"/>
  <c r="M99" i="7"/>
  <c r="K99" i="7"/>
  <c r="I99" i="7"/>
  <c r="G99" i="7"/>
  <c r="U98" i="7"/>
  <c r="T98" i="7"/>
  <c r="O98" i="7"/>
  <c r="N98" i="7"/>
  <c r="M98" i="7"/>
  <c r="K98" i="7"/>
  <c r="I98" i="7"/>
  <c r="G98" i="7"/>
  <c r="U97" i="7"/>
  <c r="T97" i="7"/>
  <c r="O97" i="7"/>
  <c r="N97" i="7"/>
  <c r="M97" i="7"/>
  <c r="K97" i="7"/>
  <c r="I97" i="7"/>
  <c r="G97" i="7"/>
  <c r="S96" i="7"/>
  <c r="T96" i="7" s="1"/>
  <c r="R96" i="7"/>
  <c r="Q96" i="7"/>
  <c r="P96" i="7"/>
  <c r="L96" i="7"/>
  <c r="K96" i="7"/>
  <c r="J96" i="7"/>
  <c r="H96" i="7"/>
  <c r="F96" i="7"/>
  <c r="E96" i="7"/>
  <c r="D96" i="7"/>
  <c r="U95" i="7"/>
  <c r="T95" i="7"/>
  <c r="O95" i="7"/>
  <c r="N95" i="7"/>
  <c r="M95" i="7"/>
  <c r="K95" i="7"/>
  <c r="I95" i="7"/>
  <c r="G95" i="7"/>
  <c r="U94" i="7"/>
  <c r="T94" i="7"/>
  <c r="O94" i="7"/>
  <c r="N94" i="7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O92" i="7"/>
  <c r="N92" i="7"/>
  <c r="M92" i="7"/>
  <c r="K92" i="7"/>
  <c r="I92" i="7"/>
  <c r="G92" i="7"/>
  <c r="S91" i="7"/>
  <c r="R91" i="7"/>
  <c r="Q91" i="7"/>
  <c r="P91" i="7"/>
  <c r="U91" i="7" s="1"/>
  <c r="L91" i="7"/>
  <c r="J91" i="7"/>
  <c r="H91" i="7"/>
  <c r="F91" i="7"/>
  <c r="N91" i="7" s="1"/>
  <c r="E91" i="7"/>
  <c r="M91" i="7" s="1"/>
  <c r="D91" i="7"/>
  <c r="I91" i="7" s="1"/>
  <c r="U90" i="7"/>
  <c r="T90" i="7"/>
  <c r="N90" i="7"/>
  <c r="O90" i="7" s="1"/>
  <c r="M90" i="7"/>
  <c r="K90" i="7"/>
  <c r="I90" i="7"/>
  <c r="G90" i="7"/>
  <c r="U89" i="7"/>
  <c r="T89" i="7"/>
  <c r="O89" i="7"/>
  <c r="N89" i="7"/>
  <c r="M89" i="7"/>
  <c r="K89" i="7"/>
  <c r="I89" i="7"/>
  <c r="G89" i="7"/>
  <c r="U88" i="7"/>
  <c r="T88" i="7"/>
  <c r="O88" i="7"/>
  <c r="N88" i="7"/>
  <c r="M88" i="7"/>
  <c r="K88" i="7"/>
  <c r="I88" i="7"/>
  <c r="G88" i="7"/>
  <c r="T85" i="7"/>
  <c r="S85" i="7"/>
  <c r="R85" i="7"/>
  <c r="Q85" i="7"/>
  <c r="P85" i="7"/>
  <c r="L85" i="7"/>
  <c r="J85" i="7"/>
  <c r="H85" i="7"/>
  <c r="G85" i="7"/>
  <c r="F85" i="7"/>
  <c r="E85" i="7"/>
  <c r="M85" i="7" s="1"/>
  <c r="D85" i="7"/>
  <c r="S84" i="7"/>
  <c r="R84" i="7"/>
  <c r="Q84" i="7"/>
  <c r="T84" i="7" s="1"/>
  <c r="P84" i="7"/>
  <c r="U84" i="7" s="1"/>
  <c r="L84" i="7"/>
  <c r="J84" i="7"/>
  <c r="H84" i="7"/>
  <c r="F84" i="7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O81" i="7"/>
  <c r="N81" i="7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O79" i="7"/>
  <c r="N79" i="7"/>
  <c r="M79" i="7"/>
  <c r="K79" i="7"/>
  <c r="I79" i="7"/>
  <c r="G79" i="7"/>
  <c r="S78" i="7"/>
  <c r="T78" i="7" s="1"/>
  <c r="R78" i="7"/>
  <c r="Q78" i="7"/>
  <c r="P78" i="7"/>
  <c r="L78" i="7"/>
  <c r="J78" i="7"/>
  <c r="H78" i="7"/>
  <c r="F78" i="7"/>
  <c r="E78" i="7"/>
  <c r="M78" i="7" s="1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P70" i="7"/>
  <c r="U70" i="7" s="1"/>
  <c r="L70" i="7"/>
  <c r="J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R63" i="7"/>
  <c r="Q63" i="7"/>
  <c r="P63" i="7"/>
  <c r="U63" i="7" s="1"/>
  <c r="L63" i="7"/>
  <c r="J63" i="7"/>
  <c r="H63" i="7"/>
  <c r="F63" i="7"/>
  <c r="N63" i="7" s="1"/>
  <c r="O63" i="7" s="1"/>
  <c r="E63" i="7"/>
  <c r="M63" i="7" s="1"/>
  <c r="D63" i="7"/>
  <c r="I63" i="7" s="1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N59" i="7"/>
  <c r="O59" i="7" s="1"/>
  <c r="M59" i="7"/>
  <c r="K59" i="7"/>
  <c r="I59" i="7"/>
  <c r="G59" i="7"/>
  <c r="S58" i="7"/>
  <c r="R58" i="7"/>
  <c r="Q58" i="7"/>
  <c r="P58" i="7"/>
  <c r="L58" i="7"/>
  <c r="J58" i="7"/>
  <c r="H58" i="7"/>
  <c r="I58" i="7" s="1"/>
  <c r="G58" i="7"/>
  <c r="F58" i="7"/>
  <c r="E58" i="7"/>
  <c r="M58" i="7" s="1"/>
  <c r="D58" i="7"/>
  <c r="U57" i="7"/>
  <c r="T57" i="7"/>
  <c r="N57" i="7"/>
  <c r="O57" i="7" s="1"/>
  <c r="M57" i="7"/>
  <c r="K57" i="7"/>
  <c r="I57" i="7"/>
  <c r="G57" i="7"/>
  <c r="S54" i="7"/>
  <c r="R54" i="7"/>
  <c r="Q54" i="7"/>
  <c r="P54" i="7"/>
  <c r="U54" i="7" s="1"/>
  <c r="L54" i="7"/>
  <c r="K54" i="7"/>
  <c r="J54" i="7"/>
  <c r="H54" i="7"/>
  <c r="F54" i="7"/>
  <c r="E54" i="7"/>
  <c r="D54" i="7"/>
  <c r="I54" i="7" s="1"/>
  <c r="U53" i="7"/>
  <c r="S53" i="7"/>
  <c r="T53" i="7" s="1"/>
  <c r="R53" i="7"/>
  <c r="Q53" i="7"/>
  <c r="P53" i="7"/>
  <c r="L53" i="7"/>
  <c r="J53" i="7"/>
  <c r="H53" i="7"/>
  <c r="F53" i="7"/>
  <c r="N53" i="7" s="1"/>
  <c r="E53" i="7"/>
  <c r="M53" i="7" s="1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T47" i="7"/>
  <c r="S47" i="7"/>
  <c r="R47" i="7"/>
  <c r="Q47" i="7"/>
  <c r="P47" i="7"/>
  <c r="L47" i="7"/>
  <c r="J47" i="7"/>
  <c r="H47" i="7"/>
  <c r="G47" i="7"/>
  <c r="F47" i="7"/>
  <c r="E47" i="7"/>
  <c r="D47" i="7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T40" i="7" s="1"/>
  <c r="P40" i="7"/>
  <c r="U40" i="7" s="1"/>
  <c r="L40" i="7"/>
  <c r="J40" i="7"/>
  <c r="I40" i="7"/>
  <c r="H40" i="7"/>
  <c r="F40" i="7"/>
  <c r="E40" i="7"/>
  <c r="D40" i="7"/>
  <c r="G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T35" i="7" s="1"/>
  <c r="R35" i="7"/>
  <c r="Q35" i="7"/>
  <c r="P35" i="7"/>
  <c r="L35" i="7"/>
  <c r="J35" i="7"/>
  <c r="H35" i="7"/>
  <c r="F35" i="7"/>
  <c r="N35" i="7" s="1"/>
  <c r="E35" i="7"/>
  <c r="M35" i="7" s="1"/>
  <c r="D35" i="7"/>
  <c r="I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T27" i="7" s="1"/>
  <c r="R27" i="7"/>
  <c r="Q27" i="7"/>
  <c r="P27" i="7"/>
  <c r="U27" i="7" s="1"/>
  <c r="L27" i="7"/>
  <c r="J27" i="7"/>
  <c r="H27" i="7"/>
  <c r="F27" i="7"/>
  <c r="E27" i="7"/>
  <c r="D27" i="7"/>
  <c r="U26" i="7"/>
  <c r="T26" i="7"/>
  <c r="O26" i="7"/>
  <c r="N26" i="7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O23" i="7"/>
  <c r="N23" i="7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Q19" i="7"/>
  <c r="T19" i="7" s="1"/>
  <c r="P19" i="7"/>
  <c r="U19" i="7" s="1"/>
  <c r="L19" i="7"/>
  <c r="J19" i="7"/>
  <c r="H19" i="7"/>
  <c r="F19" i="7"/>
  <c r="N19" i="7" s="1"/>
  <c r="E19" i="7"/>
  <c r="M19" i="7" s="1"/>
  <c r="D19" i="7"/>
  <c r="I19" i="7" s="1"/>
  <c r="U18" i="7"/>
  <c r="T18" i="7"/>
  <c r="N18" i="7"/>
  <c r="O18" i="7" s="1"/>
  <c r="M18" i="7"/>
  <c r="K18" i="7"/>
  <c r="I18" i="7"/>
  <c r="G18" i="7"/>
  <c r="U17" i="7"/>
  <c r="T17" i="7"/>
  <c r="N17" i="7"/>
  <c r="O17" i="7" s="1"/>
  <c r="M17" i="7"/>
  <c r="K17" i="7"/>
  <c r="I17" i="7"/>
  <c r="G17" i="7"/>
  <c r="U16" i="7"/>
  <c r="T16" i="7"/>
  <c r="N16" i="7"/>
  <c r="O16" i="7" s="1"/>
  <c r="M16" i="7"/>
  <c r="K16" i="7"/>
  <c r="I16" i="7"/>
  <c r="G16" i="7"/>
  <c r="U15" i="7"/>
  <c r="T15" i="7"/>
  <c r="N15" i="7"/>
  <c r="O15" i="7" s="1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N13" i="7"/>
  <c r="O13" i="7" s="1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S10" i="7"/>
  <c r="R10" i="7"/>
  <c r="Q10" i="7"/>
  <c r="P10" i="7"/>
  <c r="L10" i="7"/>
  <c r="J10" i="7"/>
  <c r="I10" i="7"/>
  <c r="H10" i="7"/>
  <c r="G10" i="7"/>
  <c r="F10" i="7"/>
  <c r="E10" i="7"/>
  <c r="D10" i="7"/>
  <c r="U9" i="7"/>
  <c r="T9" i="7"/>
  <c r="O9" i="7"/>
  <c r="N9" i="7"/>
  <c r="M9" i="7"/>
  <c r="K9" i="7"/>
  <c r="I9" i="7"/>
  <c r="G9" i="7"/>
  <c r="U8" i="7"/>
  <c r="T8" i="7"/>
  <c r="O8" i="7"/>
  <c r="N8" i="7"/>
  <c r="M8" i="7"/>
  <c r="K8" i="7"/>
  <c r="I8" i="7"/>
  <c r="G8" i="7"/>
  <c r="U339" i="6"/>
  <c r="S339" i="6"/>
  <c r="T339" i="6" s="1"/>
  <c r="R339" i="6"/>
  <c r="Q339" i="6"/>
  <c r="P339" i="6"/>
  <c r="L339" i="6"/>
  <c r="J339" i="6"/>
  <c r="H339" i="6"/>
  <c r="F339" i="6"/>
  <c r="N339" i="6" s="1"/>
  <c r="E339" i="6"/>
  <c r="M339" i="6" s="1"/>
  <c r="D339" i="6"/>
  <c r="S338" i="6"/>
  <c r="R338" i="6"/>
  <c r="Q338" i="6"/>
  <c r="T338" i="6" s="1"/>
  <c r="P338" i="6"/>
  <c r="L338" i="6"/>
  <c r="J338" i="6"/>
  <c r="H338" i="6"/>
  <c r="U338" i="6" s="1"/>
  <c r="F338" i="6"/>
  <c r="E338" i="6"/>
  <c r="D338" i="6"/>
  <c r="S337" i="6"/>
  <c r="R337" i="6"/>
  <c r="Q337" i="6"/>
  <c r="T337" i="6" s="1"/>
  <c r="P337" i="6"/>
  <c r="U337" i="6" s="1"/>
  <c r="N337" i="6"/>
  <c r="L337" i="6"/>
  <c r="J337" i="6"/>
  <c r="H337" i="6"/>
  <c r="F337" i="6"/>
  <c r="E337" i="6"/>
  <c r="M337" i="6" s="1"/>
  <c r="D337" i="6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U332" i="6" s="1"/>
  <c r="L332" i="6"/>
  <c r="J332" i="6"/>
  <c r="H332" i="6"/>
  <c r="F332" i="6"/>
  <c r="E332" i="6"/>
  <c r="D332" i="6"/>
  <c r="I332" i="6" s="1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T323" i="6" s="1"/>
  <c r="R323" i="6"/>
  <c r="Q323" i="6"/>
  <c r="P323" i="6"/>
  <c r="L323" i="6"/>
  <c r="J323" i="6"/>
  <c r="H323" i="6"/>
  <c r="U323" i="6" s="1"/>
  <c r="F323" i="6"/>
  <c r="E323" i="6"/>
  <c r="M323" i="6" s="1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N320" i="6"/>
  <c r="O320" i="6" s="1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T317" i="6"/>
  <c r="S317" i="6"/>
  <c r="R317" i="6"/>
  <c r="Q317" i="6"/>
  <c r="P317" i="6"/>
  <c r="L317" i="6"/>
  <c r="M317" i="6" s="1"/>
  <c r="J317" i="6"/>
  <c r="H317" i="6"/>
  <c r="U317" i="6" s="1"/>
  <c r="G317" i="6"/>
  <c r="F317" i="6"/>
  <c r="N317" i="6" s="1"/>
  <c r="E317" i="6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Q310" i="6"/>
  <c r="P310" i="6"/>
  <c r="L310" i="6"/>
  <c r="J310" i="6"/>
  <c r="H310" i="6"/>
  <c r="G310" i="6"/>
  <c r="F310" i="6"/>
  <c r="E310" i="6"/>
  <c r="M310" i="6" s="1"/>
  <c r="D310" i="6"/>
  <c r="I310" i="6" s="1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P303" i="6"/>
  <c r="L303" i="6"/>
  <c r="J303" i="6"/>
  <c r="K303" i="6" s="1"/>
  <c r="H303" i="6"/>
  <c r="I303" i="6" s="1"/>
  <c r="F303" i="6"/>
  <c r="G303" i="6" s="1"/>
  <c r="E303" i="6"/>
  <c r="D303" i="6"/>
  <c r="U302" i="6"/>
  <c r="T302" i="6"/>
  <c r="O302" i="6"/>
  <c r="N302" i="6"/>
  <c r="M302" i="6"/>
  <c r="K302" i="6"/>
  <c r="I302" i="6"/>
  <c r="G302" i="6"/>
  <c r="S299" i="6"/>
  <c r="R299" i="6"/>
  <c r="Q299" i="6"/>
  <c r="P299" i="6"/>
  <c r="U299" i="6" s="1"/>
  <c r="L299" i="6"/>
  <c r="J299" i="6"/>
  <c r="H299" i="6"/>
  <c r="F299" i="6"/>
  <c r="N299" i="6" s="1"/>
  <c r="E299" i="6"/>
  <c r="D299" i="6"/>
  <c r="U298" i="6"/>
  <c r="S298" i="6"/>
  <c r="R298" i="6"/>
  <c r="Q298" i="6"/>
  <c r="T298" i="6" s="1"/>
  <c r="P298" i="6"/>
  <c r="N298" i="6"/>
  <c r="M298" i="6"/>
  <c r="L298" i="6"/>
  <c r="J298" i="6"/>
  <c r="H298" i="6"/>
  <c r="F298" i="6"/>
  <c r="E298" i="6"/>
  <c r="K298" i="6" s="1"/>
  <c r="D298" i="6"/>
  <c r="I298" i="6" s="1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T292" i="6" s="1"/>
  <c r="P292" i="6"/>
  <c r="U292" i="6" s="1"/>
  <c r="L292" i="6"/>
  <c r="J292" i="6"/>
  <c r="H292" i="6"/>
  <c r="F292" i="6"/>
  <c r="N292" i="6" s="1"/>
  <c r="O292" i="6" s="1"/>
  <c r="E292" i="6"/>
  <c r="D292" i="6"/>
  <c r="U291" i="6"/>
  <c r="T291" i="6"/>
  <c r="N291" i="6"/>
  <c r="O291" i="6" s="1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Q285" i="6"/>
  <c r="P285" i="6"/>
  <c r="U285" i="6" s="1"/>
  <c r="L285" i="6"/>
  <c r="K285" i="6"/>
  <c r="J285" i="6"/>
  <c r="H285" i="6"/>
  <c r="F285" i="6"/>
  <c r="E285" i="6"/>
  <c r="D285" i="6"/>
  <c r="I285" i="6" s="1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T275" i="6"/>
  <c r="S275" i="6"/>
  <c r="R275" i="6"/>
  <c r="Q275" i="6"/>
  <c r="P275" i="6"/>
  <c r="L275" i="6"/>
  <c r="J275" i="6"/>
  <c r="H275" i="6"/>
  <c r="U275" i="6" s="1"/>
  <c r="F275" i="6"/>
  <c r="E275" i="6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N272" i="6"/>
  <c r="O272" i="6" s="1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N269" i="6"/>
  <c r="O269" i="6" s="1"/>
  <c r="M269" i="6"/>
  <c r="K269" i="6"/>
  <c r="I269" i="6"/>
  <c r="G269" i="6"/>
  <c r="U268" i="6"/>
  <c r="T268" i="6"/>
  <c r="N268" i="6"/>
  <c r="O268" i="6" s="1"/>
  <c r="M268" i="6"/>
  <c r="K268" i="6"/>
  <c r="I268" i="6"/>
  <c r="G268" i="6"/>
  <c r="U267" i="6"/>
  <c r="T267" i="6"/>
  <c r="S267" i="6"/>
  <c r="R267" i="6"/>
  <c r="Q267" i="6"/>
  <c r="P267" i="6"/>
  <c r="L267" i="6"/>
  <c r="J267" i="6"/>
  <c r="H267" i="6"/>
  <c r="F267" i="6"/>
  <c r="N267" i="6" s="1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Q260" i="6"/>
  <c r="P260" i="6"/>
  <c r="L260" i="6"/>
  <c r="J260" i="6"/>
  <c r="I260" i="6"/>
  <c r="H260" i="6"/>
  <c r="N260" i="6" s="1"/>
  <c r="F260" i="6"/>
  <c r="E260" i="6"/>
  <c r="D260" i="6"/>
  <c r="G260" i="6" s="1"/>
  <c r="S259" i="6"/>
  <c r="R259" i="6"/>
  <c r="Q259" i="6"/>
  <c r="P259" i="6"/>
  <c r="L259" i="6"/>
  <c r="J259" i="6"/>
  <c r="H259" i="6"/>
  <c r="F259" i="6"/>
  <c r="N259" i="6" s="1"/>
  <c r="O259" i="6" s="1"/>
  <c r="E259" i="6"/>
  <c r="M259" i="6" s="1"/>
  <c r="D259" i="6"/>
  <c r="G259" i="6" s="1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T254" i="6"/>
  <c r="S254" i="6"/>
  <c r="R254" i="6"/>
  <c r="Q254" i="6"/>
  <c r="P254" i="6"/>
  <c r="L254" i="6"/>
  <c r="J254" i="6"/>
  <c r="H254" i="6"/>
  <c r="U254" i="6" s="1"/>
  <c r="F254" i="6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O251" i="6"/>
  <c r="N251" i="6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N248" i="6"/>
  <c r="O248" i="6" s="1"/>
  <c r="M248" i="6"/>
  <c r="K248" i="6"/>
  <c r="I248" i="6"/>
  <c r="G248" i="6"/>
  <c r="S247" i="6"/>
  <c r="R247" i="6"/>
  <c r="Q247" i="6"/>
  <c r="T247" i="6" s="1"/>
  <c r="P247" i="6"/>
  <c r="U247" i="6" s="1"/>
  <c r="L247" i="6"/>
  <c r="J247" i="6"/>
  <c r="H247" i="6"/>
  <c r="F247" i="6"/>
  <c r="N247" i="6" s="1"/>
  <c r="E247" i="6"/>
  <c r="K247" i="6" s="1"/>
  <c r="D247" i="6"/>
  <c r="I247" i="6" s="1"/>
  <c r="U246" i="6"/>
  <c r="T246" i="6"/>
  <c r="N246" i="6"/>
  <c r="O246" i="6" s="1"/>
  <c r="M246" i="6"/>
  <c r="K246" i="6"/>
  <c r="I246" i="6"/>
  <c r="G246" i="6"/>
  <c r="U245" i="6"/>
  <c r="T245" i="6"/>
  <c r="N245" i="6"/>
  <c r="O245" i="6" s="1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O241" i="6"/>
  <c r="N241" i="6"/>
  <c r="M241" i="6"/>
  <c r="K241" i="6"/>
  <c r="I241" i="6"/>
  <c r="G241" i="6"/>
  <c r="S240" i="6"/>
  <c r="R240" i="6"/>
  <c r="Q240" i="6"/>
  <c r="P240" i="6"/>
  <c r="L240" i="6"/>
  <c r="J240" i="6"/>
  <c r="I240" i="6"/>
  <c r="H240" i="6"/>
  <c r="N240" i="6" s="1"/>
  <c r="O240" i="6" s="1"/>
  <c r="F240" i="6"/>
  <c r="E240" i="6"/>
  <c r="D240" i="6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H231" i="6"/>
  <c r="F231" i="6"/>
  <c r="E231" i="6"/>
  <c r="D231" i="6"/>
  <c r="T230" i="6"/>
  <c r="S230" i="6"/>
  <c r="R230" i="6"/>
  <c r="Q230" i="6"/>
  <c r="P230" i="6"/>
  <c r="L230" i="6"/>
  <c r="J230" i="6"/>
  <c r="H230" i="6"/>
  <c r="U230" i="6" s="1"/>
  <c r="F230" i="6"/>
  <c r="E230" i="6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T224" i="6" s="1"/>
  <c r="P224" i="6"/>
  <c r="U224" i="6" s="1"/>
  <c r="L224" i="6"/>
  <c r="J224" i="6"/>
  <c r="H224" i="6"/>
  <c r="F224" i="6"/>
  <c r="N224" i="6" s="1"/>
  <c r="E224" i="6"/>
  <c r="K224" i="6" s="1"/>
  <c r="D224" i="6"/>
  <c r="I224" i="6" s="1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O219" i="6"/>
  <c r="N219" i="6"/>
  <c r="M219" i="6"/>
  <c r="K219" i="6"/>
  <c r="I219" i="6"/>
  <c r="G219" i="6"/>
  <c r="U218" i="6"/>
  <c r="T218" i="6"/>
  <c r="O218" i="6"/>
  <c r="N218" i="6"/>
  <c r="M218" i="6"/>
  <c r="K218" i="6"/>
  <c r="I218" i="6"/>
  <c r="G218" i="6"/>
  <c r="U217" i="6"/>
  <c r="T217" i="6"/>
  <c r="O217" i="6"/>
  <c r="N217" i="6"/>
  <c r="M217" i="6"/>
  <c r="K217" i="6"/>
  <c r="I217" i="6"/>
  <c r="G217" i="6"/>
  <c r="S216" i="6"/>
  <c r="R216" i="6"/>
  <c r="Q216" i="6"/>
  <c r="P216" i="6"/>
  <c r="L216" i="6"/>
  <c r="J216" i="6"/>
  <c r="H216" i="6"/>
  <c r="I216" i="6" s="1"/>
  <c r="F216" i="6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Q205" i="6"/>
  <c r="P205" i="6"/>
  <c r="L205" i="6"/>
  <c r="J205" i="6"/>
  <c r="K205" i="6" s="1"/>
  <c r="H205" i="6"/>
  <c r="F205" i="6"/>
  <c r="E205" i="6"/>
  <c r="D205" i="6"/>
  <c r="G205" i="6" s="1"/>
  <c r="U204" i="6"/>
  <c r="S204" i="6"/>
  <c r="T204" i="6" s="1"/>
  <c r="R204" i="6"/>
  <c r="Q204" i="6"/>
  <c r="P204" i="6"/>
  <c r="L204" i="6"/>
  <c r="J204" i="6"/>
  <c r="H204" i="6"/>
  <c r="F204" i="6"/>
  <c r="N204" i="6" s="1"/>
  <c r="E204" i="6"/>
  <c r="M204" i="6" s="1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O200" i="6"/>
  <c r="N200" i="6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Q198" i="6"/>
  <c r="T198" i="6" s="1"/>
  <c r="P198" i="6"/>
  <c r="U198" i="6" s="1"/>
  <c r="L198" i="6"/>
  <c r="J198" i="6"/>
  <c r="H198" i="6"/>
  <c r="F198" i="6"/>
  <c r="E198" i="6"/>
  <c r="D198" i="6"/>
  <c r="I198" i="6" s="1"/>
  <c r="U197" i="6"/>
  <c r="T197" i="6"/>
  <c r="O197" i="6"/>
  <c r="N197" i="6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O192" i="6"/>
  <c r="N192" i="6"/>
  <c r="M192" i="6"/>
  <c r="K192" i="6"/>
  <c r="I192" i="6"/>
  <c r="G192" i="6"/>
  <c r="S191" i="6"/>
  <c r="R191" i="6"/>
  <c r="Q191" i="6"/>
  <c r="T191" i="6" s="1"/>
  <c r="P191" i="6"/>
  <c r="U191" i="6" s="1"/>
  <c r="L191" i="6"/>
  <c r="J191" i="6"/>
  <c r="H191" i="6"/>
  <c r="I191" i="6" s="1"/>
  <c r="F191" i="6"/>
  <c r="N191" i="6" s="1"/>
  <c r="O191" i="6" s="1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P185" i="6"/>
  <c r="L185" i="6"/>
  <c r="J185" i="6"/>
  <c r="K185" i="6" s="1"/>
  <c r="H185" i="6"/>
  <c r="I185" i="6" s="1"/>
  <c r="F185" i="6"/>
  <c r="E185" i="6"/>
  <c r="D185" i="6"/>
  <c r="G185" i="6" s="1"/>
  <c r="U184" i="6"/>
  <c r="T184" i="6"/>
  <c r="N184" i="6"/>
  <c r="O184" i="6" s="1"/>
  <c r="M184" i="6"/>
  <c r="K184" i="6"/>
  <c r="I184" i="6"/>
  <c r="G184" i="6"/>
  <c r="U183" i="6"/>
  <c r="T183" i="6"/>
  <c r="N183" i="6"/>
  <c r="O183" i="6" s="1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N180" i="6"/>
  <c r="O180" i="6" s="1"/>
  <c r="M180" i="6"/>
  <c r="K180" i="6"/>
  <c r="I180" i="6"/>
  <c r="G180" i="6"/>
  <c r="S179" i="6"/>
  <c r="R179" i="6"/>
  <c r="Q179" i="6"/>
  <c r="P179" i="6"/>
  <c r="L179" i="6"/>
  <c r="J179" i="6"/>
  <c r="H179" i="6"/>
  <c r="U179" i="6" s="1"/>
  <c r="F179" i="6"/>
  <c r="E179" i="6"/>
  <c r="D179" i="6"/>
  <c r="U178" i="6"/>
  <c r="T178" i="6"/>
  <c r="N178" i="6"/>
  <c r="O178" i="6" s="1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Q170" i="6"/>
  <c r="T170" i="6" s="1"/>
  <c r="P170" i="6"/>
  <c r="U170" i="6" s="1"/>
  <c r="L170" i="6"/>
  <c r="J170" i="6"/>
  <c r="H170" i="6"/>
  <c r="F170" i="6"/>
  <c r="N170" i="6" s="1"/>
  <c r="E170" i="6"/>
  <c r="K170" i="6" s="1"/>
  <c r="D170" i="6"/>
  <c r="I170" i="6" s="1"/>
  <c r="S169" i="6"/>
  <c r="R169" i="6"/>
  <c r="Q169" i="6"/>
  <c r="P169" i="6"/>
  <c r="L169" i="6"/>
  <c r="J169" i="6"/>
  <c r="H169" i="6"/>
  <c r="I169" i="6" s="1"/>
  <c r="F169" i="6"/>
  <c r="E169" i="6"/>
  <c r="M169" i="6" s="1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Q163" i="6"/>
  <c r="P163" i="6"/>
  <c r="L163" i="6"/>
  <c r="J163" i="6"/>
  <c r="K163" i="6" s="1"/>
  <c r="H163" i="6"/>
  <c r="I163" i="6" s="1"/>
  <c r="F163" i="6"/>
  <c r="G163" i="6" s="1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N160" i="6"/>
  <c r="O160" i="6" s="1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Q157" i="6"/>
  <c r="P157" i="6"/>
  <c r="U157" i="6" s="1"/>
  <c r="L157" i="6"/>
  <c r="J157" i="6"/>
  <c r="H157" i="6"/>
  <c r="F157" i="6"/>
  <c r="N157" i="6" s="1"/>
  <c r="E157" i="6"/>
  <c r="M157" i="6" s="1"/>
  <c r="D157" i="6"/>
  <c r="U156" i="6"/>
  <c r="T156" i="6"/>
  <c r="N156" i="6"/>
  <c r="O156" i="6" s="1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O154" i="6"/>
  <c r="N154" i="6"/>
  <c r="M154" i="6"/>
  <c r="K154" i="6"/>
  <c r="I154" i="6"/>
  <c r="G154" i="6"/>
  <c r="U153" i="6"/>
  <c r="T153" i="6"/>
  <c r="O153" i="6"/>
  <c r="N153" i="6"/>
  <c r="M153" i="6"/>
  <c r="K153" i="6"/>
  <c r="I153" i="6"/>
  <c r="G153" i="6"/>
  <c r="U152" i="6"/>
  <c r="T152" i="6"/>
  <c r="O152" i="6"/>
  <c r="N152" i="6"/>
  <c r="M152" i="6"/>
  <c r="K152" i="6"/>
  <c r="I152" i="6"/>
  <c r="G152" i="6"/>
  <c r="U151" i="6"/>
  <c r="T151" i="6"/>
  <c r="O151" i="6"/>
  <c r="N151" i="6"/>
  <c r="M151" i="6"/>
  <c r="K151" i="6"/>
  <c r="I151" i="6"/>
  <c r="G151" i="6"/>
  <c r="U150" i="6"/>
  <c r="T150" i="6"/>
  <c r="S150" i="6"/>
  <c r="R150" i="6"/>
  <c r="Q150" i="6"/>
  <c r="P150" i="6"/>
  <c r="M150" i="6"/>
  <c r="L150" i="6"/>
  <c r="J150" i="6"/>
  <c r="H150" i="6"/>
  <c r="F150" i="6"/>
  <c r="E150" i="6"/>
  <c r="D150" i="6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Q144" i="6"/>
  <c r="P144" i="6"/>
  <c r="U144" i="6" s="1"/>
  <c r="L144" i="6"/>
  <c r="J144" i="6"/>
  <c r="H144" i="6"/>
  <c r="I144" i="6" s="1"/>
  <c r="F144" i="6"/>
  <c r="N144" i="6" s="1"/>
  <c r="O144" i="6" s="1"/>
  <c r="E144" i="6"/>
  <c r="M144" i="6" s="1"/>
  <c r="D144" i="6"/>
  <c r="U143" i="6"/>
  <c r="T143" i="6"/>
  <c r="N143" i="6"/>
  <c r="O143" i="6" s="1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N138" i="6"/>
  <c r="O138" i="6" s="1"/>
  <c r="M138" i="6"/>
  <c r="K138" i="6"/>
  <c r="I138" i="6"/>
  <c r="G138" i="6"/>
  <c r="S137" i="6"/>
  <c r="R137" i="6"/>
  <c r="Q137" i="6"/>
  <c r="P137" i="6"/>
  <c r="L137" i="6"/>
  <c r="J137" i="6"/>
  <c r="K137" i="6" s="1"/>
  <c r="H137" i="6"/>
  <c r="I137" i="6" s="1"/>
  <c r="F137" i="6"/>
  <c r="N137" i="6" s="1"/>
  <c r="O137" i="6" s="1"/>
  <c r="E137" i="6"/>
  <c r="D137" i="6"/>
  <c r="U136" i="6"/>
  <c r="T136" i="6"/>
  <c r="N136" i="6"/>
  <c r="O136" i="6" s="1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U132" i="6"/>
  <c r="S132" i="6"/>
  <c r="R132" i="6"/>
  <c r="Q132" i="6"/>
  <c r="T132" i="6" s="1"/>
  <c r="P132" i="6"/>
  <c r="L132" i="6"/>
  <c r="M132" i="6" s="1"/>
  <c r="J132" i="6"/>
  <c r="H132" i="6"/>
  <c r="F132" i="6"/>
  <c r="E132" i="6"/>
  <c r="D132" i="6"/>
  <c r="U131" i="6"/>
  <c r="T131" i="6"/>
  <c r="O131" i="6"/>
  <c r="N131" i="6"/>
  <c r="M131" i="6"/>
  <c r="K131" i="6"/>
  <c r="I131" i="6"/>
  <c r="G131" i="6"/>
  <c r="U130" i="6"/>
  <c r="T130" i="6"/>
  <c r="O130" i="6"/>
  <c r="N130" i="6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O128" i="6"/>
  <c r="N128" i="6"/>
  <c r="M128" i="6"/>
  <c r="K128" i="6"/>
  <c r="I128" i="6"/>
  <c r="G128" i="6"/>
  <c r="U127" i="6"/>
  <c r="T127" i="6"/>
  <c r="O127" i="6"/>
  <c r="N127" i="6"/>
  <c r="M127" i="6"/>
  <c r="K127" i="6"/>
  <c r="I127" i="6"/>
  <c r="G127" i="6"/>
  <c r="S126" i="6"/>
  <c r="R126" i="6"/>
  <c r="Q126" i="6"/>
  <c r="T126" i="6" s="1"/>
  <c r="P126" i="6"/>
  <c r="L126" i="6"/>
  <c r="M126" i="6" s="1"/>
  <c r="J126" i="6"/>
  <c r="H126" i="6"/>
  <c r="U126" i="6" s="1"/>
  <c r="F126" i="6"/>
  <c r="N126" i="6" s="1"/>
  <c r="E126" i="6"/>
  <c r="D126" i="6"/>
  <c r="I126" i="6" s="1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Q121" i="6"/>
  <c r="T121" i="6" s="1"/>
  <c r="P121" i="6"/>
  <c r="U121" i="6" s="1"/>
  <c r="L121" i="6"/>
  <c r="J121" i="6"/>
  <c r="H121" i="6"/>
  <c r="F121" i="6"/>
  <c r="G121" i="6" s="1"/>
  <c r="E121" i="6"/>
  <c r="D121" i="6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T112" i="6" s="1"/>
  <c r="P112" i="6"/>
  <c r="L112" i="6"/>
  <c r="J112" i="6"/>
  <c r="K112" i="6" s="1"/>
  <c r="I112" i="6"/>
  <c r="H112" i="6"/>
  <c r="F112" i="6"/>
  <c r="N112" i="6" s="1"/>
  <c r="O112" i="6" s="1"/>
  <c r="E112" i="6"/>
  <c r="M112" i="6" s="1"/>
  <c r="D112" i="6"/>
  <c r="G112" i="6" s="1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O107" i="6"/>
  <c r="N107" i="6"/>
  <c r="M107" i="6"/>
  <c r="K107" i="6"/>
  <c r="I107" i="6"/>
  <c r="G107" i="6"/>
  <c r="S106" i="6"/>
  <c r="T106" i="6" s="1"/>
  <c r="R106" i="6"/>
  <c r="Q106" i="6"/>
  <c r="P106" i="6"/>
  <c r="L106" i="6"/>
  <c r="M106" i="6" s="1"/>
  <c r="J106" i="6"/>
  <c r="H106" i="6"/>
  <c r="U106" i="6" s="1"/>
  <c r="F106" i="6"/>
  <c r="N106" i="6" s="1"/>
  <c r="E106" i="6"/>
  <c r="K106" i="6" s="1"/>
  <c r="D106" i="6"/>
  <c r="U105" i="6"/>
  <c r="T105" i="6"/>
  <c r="N105" i="6"/>
  <c r="O105" i="6" s="1"/>
  <c r="M105" i="6"/>
  <c r="K105" i="6"/>
  <c r="I105" i="6"/>
  <c r="G105" i="6"/>
  <c r="S102" i="6"/>
  <c r="R102" i="6"/>
  <c r="Q102" i="6"/>
  <c r="T102" i="6" s="1"/>
  <c r="P102" i="6"/>
  <c r="U102" i="6" s="1"/>
  <c r="L102" i="6"/>
  <c r="M102" i="6" s="1"/>
  <c r="J102" i="6"/>
  <c r="H102" i="6"/>
  <c r="F102" i="6"/>
  <c r="N102" i="6" s="1"/>
  <c r="E102" i="6"/>
  <c r="D102" i="6"/>
  <c r="I102" i="6" s="1"/>
  <c r="S101" i="6"/>
  <c r="R101" i="6"/>
  <c r="Q101" i="6"/>
  <c r="T101" i="6" s="1"/>
  <c r="P101" i="6"/>
  <c r="U101" i="6" s="1"/>
  <c r="L101" i="6"/>
  <c r="J101" i="6"/>
  <c r="H101" i="6"/>
  <c r="F101" i="6"/>
  <c r="E101" i="6"/>
  <c r="M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S96" i="6"/>
  <c r="R96" i="6"/>
  <c r="Q96" i="6"/>
  <c r="T96" i="6" s="1"/>
  <c r="P96" i="6"/>
  <c r="L96" i="6"/>
  <c r="K96" i="6"/>
  <c r="J96" i="6"/>
  <c r="H96" i="6"/>
  <c r="I96" i="6" s="1"/>
  <c r="G96" i="6"/>
  <c r="F96" i="6"/>
  <c r="N96" i="6" s="1"/>
  <c r="O96" i="6" s="1"/>
  <c r="E96" i="6"/>
  <c r="M96" i="6" s="1"/>
  <c r="D96" i="6"/>
  <c r="U95" i="6"/>
  <c r="T95" i="6"/>
  <c r="N95" i="6"/>
  <c r="O95" i="6" s="1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T91" i="6" s="1"/>
  <c r="P91" i="6"/>
  <c r="L91" i="6"/>
  <c r="M91" i="6" s="1"/>
  <c r="K91" i="6"/>
  <c r="J91" i="6"/>
  <c r="H91" i="6"/>
  <c r="U91" i="6" s="1"/>
  <c r="F91" i="6"/>
  <c r="E91" i="6"/>
  <c r="D91" i="6"/>
  <c r="U90" i="6"/>
  <c r="T90" i="6"/>
  <c r="N90" i="6"/>
  <c r="O90" i="6" s="1"/>
  <c r="M90" i="6"/>
  <c r="K90" i="6"/>
  <c r="I90" i="6"/>
  <c r="G90" i="6"/>
  <c r="U89" i="6"/>
  <c r="T89" i="6"/>
  <c r="O89" i="6"/>
  <c r="N89" i="6"/>
  <c r="M89" i="6"/>
  <c r="K89" i="6"/>
  <c r="I89" i="6"/>
  <c r="G89" i="6"/>
  <c r="U88" i="6"/>
  <c r="T88" i="6"/>
  <c r="O88" i="6"/>
  <c r="N88" i="6"/>
  <c r="M88" i="6"/>
  <c r="K88" i="6"/>
  <c r="I88" i="6"/>
  <c r="G88" i="6"/>
  <c r="T85" i="6"/>
  <c r="S85" i="6"/>
  <c r="R85" i="6"/>
  <c r="Q85" i="6"/>
  <c r="P85" i="6"/>
  <c r="U85" i="6" s="1"/>
  <c r="L85" i="6"/>
  <c r="J85" i="6"/>
  <c r="H85" i="6"/>
  <c r="F85" i="6"/>
  <c r="N85" i="6" s="1"/>
  <c r="E85" i="6"/>
  <c r="D85" i="6"/>
  <c r="U84" i="6"/>
  <c r="S84" i="6"/>
  <c r="R84" i="6"/>
  <c r="Q84" i="6"/>
  <c r="T84" i="6" s="1"/>
  <c r="P84" i="6"/>
  <c r="N84" i="6"/>
  <c r="L84" i="6"/>
  <c r="J84" i="6"/>
  <c r="H84" i="6"/>
  <c r="F84" i="6"/>
  <c r="E84" i="6"/>
  <c r="M84" i="6" s="1"/>
  <c r="D84" i="6"/>
  <c r="I84" i="6" s="1"/>
  <c r="U83" i="6"/>
  <c r="T83" i="6"/>
  <c r="N83" i="6"/>
  <c r="O83" i="6" s="1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N80" i="6"/>
  <c r="O80" i="6" s="1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Q78" i="6"/>
  <c r="P78" i="6"/>
  <c r="U78" i="6" s="1"/>
  <c r="L78" i="6"/>
  <c r="J78" i="6"/>
  <c r="H78" i="6"/>
  <c r="F78" i="6"/>
  <c r="G78" i="6" s="1"/>
  <c r="E78" i="6"/>
  <c r="M78" i="6" s="1"/>
  <c r="D78" i="6"/>
  <c r="I78" i="6" s="1"/>
  <c r="U77" i="6"/>
  <c r="T77" i="6"/>
  <c r="O77" i="6"/>
  <c r="N77" i="6"/>
  <c r="M77" i="6"/>
  <c r="K77" i="6"/>
  <c r="I77" i="6"/>
  <c r="G77" i="6"/>
  <c r="U76" i="6"/>
  <c r="T76" i="6"/>
  <c r="N76" i="6"/>
  <c r="O76" i="6" s="1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O72" i="6"/>
  <c r="N72" i="6"/>
  <c r="M72" i="6"/>
  <c r="K72" i="6"/>
  <c r="I72" i="6"/>
  <c r="G72" i="6"/>
  <c r="U71" i="6"/>
  <c r="T71" i="6"/>
  <c r="O71" i="6"/>
  <c r="N71" i="6"/>
  <c r="M71" i="6"/>
  <c r="K71" i="6"/>
  <c r="I71" i="6"/>
  <c r="G71" i="6"/>
  <c r="S70" i="6"/>
  <c r="R70" i="6"/>
  <c r="Q70" i="6"/>
  <c r="P70" i="6"/>
  <c r="U70" i="6" s="1"/>
  <c r="L70" i="6"/>
  <c r="M70" i="6" s="1"/>
  <c r="K70" i="6"/>
  <c r="J70" i="6"/>
  <c r="H70" i="6"/>
  <c r="F70" i="6"/>
  <c r="N70" i="6" s="1"/>
  <c r="E70" i="6"/>
  <c r="D70" i="6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T63" i="6"/>
  <c r="S63" i="6"/>
  <c r="R63" i="6"/>
  <c r="Q63" i="6"/>
  <c r="P63" i="6"/>
  <c r="U63" i="6" s="1"/>
  <c r="L63" i="6"/>
  <c r="J63" i="6"/>
  <c r="H63" i="6"/>
  <c r="F63" i="6"/>
  <c r="N63" i="6" s="1"/>
  <c r="E63" i="6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T58" i="6" s="1"/>
  <c r="P58" i="6"/>
  <c r="L58" i="6"/>
  <c r="J58" i="6"/>
  <c r="H58" i="6"/>
  <c r="U58" i="6" s="1"/>
  <c r="F58" i="6"/>
  <c r="E58" i="6"/>
  <c r="D58" i="6"/>
  <c r="U57" i="6"/>
  <c r="T57" i="6"/>
  <c r="O57" i="6"/>
  <c r="N57" i="6"/>
  <c r="M57" i="6"/>
  <c r="K57" i="6"/>
  <c r="I57" i="6"/>
  <c r="G57" i="6"/>
  <c r="S54" i="6"/>
  <c r="R54" i="6"/>
  <c r="Q54" i="6"/>
  <c r="P54" i="6"/>
  <c r="L54" i="6"/>
  <c r="J54" i="6"/>
  <c r="H54" i="6"/>
  <c r="F54" i="6"/>
  <c r="N54" i="6" s="1"/>
  <c r="O54" i="6" s="1"/>
  <c r="E54" i="6"/>
  <c r="D54" i="6"/>
  <c r="G54" i="6" s="1"/>
  <c r="S53" i="6"/>
  <c r="R53" i="6"/>
  <c r="Q53" i="6"/>
  <c r="P53" i="6"/>
  <c r="U53" i="6" s="1"/>
  <c r="L53" i="6"/>
  <c r="J53" i="6"/>
  <c r="K53" i="6" s="1"/>
  <c r="I53" i="6"/>
  <c r="H53" i="6"/>
  <c r="F53" i="6"/>
  <c r="N53" i="6" s="1"/>
  <c r="E53" i="6"/>
  <c r="D53" i="6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T47" i="6" s="1"/>
  <c r="R47" i="6"/>
  <c r="Q47" i="6"/>
  <c r="P47" i="6"/>
  <c r="L47" i="6"/>
  <c r="J47" i="6"/>
  <c r="H47" i="6"/>
  <c r="U47" i="6" s="1"/>
  <c r="F47" i="6"/>
  <c r="N47" i="6" s="1"/>
  <c r="E47" i="6"/>
  <c r="D47" i="6"/>
  <c r="I47" i="6" s="1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U40" i="6" s="1"/>
  <c r="L40" i="6"/>
  <c r="J40" i="6"/>
  <c r="I40" i="6"/>
  <c r="H40" i="6"/>
  <c r="F40" i="6"/>
  <c r="N40" i="6" s="1"/>
  <c r="O40" i="6" s="1"/>
  <c r="E40" i="6"/>
  <c r="D40" i="6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O37" i="6"/>
  <c r="N37" i="6"/>
  <c r="M37" i="6"/>
  <c r="K37" i="6"/>
  <c r="I37" i="6"/>
  <c r="G37" i="6"/>
  <c r="U36" i="6"/>
  <c r="T36" i="6"/>
  <c r="O36" i="6"/>
  <c r="N36" i="6"/>
  <c r="M36" i="6"/>
  <c r="K36" i="6"/>
  <c r="I36" i="6"/>
  <c r="G36" i="6"/>
  <c r="S35" i="6"/>
  <c r="R35" i="6"/>
  <c r="Q35" i="6"/>
  <c r="T35" i="6" s="1"/>
  <c r="P35" i="6"/>
  <c r="U35" i="6" s="1"/>
  <c r="L35" i="6"/>
  <c r="J35" i="6"/>
  <c r="H35" i="6"/>
  <c r="F35" i="6"/>
  <c r="N35" i="6" s="1"/>
  <c r="E35" i="6"/>
  <c r="M35" i="6" s="1"/>
  <c r="D35" i="6"/>
  <c r="G35" i="6" s="1"/>
  <c r="U34" i="6"/>
  <c r="T34" i="6"/>
  <c r="N34" i="6"/>
  <c r="O34" i="6" s="1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Q27" i="6"/>
  <c r="P27" i="6"/>
  <c r="U27" i="6" s="1"/>
  <c r="L27" i="6"/>
  <c r="J27" i="6"/>
  <c r="K27" i="6" s="1"/>
  <c r="I27" i="6"/>
  <c r="H27" i="6"/>
  <c r="F27" i="6"/>
  <c r="N27" i="6" s="1"/>
  <c r="E27" i="6"/>
  <c r="D27" i="6"/>
  <c r="U26" i="6"/>
  <c r="T26" i="6"/>
  <c r="O26" i="6"/>
  <c r="N26" i="6"/>
  <c r="M26" i="6"/>
  <c r="K26" i="6"/>
  <c r="I26" i="6"/>
  <c r="G26" i="6"/>
  <c r="U25" i="6"/>
  <c r="T25" i="6"/>
  <c r="O25" i="6"/>
  <c r="N25" i="6"/>
  <c r="M25" i="6"/>
  <c r="K25" i="6"/>
  <c r="I25" i="6"/>
  <c r="G25" i="6"/>
  <c r="U24" i="6"/>
  <c r="T24" i="6"/>
  <c r="O24" i="6"/>
  <c r="N24" i="6"/>
  <c r="M24" i="6"/>
  <c r="K24" i="6"/>
  <c r="I24" i="6"/>
  <c r="G24" i="6"/>
  <c r="U23" i="6"/>
  <c r="T23" i="6"/>
  <c r="O23" i="6"/>
  <c r="N23" i="6"/>
  <c r="M23" i="6"/>
  <c r="K23" i="6"/>
  <c r="I23" i="6"/>
  <c r="G23" i="6"/>
  <c r="U22" i="6"/>
  <c r="T22" i="6"/>
  <c r="O22" i="6"/>
  <c r="N22" i="6"/>
  <c r="M22" i="6"/>
  <c r="K22" i="6"/>
  <c r="I22" i="6"/>
  <c r="G22" i="6"/>
  <c r="U21" i="6"/>
  <c r="T21" i="6"/>
  <c r="O21" i="6"/>
  <c r="N21" i="6"/>
  <c r="M21" i="6"/>
  <c r="K21" i="6"/>
  <c r="I21" i="6"/>
  <c r="G21" i="6"/>
  <c r="U20" i="6"/>
  <c r="T20" i="6"/>
  <c r="O20" i="6"/>
  <c r="N20" i="6"/>
  <c r="M20" i="6"/>
  <c r="K20" i="6"/>
  <c r="I20" i="6"/>
  <c r="G20" i="6"/>
  <c r="S19" i="6"/>
  <c r="T19" i="6" s="1"/>
  <c r="R19" i="6"/>
  <c r="Q19" i="6"/>
  <c r="P19" i="6"/>
  <c r="L19" i="6"/>
  <c r="J19" i="6"/>
  <c r="H19" i="6"/>
  <c r="U19" i="6" s="1"/>
  <c r="F19" i="6"/>
  <c r="N19" i="6" s="1"/>
  <c r="E19" i="6"/>
  <c r="D19" i="6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O15" i="6"/>
  <c r="N15" i="6"/>
  <c r="M15" i="6"/>
  <c r="K15" i="6"/>
  <c r="I15" i="6"/>
  <c r="G15" i="6"/>
  <c r="U14" i="6"/>
  <c r="T14" i="6"/>
  <c r="O14" i="6"/>
  <c r="N14" i="6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O12" i="6"/>
  <c r="N12" i="6"/>
  <c r="M12" i="6"/>
  <c r="K12" i="6"/>
  <c r="I12" i="6"/>
  <c r="G12" i="6"/>
  <c r="U11" i="6"/>
  <c r="T11" i="6"/>
  <c r="O11" i="6"/>
  <c r="N11" i="6"/>
  <c r="M11" i="6"/>
  <c r="K11" i="6"/>
  <c r="I11" i="6"/>
  <c r="G11" i="6"/>
  <c r="S10" i="6"/>
  <c r="R10" i="6"/>
  <c r="Q10" i="6"/>
  <c r="P10" i="6"/>
  <c r="U10" i="6" s="1"/>
  <c r="L10" i="6"/>
  <c r="J10" i="6"/>
  <c r="I10" i="6"/>
  <c r="H10" i="6"/>
  <c r="F10" i="6"/>
  <c r="G10" i="6" s="1"/>
  <c r="E10" i="6"/>
  <c r="D10" i="6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T339" i="5"/>
  <c r="S339" i="5"/>
  <c r="R339" i="5"/>
  <c r="Q339" i="5"/>
  <c r="P339" i="5"/>
  <c r="U339" i="5" s="1"/>
  <c r="L339" i="5"/>
  <c r="J339" i="5"/>
  <c r="H339" i="5"/>
  <c r="F339" i="5"/>
  <c r="N339" i="5" s="1"/>
  <c r="E339" i="5"/>
  <c r="K339" i="5" s="1"/>
  <c r="D339" i="5"/>
  <c r="T338" i="5"/>
  <c r="S338" i="5"/>
  <c r="R338" i="5"/>
  <c r="Q338" i="5"/>
  <c r="P338" i="5"/>
  <c r="U338" i="5" s="1"/>
  <c r="L338" i="5"/>
  <c r="J338" i="5"/>
  <c r="H338" i="5"/>
  <c r="F338" i="5"/>
  <c r="G338" i="5" s="1"/>
  <c r="E338" i="5"/>
  <c r="D338" i="5"/>
  <c r="I338" i="5" s="1"/>
  <c r="S337" i="5"/>
  <c r="R337" i="5"/>
  <c r="Q337" i="5"/>
  <c r="T337" i="5" s="1"/>
  <c r="P337" i="5"/>
  <c r="L337" i="5"/>
  <c r="J337" i="5"/>
  <c r="H337" i="5"/>
  <c r="F337" i="5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Q332" i="5"/>
  <c r="P332" i="5"/>
  <c r="U332" i="5" s="1"/>
  <c r="L332" i="5"/>
  <c r="J332" i="5"/>
  <c r="H332" i="5"/>
  <c r="F332" i="5"/>
  <c r="G332" i="5" s="1"/>
  <c r="E332" i="5"/>
  <c r="M332" i="5" s="1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T323" i="5"/>
  <c r="S323" i="5"/>
  <c r="R323" i="5"/>
  <c r="Q323" i="5"/>
  <c r="P323" i="5"/>
  <c r="U323" i="5" s="1"/>
  <c r="L323" i="5"/>
  <c r="J323" i="5"/>
  <c r="H323" i="5"/>
  <c r="F323" i="5"/>
  <c r="N323" i="5" s="1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U317" i="5"/>
  <c r="S317" i="5"/>
  <c r="R317" i="5"/>
  <c r="Q317" i="5"/>
  <c r="T317" i="5" s="1"/>
  <c r="P317" i="5"/>
  <c r="N317" i="5"/>
  <c r="O317" i="5" s="1"/>
  <c r="L317" i="5"/>
  <c r="J317" i="5"/>
  <c r="H317" i="5"/>
  <c r="G317" i="5"/>
  <c r="F317" i="5"/>
  <c r="E317" i="5"/>
  <c r="D317" i="5"/>
  <c r="I317" i="5" s="1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Q310" i="5"/>
  <c r="T310" i="5" s="1"/>
  <c r="P310" i="5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T303" i="5" s="1"/>
  <c r="P303" i="5"/>
  <c r="U303" i="5" s="1"/>
  <c r="L303" i="5"/>
  <c r="J303" i="5"/>
  <c r="K303" i="5" s="1"/>
  <c r="H303" i="5"/>
  <c r="G303" i="5"/>
  <c r="F303" i="5"/>
  <c r="N303" i="5" s="1"/>
  <c r="E303" i="5"/>
  <c r="D303" i="5"/>
  <c r="U302" i="5"/>
  <c r="T302" i="5"/>
  <c r="N302" i="5"/>
  <c r="O302" i="5" s="1"/>
  <c r="M302" i="5"/>
  <c r="K302" i="5"/>
  <c r="I302" i="5"/>
  <c r="G302" i="5"/>
  <c r="T299" i="5"/>
  <c r="S299" i="5"/>
  <c r="R299" i="5"/>
  <c r="Q299" i="5"/>
  <c r="P299" i="5"/>
  <c r="U299" i="5" s="1"/>
  <c r="L299" i="5"/>
  <c r="J299" i="5"/>
  <c r="H299" i="5"/>
  <c r="F299" i="5"/>
  <c r="N299" i="5" s="1"/>
  <c r="E299" i="5"/>
  <c r="K299" i="5" s="1"/>
  <c r="D299" i="5"/>
  <c r="T298" i="5"/>
  <c r="S298" i="5"/>
  <c r="R298" i="5"/>
  <c r="Q298" i="5"/>
  <c r="P298" i="5"/>
  <c r="U298" i="5" s="1"/>
  <c r="L298" i="5"/>
  <c r="J298" i="5"/>
  <c r="H298" i="5"/>
  <c r="F298" i="5"/>
  <c r="N298" i="5" s="1"/>
  <c r="O298" i="5" s="1"/>
  <c r="E298" i="5"/>
  <c r="D298" i="5"/>
  <c r="I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Q292" i="5"/>
  <c r="T292" i="5" s="1"/>
  <c r="P292" i="5"/>
  <c r="L292" i="5"/>
  <c r="J292" i="5"/>
  <c r="H292" i="5"/>
  <c r="F292" i="5"/>
  <c r="G292" i="5" s="1"/>
  <c r="E292" i="5"/>
  <c r="D292" i="5"/>
  <c r="U291" i="5"/>
  <c r="T291" i="5"/>
  <c r="O291" i="5"/>
  <c r="N291" i="5"/>
  <c r="M291" i="5"/>
  <c r="K291" i="5"/>
  <c r="I291" i="5"/>
  <c r="G291" i="5"/>
  <c r="U290" i="5"/>
  <c r="T290" i="5"/>
  <c r="O290" i="5"/>
  <c r="N290" i="5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T285" i="5" s="1"/>
  <c r="P285" i="5"/>
  <c r="U285" i="5" s="1"/>
  <c r="L285" i="5"/>
  <c r="J285" i="5"/>
  <c r="K285" i="5" s="1"/>
  <c r="H285" i="5"/>
  <c r="F285" i="5"/>
  <c r="N285" i="5" s="1"/>
  <c r="E285" i="5"/>
  <c r="M285" i="5" s="1"/>
  <c r="D285" i="5"/>
  <c r="G285" i="5" s="1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O278" i="5"/>
  <c r="N278" i="5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Q275" i="5"/>
  <c r="T275" i="5" s="1"/>
  <c r="P275" i="5"/>
  <c r="U275" i="5" s="1"/>
  <c r="L275" i="5"/>
  <c r="J275" i="5"/>
  <c r="H275" i="5"/>
  <c r="F275" i="5"/>
  <c r="N275" i="5" s="1"/>
  <c r="E275" i="5"/>
  <c r="D275" i="5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U267" i="5"/>
  <c r="T267" i="5"/>
  <c r="S267" i="5"/>
  <c r="R267" i="5"/>
  <c r="Q267" i="5"/>
  <c r="P267" i="5"/>
  <c r="N267" i="5"/>
  <c r="L267" i="5"/>
  <c r="J267" i="5"/>
  <c r="H267" i="5"/>
  <c r="G267" i="5"/>
  <c r="F267" i="5"/>
  <c r="E267" i="5"/>
  <c r="D267" i="5"/>
  <c r="I267" i="5" s="1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O264" i="5"/>
  <c r="N264" i="5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Q260" i="5"/>
  <c r="T260" i="5" s="1"/>
  <c r="P260" i="5"/>
  <c r="L260" i="5"/>
  <c r="J260" i="5"/>
  <c r="H260" i="5"/>
  <c r="F260" i="5"/>
  <c r="E260" i="5"/>
  <c r="D260" i="5"/>
  <c r="S259" i="5"/>
  <c r="R259" i="5"/>
  <c r="Q259" i="5"/>
  <c r="P259" i="5"/>
  <c r="U259" i="5" s="1"/>
  <c r="L259" i="5"/>
  <c r="J259" i="5"/>
  <c r="K259" i="5" s="1"/>
  <c r="H259" i="5"/>
  <c r="F259" i="5"/>
  <c r="E259" i="5"/>
  <c r="D259" i="5"/>
  <c r="G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P254" i="5"/>
  <c r="L254" i="5"/>
  <c r="J254" i="5"/>
  <c r="H254" i="5"/>
  <c r="U254" i="5" s="1"/>
  <c r="F254" i="5"/>
  <c r="E254" i="5"/>
  <c r="K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O250" i="5"/>
  <c r="N250" i="5"/>
  <c r="M250" i="5"/>
  <c r="K250" i="5"/>
  <c r="I250" i="5"/>
  <c r="G250" i="5"/>
  <c r="U249" i="5"/>
  <c r="T249" i="5"/>
  <c r="O249" i="5"/>
  <c r="N249" i="5"/>
  <c r="M249" i="5"/>
  <c r="K249" i="5"/>
  <c r="I249" i="5"/>
  <c r="G249" i="5"/>
  <c r="U248" i="5"/>
  <c r="T248" i="5"/>
  <c r="O248" i="5"/>
  <c r="N248" i="5"/>
  <c r="M248" i="5"/>
  <c r="K248" i="5"/>
  <c r="I248" i="5"/>
  <c r="G248" i="5"/>
  <c r="S247" i="5"/>
  <c r="R247" i="5"/>
  <c r="Q247" i="5"/>
  <c r="T247" i="5" s="1"/>
  <c r="P247" i="5"/>
  <c r="N247" i="5"/>
  <c r="O247" i="5" s="1"/>
  <c r="L247" i="5"/>
  <c r="J247" i="5"/>
  <c r="H247" i="5"/>
  <c r="U247" i="5" s="1"/>
  <c r="G247" i="5"/>
  <c r="F247" i="5"/>
  <c r="E247" i="5"/>
  <c r="M247" i="5" s="1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Q240" i="5"/>
  <c r="P240" i="5"/>
  <c r="L240" i="5"/>
  <c r="J240" i="5"/>
  <c r="H240" i="5"/>
  <c r="I240" i="5" s="1"/>
  <c r="F240" i="5"/>
  <c r="E240" i="5"/>
  <c r="K240" i="5" s="1"/>
  <c r="D240" i="5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O236" i="5"/>
  <c r="N236" i="5"/>
  <c r="M236" i="5"/>
  <c r="K236" i="5"/>
  <c r="I236" i="5"/>
  <c r="G236" i="5"/>
  <c r="U235" i="5"/>
  <c r="T235" i="5"/>
  <c r="O235" i="5"/>
  <c r="N235" i="5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Q231" i="5"/>
  <c r="T231" i="5" s="1"/>
  <c r="P231" i="5"/>
  <c r="U231" i="5" s="1"/>
  <c r="L231" i="5"/>
  <c r="J231" i="5"/>
  <c r="H231" i="5"/>
  <c r="F231" i="5"/>
  <c r="N231" i="5" s="1"/>
  <c r="E231" i="5"/>
  <c r="M231" i="5" s="1"/>
  <c r="D231" i="5"/>
  <c r="G231" i="5" s="1"/>
  <c r="S230" i="5"/>
  <c r="R230" i="5"/>
  <c r="Q230" i="5"/>
  <c r="T230" i="5" s="1"/>
  <c r="P230" i="5"/>
  <c r="L230" i="5"/>
  <c r="J230" i="5"/>
  <c r="H230" i="5"/>
  <c r="U230" i="5" s="1"/>
  <c r="F230" i="5"/>
  <c r="E230" i="5"/>
  <c r="K230" i="5" s="1"/>
  <c r="D230" i="5"/>
  <c r="U229" i="5"/>
  <c r="T229" i="5"/>
  <c r="O229" i="5"/>
  <c r="N229" i="5"/>
  <c r="M229" i="5"/>
  <c r="K229" i="5"/>
  <c r="I229" i="5"/>
  <c r="G229" i="5"/>
  <c r="U228" i="5"/>
  <c r="T228" i="5"/>
  <c r="O228" i="5"/>
  <c r="N228" i="5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O226" i="5"/>
  <c r="N226" i="5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Q224" i="5"/>
  <c r="T224" i="5" s="1"/>
  <c r="P224" i="5"/>
  <c r="L224" i="5"/>
  <c r="J224" i="5"/>
  <c r="H224" i="5"/>
  <c r="U224" i="5" s="1"/>
  <c r="F224" i="5"/>
  <c r="E224" i="5"/>
  <c r="D224" i="5"/>
  <c r="I224" i="5" s="1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O221" i="5"/>
  <c r="N221" i="5"/>
  <c r="M221" i="5"/>
  <c r="K221" i="5"/>
  <c r="I221" i="5"/>
  <c r="G221" i="5"/>
  <c r="U220" i="5"/>
  <c r="T220" i="5"/>
  <c r="O220" i="5"/>
  <c r="N220" i="5"/>
  <c r="M220" i="5"/>
  <c r="K220" i="5"/>
  <c r="I220" i="5"/>
  <c r="G220" i="5"/>
  <c r="U219" i="5"/>
  <c r="T219" i="5"/>
  <c r="O219" i="5"/>
  <c r="N219" i="5"/>
  <c r="M219" i="5"/>
  <c r="K219" i="5"/>
  <c r="I219" i="5"/>
  <c r="G219" i="5"/>
  <c r="U218" i="5"/>
  <c r="T218" i="5"/>
  <c r="O218" i="5"/>
  <c r="N218" i="5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Q216" i="5"/>
  <c r="T216" i="5" s="1"/>
  <c r="P216" i="5"/>
  <c r="L216" i="5"/>
  <c r="J216" i="5"/>
  <c r="H216" i="5"/>
  <c r="I216" i="5" s="1"/>
  <c r="F216" i="5"/>
  <c r="G216" i="5" s="1"/>
  <c r="E216" i="5"/>
  <c r="K216" i="5" s="1"/>
  <c r="D216" i="5"/>
  <c r="U215" i="5"/>
  <c r="T215" i="5"/>
  <c r="O215" i="5"/>
  <c r="N215" i="5"/>
  <c r="M215" i="5"/>
  <c r="K215" i="5"/>
  <c r="I215" i="5"/>
  <c r="G215" i="5"/>
  <c r="U214" i="5"/>
  <c r="T214" i="5"/>
  <c r="N214" i="5"/>
  <c r="O214" i="5" s="1"/>
  <c r="M214" i="5"/>
  <c r="K214" i="5"/>
  <c r="I214" i="5"/>
  <c r="G214" i="5"/>
  <c r="U213" i="5"/>
  <c r="T213" i="5"/>
  <c r="N213" i="5"/>
  <c r="O213" i="5" s="1"/>
  <c r="M213" i="5"/>
  <c r="K213" i="5"/>
  <c r="I213" i="5"/>
  <c r="G213" i="5"/>
  <c r="U212" i="5"/>
  <c r="T212" i="5"/>
  <c r="N212" i="5"/>
  <c r="O212" i="5" s="1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N208" i="5"/>
  <c r="O208" i="5" s="1"/>
  <c r="M208" i="5"/>
  <c r="K208" i="5"/>
  <c r="I208" i="5"/>
  <c r="G208" i="5"/>
  <c r="S205" i="5"/>
  <c r="R205" i="5"/>
  <c r="Q205" i="5"/>
  <c r="P205" i="5"/>
  <c r="L205" i="5"/>
  <c r="J205" i="5"/>
  <c r="K205" i="5" s="1"/>
  <c r="H205" i="5"/>
  <c r="I205" i="5" s="1"/>
  <c r="F205" i="5"/>
  <c r="N205" i="5" s="1"/>
  <c r="O205" i="5" s="1"/>
  <c r="E205" i="5"/>
  <c r="D205" i="5"/>
  <c r="T204" i="5"/>
  <c r="S204" i="5"/>
  <c r="R204" i="5"/>
  <c r="Q204" i="5"/>
  <c r="P204" i="5"/>
  <c r="U204" i="5" s="1"/>
  <c r="L204" i="5"/>
  <c r="J204" i="5"/>
  <c r="H204" i="5"/>
  <c r="F204" i="5"/>
  <c r="E204" i="5"/>
  <c r="K204" i="5" s="1"/>
  <c r="D204" i="5"/>
  <c r="U203" i="5"/>
  <c r="T203" i="5"/>
  <c r="O203" i="5"/>
  <c r="N203" i="5"/>
  <c r="M203" i="5"/>
  <c r="K203" i="5"/>
  <c r="I203" i="5"/>
  <c r="G203" i="5"/>
  <c r="U202" i="5"/>
  <c r="T202" i="5"/>
  <c r="N202" i="5"/>
  <c r="O202" i="5" s="1"/>
  <c r="M202" i="5"/>
  <c r="K202" i="5"/>
  <c r="I202" i="5"/>
  <c r="G202" i="5"/>
  <c r="U201" i="5"/>
  <c r="T201" i="5"/>
  <c r="N201" i="5"/>
  <c r="O201" i="5" s="1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N199" i="5"/>
  <c r="O199" i="5" s="1"/>
  <c r="M199" i="5"/>
  <c r="K199" i="5"/>
  <c r="I199" i="5"/>
  <c r="G199" i="5"/>
  <c r="T198" i="5"/>
  <c r="S198" i="5"/>
  <c r="R198" i="5"/>
  <c r="Q198" i="5"/>
  <c r="P198" i="5"/>
  <c r="U198" i="5" s="1"/>
  <c r="L198" i="5"/>
  <c r="J198" i="5"/>
  <c r="H198" i="5"/>
  <c r="F198" i="5"/>
  <c r="N198" i="5" s="1"/>
  <c r="O198" i="5" s="1"/>
  <c r="E198" i="5"/>
  <c r="D198" i="5"/>
  <c r="I198" i="5" s="1"/>
  <c r="U197" i="5"/>
  <c r="T197" i="5"/>
  <c r="O197" i="5"/>
  <c r="N197" i="5"/>
  <c r="M197" i="5"/>
  <c r="K197" i="5"/>
  <c r="I197" i="5"/>
  <c r="G197" i="5"/>
  <c r="U196" i="5"/>
  <c r="T196" i="5"/>
  <c r="O196" i="5"/>
  <c r="N196" i="5"/>
  <c r="M196" i="5"/>
  <c r="K196" i="5"/>
  <c r="I196" i="5"/>
  <c r="G196" i="5"/>
  <c r="U195" i="5"/>
  <c r="T195" i="5"/>
  <c r="O195" i="5"/>
  <c r="N195" i="5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Q191" i="5"/>
  <c r="T191" i="5" s="1"/>
  <c r="P191" i="5"/>
  <c r="U191" i="5" s="1"/>
  <c r="L191" i="5"/>
  <c r="J191" i="5"/>
  <c r="H191" i="5"/>
  <c r="F191" i="5"/>
  <c r="E191" i="5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P185" i="5"/>
  <c r="U185" i="5" s="1"/>
  <c r="L185" i="5"/>
  <c r="J185" i="5"/>
  <c r="H185" i="5"/>
  <c r="F185" i="5"/>
  <c r="E185" i="5"/>
  <c r="M185" i="5" s="1"/>
  <c r="D185" i="5"/>
  <c r="U184" i="5"/>
  <c r="T184" i="5"/>
  <c r="O184" i="5"/>
  <c r="N184" i="5"/>
  <c r="M184" i="5"/>
  <c r="K184" i="5"/>
  <c r="I184" i="5"/>
  <c r="G184" i="5"/>
  <c r="U183" i="5"/>
  <c r="T183" i="5"/>
  <c r="N183" i="5"/>
  <c r="O183" i="5" s="1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N180" i="5"/>
  <c r="O180" i="5" s="1"/>
  <c r="M180" i="5"/>
  <c r="K180" i="5"/>
  <c r="I180" i="5"/>
  <c r="G180" i="5"/>
  <c r="S179" i="5"/>
  <c r="R179" i="5"/>
  <c r="Q179" i="5"/>
  <c r="T179" i="5" s="1"/>
  <c r="P179" i="5"/>
  <c r="L179" i="5"/>
  <c r="J179" i="5"/>
  <c r="H179" i="5"/>
  <c r="U179" i="5" s="1"/>
  <c r="F179" i="5"/>
  <c r="E179" i="5"/>
  <c r="K179" i="5" s="1"/>
  <c r="D179" i="5"/>
  <c r="U178" i="5"/>
  <c r="T178" i="5"/>
  <c r="N178" i="5"/>
  <c r="O178" i="5" s="1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N176" i="5"/>
  <c r="O176" i="5" s="1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O173" i="5"/>
  <c r="N173" i="5"/>
  <c r="M173" i="5"/>
  <c r="K173" i="5"/>
  <c r="I173" i="5"/>
  <c r="G173" i="5"/>
  <c r="T170" i="5"/>
  <c r="S170" i="5"/>
  <c r="R170" i="5"/>
  <c r="Q170" i="5"/>
  <c r="P170" i="5"/>
  <c r="U170" i="5" s="1"/>
  <c r="L170" i="5"/>
  <c r="J170" i="5"/>
  <c r="H170" i="5"/>
  <c r="G170" i="5"/>
  <c r="F170" i="5"/>
  <c r="N170" i="5" s="1"/>
  <c r="O170" i="5" s="1"/>
  <c r="E170" i="5"/>
  <c r="M170" i="5" s="1"/>
  <c r="D170" i="5"/>
  <c r="S169" i="5"/>
  <c r="R169" i="5"/>
  <c r="Q169" i="5"/>
  <c r="P169" i="5"/>
  <c r="L169" i="5"/>
  <c r="J169" i="5"/>
  <c r="I169" i="5"/>
  <c r="H169" i="5"/>
  <c r="F169" i="5"/>
  <c r="G169" i="5" s="1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N166" i="5"/>
  <c r="O166" i="5" s="1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Q163" i="5"/>
  <c r="P163" i="5"/>
  <c r="L163" i="5"/>
  <c r="J163" i="5"/>
  <c r="H163" i="5"/>
  <c r="F163" i="5"/>
  <c r="E163" i="5"/>
  <c r="M163" i="5" s="1"/>
  <c r="D163" i="5"/>
  <c r="U162" i="5"/>
  <c r="T162" i="5"/>
  <c r="O162" i="5"/>
  <c r="N162" i="5"/>
  <c r="M162" i="5"/>
  <c r="K162" i="5"/>
  <c r="I162" i="5"/>
  <c r="G162" i="5"/>
  <c r="U161" i="5"/>
  <c r="T161" i="5"/>
  <c r="N161" i="5"/>
  <c r="O161" i="5" s="1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N158" i="5"/>
  <c r="O158" i="5" s="1"/>
  <c r="M158" i="5"/>
  <c r="K158" i="5"/>
  <c r="I158" i="5"/>
  <c r="G158" i="5"/>
  <c r="S157" i="5"/>
  <c r="R157" i="5"/>
  <c r="Q157" i="5"/>
  <c r="T157" i="5" s="1"/>
  <c r="P157" i="5"/>
  <c r="L157" i="5"/>
  <c r="J157" i="5"/>
  <c r="H157" i="5"/>
  <c r="U157" i="5" s="1"/>
  <c r="F157" i="5"/>
  <c r="E157" i="5"/>
  <c r="K157" i="5" s="1"/>
  <c r="D157" i="5"/>
  <c r="U156" i="5"/>
  <c r="T156" i="5"/>
  <c r="O156" i="5"/>
  <c r="N156" i="5"/>
  <c r="M156" i="5"/>
  <c r="K156" i="5"/>
  <c r="I156" i="5"/>
  <c r="G156" i="5"/>
  <c r="U155" i="5"/>
  <c r="T155" i="5"/>
  <c r="N155" i="5"/>
  <c r="O155" i="5" s="1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N151" i="5"/>
  <c r="O151" i="5" s="1"/>
  <c r="M151" i="5"/>
  <c r="K151" i="5"/>
  <c r="I151" i="5"/>
  <c r="G151" i="5"/>
  <c r="S150" i="5"/>
  <c r="R150" i="5"/>
  <c r="Q150" i="5"/>
  <c r="T150" i="5" s="1"/>
  <c r="P150" i="5"/>
  <c r="L150" i="5"/>
  <c r="J150" i="5"/>
  <c r="H150" i="5"/>
  <c r="F150" i="5"/>
  <c r="E150" i="5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N147" i="5"/>
  <c r="O147" i="5" s="1"/>
  <c r="M147" i="5"/>
  <c r="K147" i="5"/>
  <c r="I147" i="5"/>
  <c r="G147" i="5"/>
  <c r="U146" i="5"/>
  <c r="T146" i="5"/>
  <c r="N146" i="5"/>
  <c r="O146" i="5" s="1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P144" i="5"/>
  <c r="L144" i="5"/>
  <c r="J144" i="5"/>
  <c r="H144" i="5"/>
  <c r="I144" i="5" s="1"/>
  <c r="F144" i="5"/>
  <c r="E144" i="5"/>
  <c r="K144" i="5" s="1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Q137" i="5"/>
  <c r="P137" i="5"/>
  <c r="U137" i="5" s="1"/>
  <c r="L137" i="5"/>
  <c r="J137" i="5"/>
  <c r="H137" i="5"/>
  <c r="F137" i="5"/>
  <c r="N137" i="5" s="1"/>
  <c r="E137" i="5"/>
  <c r="D137" i="5"/>
  <c r="I137" i="5" s="1"/>
  <c r="U136" i="5"/>
  <c r="T136" i="5"/>
  <c r="N136" i="5"/>
  <c r="O136" i="5" s="1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N134" i="5"/>
  <c r="O134" i="5" s="1"/>
  <c r="M134" i="5"/>
  <c r="K134" i="5"/>
  <c r="I134" i="5"/>
  <c r="G134" i="5"/>
  <c r="U133" i="5"/>
  <c r="T133" i="5"/>
  <c r="O133" i="5"/>
  <c r="N133" i="5"/>
  <c r="M133" i="5"/>
  <c r="K133" i="5"/>
  <c r="I133" i="5"/>
  <c r="G133" i="5"/>
  <c r="T132" i="5"/>
  <c r="S132" i="5"/>
  <c r="R132" i="5"/>
  <c r="Q132" i="5"/>
  <c r="P132" i="5"/>
  <c r="U132" i="5" s="1"/>
  <c r="L132" i="5"/>
  <c r="J132" i="5"/>
  <c r="H132" i="5"/>
  <c r="F132" i="5"/>
  <c r="N132" i="5" s="1"/>
  <c r="E132" i="5"/>
  <c r="K132" i="5" s="1"/>
  <c r="D132" i="5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O129" i="5"/>
  <c r="N129" i="5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O127" i="5"/>
  <c r="N127" i="5"/>
  <c r="M127" i="5"/>
  <c r="K127" i="5"/>
  <c r="I127" i="5"/>
  <c r="G127" i="5"/>
  <c r="S126" i="5"/>
  <c r="R126" i="5"/>
  <c r="Q126" i="5"/>
  <c r="T126" i="5" s="1"/>
  <c r="P126" i="5"/>
  <c r="L126" i="5"/>
  <c r="J126" i="5"/>
  <c r="H126" i="5"/>
  <c r="F126" i="5"/>
  <c r="G126" i="5" s="1"/>
  <c r="E126" i="5"/>
  <c r="M126" i="5" s="1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K121" i="5"/>
  <c r="J121" i="5"/>
  <c r="H121" i="5"/>
  <c r="F121" i="5"/>
  <c r="G121" i="5" s="1"/>
  <c r="E121" i="5"/>
  <c r="D121" i="5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T112" i="5" s="1"/>
  <c r="P112" i="5"/>
  <c r="U112" i="5" s="1"/>
  <c r="L112" i="5"/>
  <c r="J112" i="5"/>
  <c r="K112" i="5" s="1"/>
  <c r="H112" i="5"/>
  <c r="F112" i="5"/>
  <c r="N112" i="5" s="1"/>
  <c r="E112" i="5"/>
  <c r="M112" i="5" s="1"/>
  <c r="D112" i="5"/>
  <c r="I112" i="5" s="1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N108" i="5"/>
  <c r="O108" i="5" s="1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P106" i="5"/>
  <c r="L106" i="5"/>
  <c r="J106" i="5"/>
  <c r="H106" i="5"/>
  <c r="U106" i="5" s="1"/>
  <c r="F106" i="5"/>
  <c r="E106" i="5"/>
  <c r="D106" i="5"/>
  <c r="U105" i="5"/>
  <c r="T105" i="5"/>
  <c r="N105" i="5"/>
  <c r="O105" i="5" s="1"/>
  <c r="M105" i="5"/>
  <c r="K105" i="5"/>
  <c r="I105" i="5"/>
  <c r="G105" i="5"/>
  <c r="S102" i="5"/>
  <c r="R102" i="5"/>
  <c r="Q102" i="5"/>
  <c r="T102" i="5" s="1"/>
  <c r="P102" i="5"/>
  <c r="U102" i="5" s="1"/>
  <c r="L102" i="5"/>
  <c r="J102" i="5"/>
  <c r="H102" i="5"/>
  <c r="F102" i="5"/>
  <c r="N102" i="5" s="1"/>
  <c r="E102" i="5"/>
  <c r="D102" i="5"/>
  <c r="S101" i="5"/>
  <c r="T101" i="5" s="1"/>
  <c r="R101" i="5"/>
  <c r="Q101" i="5"/>
  <c r="P101" i="5"/>
  <c r="L101" i="5"/>
  <c r="J101" i="5"/>
  <c r="H101" i="5"/>
  <c r="U101" i="5" s="1"/>
  <c r="F101" i="5"/>
  <c r="G101" i="5" s="1"/>
  <c r="E101" i="5"/>
  <c r="M101" i="5" s="1"/>
  <c r="D101" i="5"/>
  <c r="U100" i="5"/>
  <c r="T100" i="5"/>
  <c r="O100" i="5"/>
  <c r="N100" i="5"/>
  <c r="M100" i="5"/>
  <c r="K100" i="5"/>
  <c r="I100" i="5"/>
  <c r="G100" i="5"/>
  <c r="U99" i="5"/>
  <c r="T99" i="5"/>
  <c r="O99" i="5"/>
  <c r="N99" i="5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O97" i="5"/>
  <c r="N97" i="5"/>
  <c r="M97" i="5"/>
  <c r="K97" i="5"/>
  <c r="I97" i="5"/>
  <c r="G97" i="5"/>
  <c r="S96" i="5"/>
  <c r="R96" i="5"/>
  <c r="Q96" i="5"/>
  <c r="T96" i="5" s="1"/>
  <c r="P96" i="5"/>
  <c r="U96" i="5" s="1"/>
  <c r="L96" i="5"/>
  <c r="K96" i="5"/>
  <c r="J96" i="5"/>
  <c r="H96" i="5"/>
  <c r="F96" i="5"/>
  <c r="N96" i="5" s="1"/>
  <c r="E96" i="5"/>
  <c r="M96" i="5" s="1"/>
  <c r="D96" i="5"/>
  <c r="I96" i="5" s="1"/>
  <c r="U95" i="5"/>
  <c r="T95" i="5"/>
  <c r="N95" i="5"/>
  <c r="O95" i="5" s="1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Q91" i="5"/>
  <c r="T91" i="5" s="1"/>
  <c r="P91" i="5"/>
  <c r="L91" i="5"/>
  <c r="J91" i="5"/>
  <c r="K91" i="5" s="1"/>
  <c r="H91" i="5"/>
  <c r="I91" i="5" s="1"/>
  <c r="F91" i="5"/>
  <c r="E91" i="5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T85" i="5" s="1"/>
  <c r="P85" i="5"/>
  <c r="L85" i="5"/>
  <c r="J85" i="5"/>
  <c r="H85" i="5"/>
  <c r="F85" i="5"/>
  <c r="E85" i="5"/>
  <c r="D85" i="5"/>
  <c r="S84" i="5"/>
  <c r="R84" i="5"/>
  <c r="Q84" i="5"/>
  <c r="T84" i="5" s="1"/>
  <c r="P84" i="5"/>
  <c r="L84" i="5"/>
  <c r="J84" i="5"/>
  <c r="H84" i="5"/>
  <c r="U84" i="5" s="1"/>
  <c r="F84" i="5"/>
  <c r="G84" i="5" s="1"/>
  <c r="E84" i="5"/>
  <c r="M84" i="5" s="1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T78" i="5"/>
  <c r="S78" i="5"/>
  <c r="R78" i="5"/>
  <c r="Q78" i="5"/>
  <c r="P78" i="5"/>
  <c r="L78" i="5"/>
  <c r="K78" i="5"/>
  <c r="J78" i="5"/>
  <c r="H78" i="5"/>
  <c r="F78" i="5"/>
  <c r="E78" i="5"/>
  <c r="D78" i="5"/>
  <c r="U77" i="5"/>
  <c r="T77" i="5"/>
  <c r="N77" i="5"/>
  <c r="O77" i="5" s="1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N75" i="5"/>
  <c r="O75" i="5" s="1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P70" i="5"/>
  <c r="U70" i="5" s="1"/>
  <c r="L70" i="5"/>
  <c r="J70" i="5"/>
  <c r="H70" i="5"/>
  <c r="F70" i="5"/>
  <c r="N70" i="5" s="1"/>
  <c r="O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S63" i="5"/>
  <c r="R63" i="5"/>
  <c r="Q63" i="5"/>
  <c r="T63" i="5" s="1"/>
  <c r="P63" i="5"/>
  <c r="U63" i="5" s="1"/>
  <c r="L63" i="5"/>
  <c r="J63" i="5"/>
  <c r="H63" i="5"/>
  <c r="F63" i="5"/>
  <c r="N63" i="5" s="1"/>
  <c r="E63" i="5"/>
  <c r="M63" i="5" s="1"/>
  <c r="D63" i="5"/>
  <c r="O63" i="5" s="1"/>
  <c r="U62" i="5"/>
  <c r="T62" i="5"/>
  <c r="O62" i="5"/>
  <c r="N62" i="5"/>
  <c r="M62" i="5"/>
  <c r="K62" i="5"/>
  <c r="I62" i="5"/>
  <c r="G62" i="5"/>
  <c r="U61" i="5"/>
  <c r="T61" i="5"/>
  <c r="N61" i="5"/>
  <c r="O61" i="5" s="1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N59" i="5"/>
  <c r="O59" i="5" s="1"/>
  <c r="M59" i="5"/>
  <c r="K59" i="5"/>
  <c r="I59" i="5"/>
  <c r="G59" i="5"/>
  <c r="T58" i="5"/>
  <c r="S58" i="5"/>
  <c r="R58" i="5"/>
  <c r="Q58" i="5"/>
  <c r="P58" i="5"/>
  <c r="U58" i="5" s="1"/>
  <c r="L58" i="5"/>
  <c r="J58" i="5"/>
  <c r="H58" i="5"/>
  <c r="F58" i="5"/>
  <c r="G58" i="5" s="1"/>
  <c r="E58" i="5"/>
  <c r="M58" i="5" s="1"/>
  <c r="D58" i="5"/>
  <c r="I58" i="5" s="1"/>
  <c r="U57" i="5"/>
  <c r="T57" i="5"/>
  <c r="N57" i="5"/>
  <c r="O57" i="5" s="1"/>
  <c r="M57" i="5"/>
  <c r="K57" i="5"/>
  <c r="I57" i="5"/>
  <c r="G57" i="5"/>
  <c r="S54" i="5"/>
  <c r="T54" i="5" s="1"/>
  <c r="R54" i="5"/>
  <c r="Q54" i="5"/>
  <c r="P54" i="5"/>
  <c r="U54" i="5" s="1"/>
  <c r="L54" i="5"/>
  <c r="K54" i="5"/>
  <c r="J54" i="5"/>
  <c r="H54" i="5"/>
  <c r="F54" i="5"/>
  <c r="N54" i="5" s="1"/>
  <c r="E54" i="5"/>
  <c r="D54" i="5"/>
  <c r="S53" i="5"/>
  <c r="R53" i="5"/>
  <c r="Q53" i="5"/>
  <c r="T53" i="5" s="1"/>
  <c r="P53" i="5"/>
  <c r="U53" i="5" s="1"/>
  <c r="L53" i="5"/>
  <c r="J53" i="5"/>
  <c r="K53" i="5" s="1"/>
  <c r="H53" i="5"/>
  <c r="F53" i="5"/>
  <c r="N53" i="5" s="1"/>
  <c r="E53" i="5"/>
  <c r="M53" i="5" s="1"/>
  <c r="D53" i="5"/>
  <c r="U52" i="5"/>
  <c r="T52" i="5"/>
  <c r="N52" i="5"/>
  <c r="O52" i="5" s="1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Q47" i="5"/>
  <c r="T47" i="5" s="1"/>
  <c r="P47" i="5"/>
  <c r="U47" i="5" s="1"/>
  <c r="L47" i="5"/>
  <c r="J47" i="5"/>
  <c r="H47" i="5"/>
  <c r="F47" i="5"/>
  <c r="N47" i="5" s="1"/>
  <c r="E47" i="5"/>
  <c r="M47" i="5" s="1"/>
  <c r="D47" i="5"/>
  <c r="O47" i="5" s="1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N44" i="5"/>
  <c r="O44" i="5" s="1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Q40" i="5"/>
  <c r="T40" i="5" s="1"/>
  <c r="P40" i="5"/>
  <c r="U40" i="5" s="1"/>
  <c r="L40" i="5"/>
  <c r="J40" i="5"/>
  <c r="H40" i="5"/>
  <c r="F40" i="5"/>
  <c r="E40" i="5"/>
  <c r="D40" i="5"/>
  <c r="I40" i="5" s="1"/>
  <c r="U39" i="5"/>
  <c r="T39" i="5"/>
  <c r="O39" i="5"/>
  <c r="N39" i="5"/>
  <c r="M39" i="5"/>
  <c r="K39" i="5"/>
  <c r="I39" i="5"/>
  <c r="G39" i="5"/>
  <c r="U38" i="5"/>
  <c r="T38" i="5"/>
  <c r="O38" i="5"/>
  <c r="N38" i="5"/>
  <c r="M38" i="5"/>
  <c r="K38" i="5"/>
  <c r="I38" i="5"/>
  <c r="G38" i="5"/>
  <c r="U37" i="5"/>
  <c r="T37" i="5"/>
  <c r="O37" i="5"/>
  <c r="N37" i="5"/>
  <c r="M37" i="5"/>
  <c r="K37" i="5"/>
  <c r="I37" i="5"/>
  <c r="G37" i="5"/>
  <c r="U36" i="5"/>
  <c r="T36" i="5"/>
  <c r="O36" i="5"/>
  <c r="N36" i="5"/>
  <c r="M36" i="5"/>
  <c r="K36" i="5"/>
  <c r="I36" i="5"/>
  <c r="G36" i="5"/>
  <c r="T35" i="5"/>
  <c r="S35" i="5"/>
  <c r="R35" i="5"/>
  <c r="Q35" i="5"/>
  <c r="P35" i="5"/>
  <c r="L35" i="5"/>
  <c r="J35" i="5"/>
  <c r="H35" i="5"/>
  <c r="F35" i="5"/>
  <c r="E35" i="5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N29" i="5"/>
  <c r="O29" i="5" s="1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T27" i="5" s="1"/>
  <c r="P27" i="5"/>
  <c r="L27" i="5"/>
  <c r="J27" i="5"/>
  <c r="H27" i="5"/>
  <c r="I27" i="5" s="1"/>
  <c r="F27" i="5"/>
  <c r="E27" i="5"/>
  <c r="M27" i="5" s="1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N24" i="5"/>
  <c r="O24" i="5" s="1"/>
  <c r="M24" i="5"/>
  <c r="K24" i="5"/>
  <c r="I24" i="5"/>
  <c r="G24" i="5"/>
  <c r="U23" i="5"/>
  <c r="T23" i="5"/>
  <c r="N23" i="5"/>
  <c r="O23" i="5" s="1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T19" i="5" s="1"/>
  <c r="P19" i="5"/>
  <c r="L19" i="5"/>
  <c r="J19" i="5"/>
  <c r="H19" i="5"/>
  <c r="F19" i="5"/>
  <c r="E19" i="5"/>
  <c r="M19" i="5" s="1"/>
  <c r="D19" i="5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Q10" i="5"/>
  <c r="T10" i="5" s="1"/>
  <c r="P10" i="5"/>
  <c r="U10" i="5" s="1"/>
  <c r="L10" i="5"/>
  <c r="J10" i="5"/>
  <c r="H10" i="5"/>
  <c r="F10" i="5"/>
  <c r="E10" i="5"/>
  <c r="D10" i="5"/>
  <c r="I10" i="5" s="1"/>
  <c r="U9" i="5"/>
  <c r="T9" i="5"/>
  <c r="O9" i="5"/>
  <c r="N9" i="5"/>
  <c r="M9" i="5"/>
  <c r="K9" i="5"/>
  <c r="I9" i="5"/>
  <c r="G9" i="5"/>
  <c r="U8" i="5"/>
  <c r="T8" i="5"/>
  <c r="O8" i="5"/>
  <c r="N8" i="5"/>
  <c r="M8" i="5"/>
  <c r="K8" i="5"/>
  <c r="I8" i="5"/>
  <c r="G8" i="5"/>
  <c r="S339" i="4"/>
  <c r="R339" i="4"/>
  <c r="Q339" i="4"/>
  <c r="T339" i="4" s="1"/>
  <c r="P339" i="4"/>
  <c r="L339" i="4"/>
  <c r="J339" i="4"/>
  <c r="H339" i="4"/>
  <c r="F339" i="4"/>
  <c r="E339" i="4"/>
  <c r="M339" i="4" s="1"/>
  <c r="D339" i="4"/>
  <c r="S338" i="4"/>
  <c r="R338" i="4"/>
  <c r="Q338" i="4"/>
  <c r="P338" i="4"/>
  <c r="U338" i="4" s="1"/>
  <c r="L338" i="4"/>
  <c r="J338" i="4"/>
  <c r="H338" i="4"/>
  <c r="I338" i="4" s="1"/>
  <c r="G338" i="4"/>
  <c r="F338" i="4"/>
  <c r="E338" i="4"/>
  <c r="M338" i="4" s="1"/>
  <c r="D338" i="4"/>
  <c r="S337" i="4"/>
  <c r="R337" i="4"/>
  <c r="Q337" i="4"/>
  <c r="P337" i="4"/>
  <c r="U337" i="4" s="1"/>
  <c r="L337" i="4"/>
  <c r="J337" i="4"/>
  <c r="H337" i="4"/>
  <c r="G337" i="4"/>
  <c r="F337" i="4"/>
  <c r="E337" i="4"/>
  <c r="D337" i="4"/>
  <c r="I337" i="4" s="1"/>
  <c r="U336" i="4"/>
  <c r="T336" i="4"/>
  <c r="N336" i="4"/>
  <c r="O336" i="4" s="1"/>
  <c r="M336" i="4"/>
  <c r="K336" i="4"/>
  <c r="I336" i="4"/>
  <c r="G336" i="4"/>
  <c r="U335" i="4"/>
  <c r="T335" i="4"/>
  <c r="O335" i="4"/>
  <c r="N335" i="4"/>
  <c r="M335" i="4"/>
  <c r="K335" i="4"/>
  <c r="I335" i="4"/>
  <c r="G335" i="4"/>
  <c r="U334" i="4"/>
  <c r="T334" i="4"/>
  <c r="O334" i="4"/>
  <c r="N334" i="4"/>
  <c r="M334" i="4"/>
  <c r="K334" i="4"/>
  <c r="I334" i="4"/>
  <c r="G334" i="4"/>
  <c r="U333" i="4"/>
  <c r="T333" i="4"/>
  <c r="O333" i="4"/>
  <c r="N333" i="4"/>
  <c r="M333" i="4"/>
  <c r="K333" i="4"/>
  <c r="I333" i="4"/>
  <c r="G333" i="4"/>
  <c r="U332" i="4"/>
  <c r="S332" i="4"/>
  <c r="R332" i="4"/>
  <c r="Q332" i="4"/>
  <c r="T332" i="4" s="1"/>
  <c r="P332" i="4"/>
  <c r="L332" i="4"/>
  <c r="J332" i="4"/>
  <c r="H332" i="4"/>
  <c r="F332" i="4"/>
  <c r="E332" i="4"/>
  <c r="D332" i="4"/>
  <c r="U331" i="4"/>
  <c r="T331" i="4"/>
  <c r="O331" i="4"/>
  <c r="N331" i="4"/>
  <c r="M331" i="4"/>
  <c r="K331" i="4"/>
  <c r="I331" i="4"/>
  <c r="G331" i="4"/>
  <c r="U330" i="4"/>
  <c r="T330" i="4"/>
  <c r="O330" i="4"/>
  <c r="N330" i="4"/>
  <c r="M330" i="4"/>
  <c r="K330" i="4"/>
  <c r="I330" i="4"/>
  <c r="G330" i="4"/>
  <c r="U329" i="4"/>
  <c r="T329" i="4"/>
  <c r="O329" i="4"/>
  <c r="N329" i="4"/>
  <c r="M329" i="4"/>
  <c r="K329" i="4"/>
  <c r="I329" i="4"/>
  <c r="G329" i="4"/>
  <c r="U328" i="4"/>
  <c r="T328" i="4"/>
  <c r="O328" i="4"/>
  <c r="N328" i="4"/>
  <c r="M328" i="4"/>
  <c r="K328" i="4"/>
  <c r="I328" i="4"/>
  <c r="G328" i="4"/>
  <c r="U327" i="4"/>
  <c r="T327" i="4"/>
  <c r="O327" i="4"/>
  <c r="N327" i="4"/>
  <c r="M327" i="4"/>
  <c r="K327" i="4"/>
  <c r="I327" i="4"/>
  <c r="G327" i="4"/>
  <c r="U326" i="4"/>
  <c r="T326" i="4"/>
  <c r="O326" i="4"/>
  <c r="N326" i="4"/>
  <c r="M326" i="4"/>
  <c r="K326" i="4"/>
  <c r="I326" i="4"/>
  <c r="G326" i="4"/>
  <c r="U325" i="4"/>
  <c r="T325" i="4"/>
  <c r="O325" i="4"/>
  <c r="N325" i="4"/>
  <c r="M325" i="4"/>
  <c r="K325" i="4"/>
  <c r="I325" i="4"/>
  <c r="G325" i="4"/>
  <c r="U324" i="4"/>
  <c r="T324" i="4"/>
  <c r="O324" i="4"/>
  <c r="N324" i="4"/>
  <c r="M324" i="4"/>
  <c r="K324" i="4"/>
  <c r="I324" i="4"/>
  <c r="G324" i="4"/>
  <c r="S323" i="4"/>
  <c r="R323" i="4"/>
  <c r="Q323" i="4"/>
  <c r="P323" i="4"/>
  <c r="U323" i="4" s="1"/>
  <c r="L323" i="4"/>
  <c r="J323" i="4"/>
  <c r="H323" i="4"/>
  <c r="F323" i="4"/>
  <c r="N323" i="4" s="1"/>
  <c r="O323" i="4" s="1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Q317" i="4"/>
  <c r="P317" i="4"/>
  <c r="U317" i="4" s="1"/>
  <c r="L317" i="4"/>
  <c r="J317" i="4"/>
  <c r="H317" i="4"/>
  <c r="I317" i="4" s="1"/>
  <c r="F317" i="4"/>
  <c r="N317" i="4" s="1"/>
  <c r="O317" i="4" s="1"/>
  <c r="E317" i="4"/>
  <c r="M317" i="4" s="1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L310" i="4"/>
  <c r="J310" i="4"/>
  <c r="I310" i="4"/>
  <c r="H310" i="4"/>
  <c r="G310" i="4"/>
  <c r="F310" i="4"/>
  <c r="E310" i="4"/>
  <c r="D310" i="4"/>
  <c r="U309" i="4"/>
  <c r="T309" i="4"/>
  <c r="O309" i="4"/>
  <c r="N309" i="4"/>
  <c r="M309" i="4"/>
  <c r="K309" i="4"/>
  <c r="I309" i="4"/>
  <c r="G309" i="4"/>
  <c r="U308" i="4"/>
  <c r="T308" i="4"/>
  <c r="O308" i="4"/>
  <c r="N308" i="4"/>
  <c r="M308" i="4"/>
  <c r="K308" i="4"/>
  <c r="I308" i="4"/>
  <c r="G308" i="4"/>
  <c r="U307" i="4"/>
  <c r="T307" i="4"/>
  <c r="O307" i="4"/>
  <c r="N307" i="4"/>
  <c r="M307" i="4"/>
  <c r="K307" i="4"/>
  <c r="I307" i="4"/>
  <c r="G307" i="4"/>
  <c r="U306" i="4"/>
  <c r="T306" i="4"/>
  <c r="O306" i="4"/>
  <c r="N306" i="4"/>
  <c r="M306" i="4"/>
  <c r="K306" i="4"/>
  <c r="I306" i="4"/>
  <c r="G306" i="4"/>
  <c r="U305" i="4"/>
  <c r="T305" i="4"/>
  <c r="O305" i="4"/>
  <c r="N305" i="4"/>
  <c r="M305" i="4"/>
  <c r="K305" i="4"/>
  <c r="I305" i="4"/>
  <c r="G305" i="4"/>
  <c r="U304" i="4"/>
  <c r="T304" i="4"/>
  <c r="O304" i="4"/>
  <c r="N304" i="4"/>
  <c r="M304" i="4"/>
  <c r="K304" i="4"/>
  <c r="I304" i="4"/>
  <c r="G304" i="4"/>
  <c r="S303" i="4"/>
  <c r="R303" i="4"/>
  <c r="Q303" i="4"/>
  <c r="T303" i="4" s="1"/>
  <c r="P303" i="4"/>
  <c r="L303" i="4"/>
  <c r="J303" i="4"/>
  <c r="H303" i="4"/>
  <c r="U303" i="4" s="1"/>
  <c r="F303" i="4"/>
  <c r="E303" i="4"/>
  <c r="K303" i="4" s="1"/>
  <c r="D303" i="4"/>
  <c r="U302" i="4"/>
  <c r="T302" i="4"/>
  <c r="N302" i="4"/>
  <c r="O302" i="4" s="1"/>
  <c r="M302" i="4"/>
  <c r="K302" i="4"/>
  <c r="I302" i="4"/>
  <c r="G302" i="4"/>
  <c r="U299" i="4"/>
  <c r="S299" i="4"/>
  <c r="R299" i="4"/>
  <c r="Q299" i="4"/>
  <c r="P299" i="4"/>
  <c r="L299" i="4"/>
  <c r="J299" i="4"/>
  <c r="H299" i="4"/>
  <c r="F299" i="4"/>
  <c r="N299" i="4" s="1"/>
  <c r="O299" i="4" s="1"/>
  <c r="E299" i="4"/>
  <c r="M299" i="4" s="1"/>
  <c r="D299" i="4"/>
  <c r="S298" i="4"/>
  <c r="R298" i="4"/>
  <c r="Q298" i="4"/>
  <c r="P298" i="4"/>
  <c r="L298" i="4"/>
  <c r="J298" i="4"/>
  <c r="H298" i="4"/>
  <c r="F298" i="4"/>
  <c r="N298" i="4" s="1"/>
  <c r="O298" i="4" s="1"/>
  <c r="E298" i="4"/>
  <c r="D298" i="4"/>
  <c r="I298" i="4" s="1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O293" i="4"/>
  <c r="N293" i="4"/>
  <c r="M293" i="4"/>
  <c r="K293" i="4"/>
  <c r="I293" i="4"/>
  <c r="G293" i="4"/>
  <c r="S292" i="4"/>
  <c r="R292" i="4"/>
  <c r="Q292" i="4"/>
  <c r="P292" i="4"/>
  <c r="L292" i="4"/>
  <c r="K292" i="4"/>
  <c r="J292" i="4"/>
  <c r="I292" i="4"/>
  <c r="H292" i="4"/>
  <c r="G292" i="4"/>
  <c r="F292" i="4"/>
  <c r="E292" i="4"/>
  <c r="D292" i="4"/>
  <c r="U291" i="4"/>
  <c r="T291" i="4"/>
  <c r="O291" i="4"/>
  <c r="N291" i="4"/>
  <c r="M291" i="4"/>
  <c r="K291" i="4"/>
  <c r="I291" i="4"/>
  <c r="G291" i="4"/>
  <c r="U290" i="4"/>
  <c r="T290" i="4"/>
  <c r="O290" i="4"/>
  <c r="N290" i="4"/>
  <c r="M290" i="4"/>
  <c r="K290" i="4"/>
  <c r="I290" i="4"/>
  <c r="G290" i="4"/>
  <c r="U289" i="4"/>
  <c r="T289" i="4"/>
  <c r="O289" i="4"/>
  <c r="N289" i="4"/>
  <c r="M289" i="4"/>
  <c r="K289" i="4"/>
  <c r="I289" i="4"/>
  <c r="G289" i="4"/>
  <c r="U288" i="4"/>
  <c r="T288" i="4"/>
  <c r="O288" i="4"/>
  <c r="N288" i="4"/>
  <c r="M288" i="4"/>
  <c r="K288" i="4"/>
  <c r="I288" i="4"/>
  <c r="G288" i="4"/>
  <c r="U287" i="4"/>
  <c r="T287" i="4"/>
  <c r="O287" i="4"/>
  <c r="N287" i="4"/>
  <c r="M287" i="4"/>
  <c r="K287" i="4"/>
  <c r="I287" i="4"/>
  <c r="G287" i="4"/>
  <c r="U286" i="4"/>
  <c r="T286" i="4"/>
  <c r="O286" i="4"/>
  <c r="N286" i="4"/>
  <c r="M286" i="4"/>
  <c r="K286" i="4"/>
  <c r="I286" i="4"/>
  <c r="G286" i="4"/>
  <c r="S285" i="4"/>
  <c r="R285" i="4"/>
  <c r="Q285" i="4"/>
  <c r="T285" i="4" s="1"/>
  <c r="P285" i="4"/>
  <c r="L285" i="4"/>
  <c r="J285" i="4"/>
  <c r="H285" i="4"/>
  <c r="U285" i="4" s="1"/>
  <c r="F285" i="4"/>
  <c r="E285" i="4"/>
  <c r="K285" i="4" s="1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O278" i="4"/>
  <c r="N278" i="4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U275" i="4"/>
  <c r="S275" i="4"/>
  <c r="R275" i="4"/>
  <c r="Q275" i="4"/>
  <c r="P275" i="4"/>
  <c r="L275" i="4"/>
  <c r="J275" i="4"/>
  <c r="H275" i="4"/>
  <c r="G275" i="4"/>
  <c r="F275" i="4"/>
  <c r="E275" i="4"/>
  <c r="M275" i="4" s="1"/>
  <c r="D275" i="4"/>
  <c r="I275" i="4" s="1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Q267" i="4"/>
  <c r="T267" i="4" s="1"/>
  <c r="P267" i="4"/>
  <c r="L267" i="4"/>
  <c r="J267" i="4"/>
  <c r="H267" i="4"/>
  <c r="F267" i="4"/>
  <c r="E267" i="4"/>
  <c r="M267" i="4" s="1"/>
  <c r="D267" i="4"/>
  <c r="G267" i="4" s="1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P260" i="4"/>
  <c r="U260" i="4" s="1"/>
  <c r="L260" i="4"/>
  <c r="J260" i="4"/>
  <c r="H260" i="4"/>
  <c r="F260" i="4"/>
  <c r="E260" i="4"/>
  <c r="M260" i="4" s="1"/>
  <c r="D260" i="4"/>
  <c r="T259" i="4"/>
  <c r="S259" i="4"/>
  <c r="R259" i="4"/>
  <c r="Q259" i="4"/>
  <c r="P259" i="4"/>
  <c r="U259" i="4" s="1"/>
  <c r="L259" i="4"/>
  <c r="M259" i="4" s="1"/>
  <c r="J259" i="4"/>
  <c r="H259" i="4"/>
  <c r="F259" i="4"/>
  <c r="N259" i="4" s="1"/>
  <c r="E259" i="4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N256" i="4"/>
  <c r="O256" i="4" s="1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Q254" i="4"/>
  <c r="P254" i="4"/>
  <c r="U254" i="4" s="1"/>
  <c r="L254" i="4"/>
  <c r="J254" i="4"/>
  <c r="H254" i="4"/>
  <c r="F254" i="4"/>
  <c r="E254" i="4"/>
  <c r="M254" i="4" s="1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L247" i="4"/>
  <c r="J247" i="4"/>
  <c r="H247" i="4"/>
  <c r="F247" i="4"/>
  <c r="E247" i="4"/>
  <c r="D247" i="4"/>
  <c r="G247" i="4" s="1"/>
  <c r="U246" i="4"/>
  <c r="T246" i="4"/>
  <c r="N246" i="4"/>
  <c r="O246" i="4" s="1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Q240" i="4"/>
  <c r="P240" i="4"/>
  <c r="L240" i="4"/>
  <c r="J240" i="4"/>
  <c r="K240" i="4" s="1"/>
  <c r="H240" i="4"/>
  <c r="F240" i="4"/>
  <c r="E240" i="4"/>
  <c r="M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T231" i="4"/>
  <c r="S231" i="4"/>
  <c r="R231" i="4"/>
  <c r="Q231" i="4"/>
  <c r="P231" i="4"/>
  <c r="U231" i="4" s="1"/>
  <c r="L231" i="4"/>
  <c r="K231" i="4"/>
  <c r="J231" i="4"/>
  <c r="H231" i="4"/>
  <c r="F231" i="4"/>
  <c r="E231" i="4"/>
  <c r="D231" i="4"/>
  <c r="S230" i="4"/>
  <c r="T230" i="4" s="1"/>
  <c r="R230" i="4"/>
  <c r="Q230" i="4"/>
  <c r="P230" i="4"/>
  <c r="U230" i="4" s="1"/>
  <c r="L230" i="4"/>
  <c r="M230" i="4" s="1"/>
  <c r="J230" i="4"/>
  <c r="K230" i="4" s="1"/>
  <c r="H230" i="4"/>
  <c r="F230" i="4"/>
  <c r="G230" i="4" s="1"/>
  <c r="E230" i="4"/>
  <c r="D230" i="4"/>
  <c r="I230" i="4" s="1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Q224" i="4"/>
  <c r="T224" i="4" s="1"/>
  <c r="P224" i="4"/>
  <c r="O224" i="4"/>
  <c r="L224" i="4"/>
  <c r="J224" i="4"/>
  <c r="H224" i="4"/>
  <c r="I224" i="4" s="1"/>
  <c r="F224" i="4"/>
  <c r="N224" i="4" s="1"/>
  <c r="E224" i="4"/>
  <c r="D224" i="4"/>
  <c r="U223" i="4"/>
  <c r="T223" i="4"/>
  <c r="N223" i="4"/>
  <c r="O223" i="4" s="1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P216" i="4"/>
  <c r="L216" i="4"/>
  <c r="K216" i="4"/>
  <c r="J216" i="4"/>
  <c r="I216" i="4"/>
  <c r="H216" i="4"/>
  <c r="G216" i="4"/>
  <c r="F216" i="4"/>
  <c r="E216" i="4"/>
  <c r="D216" i="4"/>
  <c r="U215" i="4"/>
  <c r="T215" i="4"/>
  <c r="O215" i="4"/>
  <c r="N215" i="4"/>
  <c r="M215" i="4"/>
  <c r="K215" i="4"/>
  <c r="I215" i="4"/>
  <c r="G215" i="4"/>
  <c r="U214" i="4"/>
  <c r="T214" i="4"/>
  <c r="O214" i="4"/>
  <c r="N214" i="4"/>
  <c r="M214" i="4"/>
  <c r="K214" i="4"/>
  <c r="I214" i="4"/>
  <c r="G214" i="4"/>
  <c r="U213" i="4"/>
  <c r="T213" i="4"/>
  <c r="O213" i="4"/>
  <c r="N213" i="4"/>
  <c r="M213" i="4"/>
  <c r="K213" i="4"/>
  <c r="I213" i="4"/>
  <c r="G213" i="4"/>
  <c r="U212" i="4"/>
  <c r="T212" i="4"/>
  <c r="O212" i="4"/>
  <c r="N212" i="4"/>
  <c r="M212" i="4"/>
  <c r="K212" i="4"/>
  <c r="I212" i="4"/>
  <c r="G212" i="4"/>
  <c r="U211" i="4"/>
  <c r="T211" i="4"/>
  <c r="O211" i="4"/>
  <c r="N211" i="4"/>
  <c r="M211" i="4"/>
  <c r="K211" i="4"/>
  <c r="I211" i="4"/>
  <c r="G211" i="4"/>
  <c r="U210" i="4"/>
  <c r="T210" i="4"/>
  <c r="O210" i="4"/>
  <c r="N210" i="4"/>
  <c r="M210" i="4"/>
  <c r="K210" i="4"/>
  <c r="I210" i="4"/>
  <c r="G210" i="4"/>
  <c r="U209" i="4"/>
  <c r="T209" i="4"/>
  <c r="O209" i="4"/>
  <c r="N209" i="4"/>
  <c r="M209" i="4"/>
  <c r="K209" i="4"/>
  <c r="I209" i="4"/>
  <c r="G209" i="4"/>
  <c r="U208" i="4"/>
  <c r="T208" i="4"/>
  <c r="O208" i="4"/>
  <c r="N208" i="4"/>
  <c r="M208" i="4"/>
  <c r="K208" i="4"/>
  <c r="I208" i="4"/>
  <c r="G208" i="4"/>
  <c r="S205" i="4"/>
  <c r="R205" i="4"/>
  <c r="Q205" i="4"/>
  <c r="P205" i="4"/>
  <c r="U205" i="4" s="1"/>
  <c r="L205" i="4"/>
  <c r="J205" i="4"/>
  <c r="I205" i="4"/>
  <c r="H205" i="4"/>
  <c r="F205" i="4"/>
  <c r="N205" i="4" s="1"/>
  <c r="E205" i="4"/>
  <c r="M205" i="4" s="1"/>
  <c r="D205" i="4"/>
  <c r="S204" i="4"/>
  <c r="R204" i="4"/>
  <c r="Q204" i="4"/>
  <c r="P204" i="4"/>
  <c r="L204" i="4"/>
  <c r="K204" i="4"/>
  <c r="J204" i="4"/>
  <c r="H204" i="4"/>
  <c r="U204" i="4" s="1"/>
  <c r="F204" i="4"/>
  <c r="N204" i="4" s="1"/>
  <c r="O204" i="4" s="1"/>
  <c r="E204" i="4"/>
  <c r="D204" i="4"/>
  <c r="I204" i="4" s="1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P198" i="4"/>
  <c r="U198" i="4" s="1"/>
  <c r="L198" i="4"/>
  <c r="J198" i="4"/>
  <c r="H198" i="4"/>
  <c r="G198" i="4"/>
  <c r="F198" i="4"/>
  <c r="E198" i="4"/>
  <c r="K198" i="4" s="1"/>
  <c r="D198" i="4"/>
  <c r="I198" i="4" s="1"/>
  <c r="U197" i="4"/>
  <c r="T197" i="4"/>
  <c r="N197" i="4"/>
  <c r="O197" i="4" s="1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O192" i="4"/>
  <c r="N192" i="4"/>
  <c r="M192" i="4"/>
  <c r="K192" i="4"/>
  <c r="I192" i="4"/>
  <c r="G192" i="4"/>
  <c r="S191" i="4"/>
  <c r="R191" i="4"/>
  <c r="Q191" i="4"/>
  <c r="P191" i="4"/>
  <c r="U191" i="4" s="1"/>
  <c r="O191" i="4"/>
  <c r="L191" i="4"/>
  <c r="J191" i="4"/>
  <c r="I191" i="4"/>
  <c r="H191" i="4"/>
  <c r="G191" i="4"/>
  <c r="F191" i="4"/>
  <c r="N191" i="4" s="1"/>
  <c r="E191" i="4"/>
  <c r="D191" i="4"/>
  <c r="U190" i="4"/>
  <c r="T190" i="4"/>
  <c r="O190" i="4"/>
  <c r="N190" i="4"/>
  <c r="M190" i="4"/>
  <c r="K190" i="4"/>
  <c r="I190" i="4"/>
  <c r="G190" i="4"/>
  <c r="U189" i="4"/>
  <c r="T189" i="4"/>
  <c r="O189" i="4"/>
  <c r="N189" i="4"/>
  <c r="M189" i="4"/>
  <c r="K189" i="4"/>
  <c r="I189" i="4"/>
  <c r="G189" i="4"/>
  <c r="U188" i="4"/>
  <c r="T188" i="4"/>
  <c r="O188" i="4"/>
  <c r="N188" i="4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U185" i="4"/>
  <c r="S185" i="4"/>
  <c r="T185" i="4" s="1"/>
  <c r="R185" i="4"/>
  <c r="Q185" i="4"/>
  <c r="P185" i="4"/>
  <c r="L185" i="4"/>
  <c r="M185" i="4" s="1"/>
  <c r="K185" i="4"/>
  <c r="J185" i="4"/>
  <c r="I185" i="4"/>
  <c r="H185" i="4"/>
  <c r="F185" i="4"/>
  <c r="N185" i="4" s="1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T179" i="4" s="1"/>
  <c r="R179" i="4"/>
  <c r="Q179" i="4"/>
  <c r="P179" i="4"/>
  <c r="M179" i="4"/>
  <c r="L179" i="4"/>
  <c r="J179" i="4"/>
  <c r="H179" i="4"/>
  <c r="U179" i="4" s="1"/>
  <c r="F179" i="4"/>
  <c r="E179" i="4"/>
  <c r="K179" i="4" s="1"/>
  <c r="D179" i="4"/>
  <c r="U178" i="4"/>
  <c r="T178" i="4"/>
  <c r="N178" i="4"/>
  <c r="O178" i="4" s="1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P170" i="4"/>
  <c r="U170" i="4" s="1"/>
  <c r="N170" i="4"/>
  <c r="O170" i="4" s="1"/>
  <c r="L170" i="4"/>
  <c r="J170" i="4"/>
  <c r="H170" i="4"/>
  <c r="F170" i="4"/>
  <c r="E170" i="4"/>
  <c r="K170" i="4" s="1"/>
  <c r="D170" i="4"/>
  <c r="I170" i="4" s="1"/>
  <c r="S169" i="4"/>
  <c r="R169" i="4"/>
  <c r="Q169" i="4"/>
  <c r="P169" i="4"/>
  <c r="L169" i="4"/>
  <c r="K169" i="4"/>
  <c r="J169" i="4"/>
  <c r="H169" i="4"/>
  <c r="F169" i="4"/>
  <c r="E169" i="4"/>
  <c r="D169" i="4"/>
  <c r="U168" i="4"/>
  <c r="T168" i="4"/>
  <c r="O168" i="4"/>
  <c r="N168" i="4"/>
  <c r="M168" i="4"/>
  <c r="K168" i="4"/>
  <c r="I168" i="4"/>
  <c r="G168" i="4"/>
  <c r="U167" i="4"/>
  <c r="T167" i="4"/>
  <c r="O167" i="4"/>
  <c r="N167" i="4"/>
  <c r="M167" i="4"/>
  <c r="K167" i="4"/>
  <c r="I167" i="4"/>
  <c r="G167" i="4"/>
  <c r="U166" i="4"/>
  <c r="T166" i="4"/>
  <c r="O166" i="4"/>
  <c r="N166" i="4"/>
  <c r="M166" i="4"/>
  <c r="K166" i="4"/>
  <c r="I166" i="4"/>
  <c r="G166" i="4"/>
  <c r="U165" i="4"/>
  <c r="T165" i="4"/>
  <c r="O165" i="4"/>
  <c r="N165" i="4"/>
  <c r="M165" i="4"/>
  <c r="K165" i="4"/>
  <c r="I165" i="4"/>
  <c r="G165" i="4"/>
  <c r="U164" i="4"/>
  <c r="T164" i="4"/>
  <c r="O164" i="4"/>
  <c r="N164" i="4"/>
  <c r="M164" i="4"/>
  <c r="K164" i="4"/>
  <c r="I164" i="4"/>
  <c r="G164" i="4"/>
  <c r="S163" i="4"/>
  <c r="R163" i="4"/>
  <c r="Q163" i="4"/>
  <c r="P163" i="4"/>
  <c r="U163" i="4" s="1"/>
  <c r="L163" i="4"/>
  <c r="J163" i="4"/>
  <c r="H163" i="4"/>
  <c r="F163" i="4"/>
  <c r="E163" i="4"/>
  <c r="D163" i="4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Q157" i="4"/>
  <c r="P157" i="4"/>
  <c r="U157" i="4" s="1"/>
  <c r="M157" i="4"/>
  <c r="L157" i="4"/>
  <c r="J157" i="4"/>
  <c r="H157" i="4"/>
  <c r="F157" i="4"/>
  <c r="N157" i="4" s="1"/>
  <c r="E157" i="4"/>
  <c r="D157" i="4"/>
  <c r="I157" i="4" s="1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P150" i="4"/>
  <c r="U150" i="4" s="1"/>
  <c r="L150" i="4"/>
  <c r="J150" i="4"/>
  <c r="H150" i="4"/>
  <c r="F150" i="4"/>
  <c r="E150" i="4"/>
  <c r="D150" i="4"/>
  <c r="U149" i="4"/>
  <c r="T149" i="4"/>
  <c r="N149" i="4"/>
  <c r="O149" i="4" s="1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P144" i="4"/>
  <c r="L144" i="4"/>
  <c r="J144" i="4"/>
  <c r="H144" i="4"/>
  <c r="F144" i="4"/>
  <c r="N144" i="4" s="1"/>
  <c r="O144" i="4" s="1"/>
  <c r="E144" i="4"/>
  <c r="D144" i="4"/>
  <c r="G144" i="4" s="1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T137" i="4"/>
  <c r="S137" i="4"/>
  <c r="R137" i="4"/>
  <c r="Q137" i="4"/>
  <c r="P137" i="4"/>
  <c r="U137" i="4" s="1"/>
  <c r="L137" i="4"/>
  <c r="J137" i="4"/>
  <c r="H137" i="4"/>
  <c r="F137" i="4"/>
  <c r="N137" i="4" s="1"/>
  <c r="E137" i="4"/>
  <c r="D137" i="4"/>
  <c r="I137" i="4" s="1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T132" i="4"/>
  <c r="S132" i="4"/>
  <c r="R132" i="4"/>
  <c r="Q132" i="4"/>
  <c r="P132" i="4"/>
  <c r="U132" i="4" s="1"/>
  <c r="L132" i="4"/>
  <c r="J132" i="4"/>
  <c r="H132" i="4"/>
  <c r="F132" i="4"/>
  <c r="E132" i="4"/>
  <c r="M132" i="4" s="1"/>
  <c r="D132" i="4"/>
  <c r="I132" i="4" s="1"/>
  <c r="U131" i="4"/>
  <c r="T131" i="4"/>
  <c r="N131" i="4"/>
  <c r="O131" i="4" s="1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Q126" i="4"/>
  <c r="P126" i="4"/>
  <c r="L126" i="4"/>
  <c r="J126" i="4"/>
  <c r="H126" i="4"/>
  <c r="I126" i="4" s="1"/>
  <c r="F126" i="4"/>
  <c r="G126" i="4" s="1"/>
  <c r="E126" i="4"/>
  <c r="D126" i="4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Q121" i="4"/>
  <c r="T121" i="4" s="1"/>
  <c r="P121" i="4"/>
  <c r="L121" i="4"/>
  <c r="J121" i="4"/>
  <c r="H121" i="4"/>
  <c r="F121" i="4"/>
  <c r="E121" i="4"/>
  <c r="D121" i="4"/>
  <c r="G121" i="4" s="1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T112" i="4"/>
  <c r="S112" i="4"/>
  <c r="R112" i="4"/>
  <c r="Q112" i="4"/>
  <c r="P112" i="4"/>
  <c r="U112" i="4" s="1"/>
  <c r="L112" i="4"/>
  <c r="J112" i="4"/>
  <c r="H112" i="4"/>
  <c r="F112" i="4"/>
  <c r="N112" i="4" s="1"/>
  <c r="E112" i="4"/>
  <c r="D112" i="4"/>
  <c r="I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T106" i="4"/>
  <c r="S106" i="4"/>
  <c r="R106" i="4"/>
  <c r="Q106" i="4"/>
  <c r="P106" i="4"/>
  <c r="U106" i="4" s="1"/>
  <c r="L106" i="4"/>
  <c r="J106" i="4"/>
  <c r="H106" i="4"/>
  <c r="F106" i="4"/>
  <c r="G106" i="4" s="1"/>
  <c r="E106" i="4"/>
  <c r="M106" i="4" s="1"/>
  <c r="D106" i="4"/>
  <c r="U105" i="4"/>
  <c r="T105" i="4"/>
  <c r="N105" i="4"/>
  <c r="O105" i="4" s="1"/>
  <c r="M105" i="4"/>
  <c r="K105" i="4"/>
  <c r="I105" i="4"/>
  <c r="G105" i="4"/>
  <c r="S102" i="4"/>
  <c r="R102" i="4"/>
  <c r="Q102" i="4"/>
  <c r="T102" i="4" s="1"/>
  <c r="P102" i="4"/>
  <c r="U102" i="4" s="1"/>
  <c r="L102" i="4"/>
  <c r="J102" i="4"/>
  <c r="H102" i="4"/>
  <c r="F102" i="4"/>
  <c r="G102" i="4" s="1"/>
  <c r="E102" i="4"/>
  <c r="M102" i="4" s="1"/>
  <c r="D102" i="4"/>
  <c r="S101" i="4"/>
  <c r="R101" i="4"/>
  <c r="Q101" i="4"/>
  <c r="P101" i="4"/>
  <c r="U101" i="4" s="1"/>
  <c r="L101" i="4"/>
  <c r="J101" i="4"/>
  <c r="K101" i="4" s="1"/>
  <c r="H101" i="4"/>
  <c r="I101" i="4" s="1"/>
  <c r="G101" i="4"/>
  <c r="F101" i="4"/>
  <c r="N101" i="4" s="1"/>
  <c r="O101" i="4" s="1"/>
  <c r="E101" i="4"/>
  <c r="M101" i="4" s="1"/>
  <c r="D101" i="4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T96" i="4"/>
  <c r="S96" i="4"/>
  <c r="R96" i="4"/>
  <c r="Q96" i="4"/>
  <c r="P96" i="4"/>
  <c r="U96" i="4" s="1"/>
  <c r="L96" i="4"/>
  <c r="J96" i="4"/>
  <c r="H96" i="4"/>
  <c r="F96" i="4"/>
  <c r="N96" i="4" s="1"/>
  <c r="E96" i="4"/>
  <c r="D96" i="4"/>
  <c r="I96" i="4" s="1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T91" i="4"/>
  <c r="S91" i="4"/>
  <c r="R91" i="4"/>
  <c r="Q91" i="4"/>
  <c r="P91" i="4"/>
  <c r="U91" i="4" s="1"/>
  <c r="L91" i="4"/>
  <c r="J91" i="4"/>
  <c r="H91" i="4"/>
  <c r="F91" i="4"/>
  <c r="N91" i="4" s="1"/>
  <c r="O91" i="4" s="1"/>
  <c r="E91" i="4"/>
  <c r="M91" i="4" s="1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L85" i="4"/>
  <c r="J85" i="4"/>
  <c r="H85" i="4"/>
  <c r="I85" i="4" s="1"/>
  <c r="F85" i="4"/>
  <c r="G85" i="4" s="1"/>
  <c r="E85" i="4"/>
  <c r="M85" i="4" s="1"/>
  <c r="D85" i="4"/>
  <c r="S84" i="4"/>
  <c r="R84" i="4"/>
  <c r="Q84" i="4"/>
  <c r="P84" i="4"/>
  <c r="L84" i="4"/>
  <c r="J84" i="4"/>
  <c r="K84" i="4" s="1"/>
  <c r="H84" i="4"/>
  <c r="I84" i="4" s="1"/>
  <c r="F84" i="4"/>
  <c r="N84" i="4" s="1"/>
  <c r="O84" i="4" s="1"/>
  <c r="E84" i="4"/>
  <c r="D84" i="4"/>
  <c r="U83" i="4"/>
  <c r="T83" i="4"/>
  <c r="O83" i="4"/>
  <c r="N83" i="4"/>
  <c r="M83" i="4"/>
  <c r="K83" i="4"/>
  <c r="I83" i="4"/>
  <c r="G83" i="4"/>
  <c r="U82" i="4"/>
  <c r="T82" i="4"/>
  <c r="N82" i="4"/>
  <c r="O82" i="4" s="1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T78" i="4"/>
  <c r="S78" i="4"/>
  <c r="R78" i="4"/>
  <c r="Q78" i="4"/>
  <c r="P78" i="4"/>
  <c r="U78" i="4" s="1"/>
  <c r="L78" i="4"/>
  <c r="J78" i="4"/>
  <c r="H78" i="4"/>
  <c r="F78" i="4"/>
  <c r="N78" i="4" s="1"/>
  <c r="E78" i="4"/>
  <c r="D78" i="4"/>
  <c r="I78" i="4" s="1"/>
  <c r="U77" i="4"/>
  <c r="T77" i="4"/>
  <c r="N77" i="4"/>
  <c r="O77" i="4" s="1"/>
  <c r="M77" i="4"/>
  <c r="K77" i="4"/>
  <c r="I77" i="4"/>
  <c r="G77" i="4"/>
  <c r="U76" i="4"/>
  <c r="T76" i="4"/>
  <c r="N76" i="4"/>
  <c r="O76" i="4" s="1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T70" i="4"/>
  <c r="S70" i="4"/>
  <c r="R70" i="4"/>
  <c r="Q70" i="4"/>
  <c r="P70" i="4"/>
  <c r="U70" i="4" s="1"/>
  <c r="L70" i="4"/>
  <c r="J70" i="4"/>
  <c r="H70" i="4"/>
  <c r="F70" i="4"/>
  <c r="N70" i="4" s="1"/>
  <c r="O70" i="4" s="1"/>
  <c r="E70" i="4"/>
  <c r="M70" i="4" s="1"/>
  <c r="D70" i="4"/>
  <c r="I70" i="4" s="1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R63" i="4"/>
  <c r="Q63" i="4"/>
  <c r="P63" i="4"/>
  <c r="U63" i="4" s="1"/>
  <c r="L63" i="4"/>
  <c r="J63" i="4"/>
  <c r="H63" i="4"/>
  <c r="F63" i="4"/>
  <c r="G63" i="4" s="1"/>
  <c r="E63" i="4"/>
  <c r="D63" i="4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S58" i="4"/>
  <c r="R58" i="4"/>
  <c r="Q58" i="4"/>
  <c r="P58" i="4"/>
  <c r="L58" i="4"/>
  <c r="J58" i="4"/>
  <c r="H58" i="4"/>
  <c r="F58" i="4"/>
  <c r="N58" i="4" s="1"/>
  <c r="O58" i="4" s="1"/>
  <c r="E58" i="4"/>
  <c r="M58" i="4" s="1"/>
  <c r="D58" i="4"/>
  <c r="U57" i="4"/>
  <c r="T57" i="4"/>
  <c r="N57" i="4"/>
  <c r="O57" i="4" s="1"/>
  <c r="M57" i="4"/>
  <c r="K57" i="4"/>
  <c r="I57" i="4"/>
  <c r="G57" i="4"/>
  <c r="S54" i="4"/>
  <c r="R54" i="4"/>
  <c r="Q54" i="4"/>
  <c r="T54" i="4" s="1"/>
  <c r="P54" i="4"/>
  <c r="L54" i="4"/>
  <c r="J54" i="4"/>
  <c r="H54" i="4"/>
  <c r="U54" i="4" s="1"/>
  <c r="F54" i="4"/>
  <c r="E54" i="4"/>
  <c r="D54" i="4"/>
  <c r="U53" i="4"/>
  <c r="S53" i="4"/>
  <c r="R53" i="4"/>
  <c r="Q53" i="4"/>
  <c r="T53" i="4" s="1"/>
  <c r="P53" i="4"/>
  <c r="L53" i="4"/>
  <c r="J53" i="4"/>
  <c r="H53" i="4"/>
  <c r="F53" i="4"/>
  <c r="G53" i="4" s="1"/>
  <c r="E53" i="4"/>
  <c r="M53" i="4" s="1"/>
  <c r="D53" i="4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T47" i="4" s="1"/>
  <c r="P47" i="4"/>
  <c r="L47" i="4"/>
  <c r="J47" i="4"/>
  <c r="H47" i="4"/>
  <c r="F47" i="4"/>
  <c r="E47" i="4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U40" i="4" s="1"/>
  <c r="L40" i="4"/>
  <c r="J40" i="4"/>
  <c r="K40" i="4" s="1"/>
  <c r="H40" i="4"/>
  <c r="F40" i="4"/>
  <c r="N40" i="4" s="1"/>
  <c r="O40" i="4" s="1"/>
  <c r="E40" i="4"/>
  <c r="D40" i="4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Q35" i="4"/>
  <c r="T35" i="4" s="1"/>
  <c r="P35" i="4"/>
  <c r="L35" i="4"/>
  <c r="J35" i="4"/>
  <c r="H35" i="4"/>
  <c r="U35" i="4" s="1"/>
  <c r="F35" i="4"/>
  <c r="E35" i="4"/>
  <c r="D35" i="4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Q27" i="4"/>
  <c r="T27" i="4" s="1"/>
  <c r="P27" i="4"/>
  <c r="L27" i="4"/>
  <c r="J27" i="4"/>
  <c r="H27" i="4"/>
  <c r="U27" i="4" s="1"/>
  <c r="F27" i="4"/>
  <c r="E27" i="4"/>
  <c r="D27" i="4"/>
  <c r="U26" i="4"/>
  <c r="T26" i="4"/>
  <c r="N26" i="4"/>
  <c r="O26" i="4" s="1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Q19" i="4"/>
  <c r="P19" i="4"/>
  <c r="U19" i="4" s="1"/>
  <c r="L19" i="4"/>
  <c r="J19" i="4"/>
  <c r="H19" i="4"/>
  <c r="I19" i="4" s="1"/>
  <c r="F19" i="4"/>
  <c r="G19" i="4" s="1"/>
  <c r="E19" i="4"/>
  <c r="D19" i="4"/>
  <c r="U18" i="4"/>
  <c r="T18" i="4"/>
  <c r="N18" i="4"/>
  <c r="O18" i="4" s="1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Q10" i="4"/>
  <c r="T10" i="4" s="1"/>
  <c r="P10" i="4"/>
  <c r="L10" i="4"/>
  <c r="J10" i="4"/>
  <c r="K10" i="4" s="1"/>
  <c r="H10" i="4"/>
  <c r="F10" i="4"/>
  <c r="E10" i="4"/>
  <c r="M10" i="4" s="1"/>
  <c r="D10" i="4"/>
  <c r="G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U339" i="3"/>
  <c r="S339" i="3"/>
  <c r="R339" i="3"/>
  <c r="Q339" i="3"/>
  <c r="T339" i="3" s="1"/>
  <c r="P339" i="3"/>
  <c r="L339" i="3"/>
  <c r="J339" i="3"/>
  <c r="H339" i="3"/>
  <c r="F339" i="3"/>
  <c r="N339" i="3" s="1"/>
  <c r="E339" i="3"/>
  <c r="D339" i="3"/>
  <c r="S338" i="3"/>
  <c r="R338" i="3"/>
  <c r="Q338" i="3"/>
  <c r="T338" i="3" s="1"/>
  <c r="P338" i="3"/>
  <c r="U338" i="3" s="1"/>
  <c r="L338" i="3"/>
  <c r="J338" i="3"/>
  <c r="H338" i="3"/>
  <c r="F338" i="3"/>
  <c r="E338" i="3"/>
  <c r="D338" i="3"/>
  <c r="I338" i="3" s="1"/>
  <c r="S337" i="3"/>
  <c r="R337" i="3"/>
  <c r="Q337" i="3"/>
  <c r="T337" i="3" s="1"/>
  <c r="P337" i="3"/>
  <c r="U337" i="3" s="1"/>
  <c r="L337" i="3"/>
  <c r="J337" i="3"/>
  <c r="H337" i="3"/>
  <c r="F337" i="3"/>
  <c r="N337" i="3" s="1"/>
  <c r="E337" i="3"/>
  <c r="M337" i="3" s="1"/>
  <c r="D337" i="3"/>
  <c r="U336" i="3"/>
  <c r="T336" i="3"/>
  <c r="O336" i="3"/>
  <c r="N336" i="3"/>
  <c r="M336" i="3"/>
  <c r="K336" i="3"/>
  <c r="I336" i="3"/>
  <c r="G336" i="3"/>
  <c r="U335" i="3"/>
  <c r="T335" i="3"/>
  <c r="O335" i="3"/>
  <c r="N335" i="3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P332" i="3"/>
  <c r="L332" i="3"/>
  <c r="J332" i="3"/>
  <c r="H332" i="3"/>
  <c r="I332" i="3" s="1"/>
  <c r="F332" i="3"/>
  <c r="G332" i="3" s="1"/>
  <c r="E332" i="3"/>
  <c r="M332" i="3" s="1"/>
  <c r="D332" i="3"/>
  <c r="U331" i="3"/>
  <c r="T331" i="3"/>
  <c r="N331" i="3"/>
  <c r="O331" i="3" s="1"/>
  <c r="M331" i="3"/>
  <c r="K331" i="3"/>
  <c r="I331" i="3"/>
  <c r="G331" i="3"/>
  <c r="U330" i="3"/>
  <c r="T330" i="3"/>
  <c r="N330" i="3"/>
  <c r="O330" i="3" s="1"/>
  <c r="M330" i="3"/>
  <c r="K330" i="3"/>
  <c r="I330" i="3"/>
  <c r="G330" i="3"/>
  <c r="U329" i="3"/>
  <c r="T329" i="3"/>
  <c r="N329" i="3"/>
  <c r="O329" i="3" s="1"/>
  <c r="M329" i="3"/>
  <c r="K329" i="3"/>
  <c r="I329" i="3"/>
  <c r="G329" i="3"/>
  <c r="U328" i="3"/>
  <c r="T328" i="3"/>
  <c r="N328" i="3"/>
  <c r="O328" i="3" s="1"/>
  <c r="M328" i="3"/>
  <c r="K328" i="3"/>
  <c r="I328" i="3"/>
  <c r="G328" i="3"/>
  <c r="U327" i="3"/>
  <c r="T327" i="3"/>
  <c r="N327" i="3"/>
  <c r="O327" i="3" s="1"/>
  <c r="M327" i="3"/>
  <c r="K327" i="3"/>
  <c r="I327" i="3"/>
  <c r="G327" i="3"/>
  <c r="U326" i="3"/>
  <c r="T326" i="3"/>
  <c r="N326" i="3"/>
  <c r="O326" i="3" s="1"/>
  <c r="M326" i="3"/>
  <c r="K326" i="3"/>
  <c r="I326" i="3"/>
  <c r="G326" i="3"/>
  <c r="U325" i="3"/>
  <c r="T325" i="3"/>
  <c r="N325" i="3"/>
  <c r="O325" i="3" s="1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F323" i="3"/>
  <c r="E323" i="3"/>
  <c r="K323" i="3" s="1"/>
  <c r="D323" i="3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T317" i="3"/>
  <c r="S317" i="3"/>
  <c r="R317" i="3"/>
  <c r="Q317" i="3"/>
  <c r="P317" i="3"/>
  <c r="U317" i="3" s="1"/>
  <c r="L317" i="3"/>
  <c r="J317" i="3"/>
  <c r="H317" i="3"/>
  <c r="G317" i="3"/>
  <c r="F317" i="3"/>
  <c r="E317" i="3"/>
  <c r="M317" i="3" s="1"/>
  <c r="D317" i="3"/>
  <c r="I317" i="3" s="1"/>
  <c r="U316" i="3"/>
  <c r="T316" i="3"/>
  <c r="N316" i="3"/>
  <c r="O316" i="3" s="1"/>
  <c r="M316" i="3"/>
  <c r="K316" i="3"/>
  <c r="I316" i="3"/>
  <c r="G316" i="3"/>
  <c r="U315" i="3"/>
  <c r="T315" i="3"/>
  <c r="N315" i="3"/>
  <c r="O315" i="3" s="1"/>
  <c r="M315" i="3"/>
  <c r="K315" i="3"/>
  <c r="I315" i="3"/>
  <c r="G315" i="3"/>
  <c r="U314" i="3"/>
  <c r="T314" i="3"/>
  <c r="N314" i="3"/>
  <c r="O314" i="3" s="1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N312" i="3"/>
  <c r="O312" i="3" s="1"/>
  <c r="M312" i="3"/>
  <c r="K312" i="3"/>
  <c r="I312" i="3"/>
  <c r="G312" i="3"/>
  <c r="U311" i="3"/>
  <c r="T311" i="3"/>
  <c r="N311" i="3"/>
  <c r="O311" i="3" s="1"/>
  <c r="M311" i="3"/>
  <c r="K311" i="3"/>
  <c r="I311" i="3"/>
  <c r="G311" i="3"/>
  <c r="S310" i="3"/>
  <c r="R310" i="3"/>
  <c r="Q310" i="3"/>
  <c r="T310" i="3" s="1"/>
  <c r="P310" i="3"/>
  <c r="L310" i="3"/>
  <c r="J310" i="3"/>
  <c r="H310" i="3"/>
  <c r="I310" i="3" s="1"/>
  <c r="F310" i="3"/>
  <c r="E310" i="3"/>
  <c r="D310" i="3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U303" i="3" s="1"/>
  <c r="L303" i="3"/>
  <c r="J303" i="3"/>
  <c r="H303" i="3"/>
  <c r="F303" i="3"/>
  <c r="G303" i="3" s="1"/>
  <c r="E303" i="3"/>
  <c r="D303" i="3"/>
  <c r="U302" i="3"/>
  <c r="T302" i="3"/>
  <c r="N302" i="3"/>
  <c r="O302" i="3" s="1"/>
  <c r="M302" i="3"/>
  <c r="K302" i="3"/>
  <c r="I302" i="3"/>
  <c r="G302" i="3"/>
  <c r="S299" i="3"/>
  <c r="T299" i="3" s="1"/>
  <c r="R299" i="3"/>
  <c r="Q299" i="3"/>
  <c r="P299" i="3"/>
  <c r="L299" i="3"/>
  <c r="J299" i="3"/>
  <c r="H299" i="3"/>
  <c r="U299" i="3" s="1"/>
  <c r="F299" i="3"/>
  <c r="N299" i="3" s="1"/>
  <c r="E299" i="3"/>
  <c r="K299" i="3" s="1"/>
  <c r="D299" i="3"/>
  <c r="S298" i="3"/>
  <c r="R298" i="3"/>
  <c r="Q298" i="3"/>
  <c r="T298" i="3" s="1"/>
  <c r="P298" i="3"/>
  <c r="U298" i="3" s="1"/>
  <c r="L298" i="3"/>
  <c r="J298" i="3"/>
  <c r="H298" i="3"/>
  <c r="F298" i="3"/>
  <c r="N298" i="3" s="1"/>
  <c r="E298" i="3"/>
  <c r="M298" i="3" s="1"/>
  <c r="D298" i="3"/>
  <c r="I298" i="3" s="1"/>
  <c r="U297" i="3"/>
  <c r="T297" i="3"/>
  <c r="N297" i="3"/>
  <c r="O297" i="3" s="1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N293" i="3"/>
  <c r="O293" i="3" s="1"/>
  <c r="M293" i="3"/>
  <c r="K293" i="3"/>
  <c r="I293" i="3"/>
  <c r="G293" i="3"/>
  <c r="S292" i="3"/>
  <c r="R292" i="3"/>
  <c r="Q292" i="3"/>
  <c r="P292" i="3"/>
  <c r="L292" i="3"/>
  <c r="J292" i="3"/>
  <c r="H292" i="3"/>
  <c r="I292" i="3" s="1"/>
  <c r="F292" i="3"/>
  <c r="E292" i="3"/>
  <c r="M292" i="3" s="1"/>
  <c r="D292" i="3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Q285" i="3"/>
  <c r="P285" i="3"/>
  <c r="U285" i="3" s="1"/>
  <c r="L285" i="3"/>
  <c r="J285" i="3"/>
  <c r="K285" i="3" s="1"/>
  <c r="H285" i="3"/>
  <c r="F285" i="3"/>
  <c r="E285" i="3"/>
  <c r="D285" i="3"/>
  <c r="U284" i="3"/>
  <c r="T284" i="3"/>
  <c r="N284" i="3"/>
  <c r="O284" i="3" s="1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Q275" i="3"/>
  <c r="T275" i="3" s="1"/>
  <c r="P275" i="3"/>
  <c r="L275" i="3"/>
  <c r="J275" i="3"/>
  <c r="H275" i="3"/>
  <c r="U275" i="3" s="1"/>
  <c r="F275" i="3"/>
  <c r="E275" i="3"/>
  <c r="K275" i="3" s="1"/>
  <c r="D275" i="3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Q267" i="3"/>
  <c r="P267" i="3"/>
  <c r="U267" i="3" s="1"/>
  <c r="L267" i="3"/>
  <c r="J267" i="3"/>
  <c r="H267" i="3"/>
  <c r="F267" i="3"/>
  <c r="E267" i="3"/>
  <c r="M267" i="3" s="1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S260" i="3"/>
  <c r="R260" i="3"/>
  <c r="Q260" i="3"/>
  <c r="P260" i="3"/>
  <c r="L260" i="3"/>
  <c r="J260" i="3"/>
  <c r="H260" i="3"/>
  <c r="I260" i="3" s="1"/>
  <c r="F260" i="3"/>
  <c r="N260" i="3" s="1"/>
  <c r="E260" i="3"/>
  <c r="M260" i="3" s="1"/>
  <c r="D260" i="3"/>
  <c r="S259" i="3"/>
  <c r="R259" i="3"/>
  <c r="Q259" i="3"/>
  <c r="P259" i="3"/>
  <c r="L259" i="3"/>
  <c r="J259" i="3"/>
  <c r="H259" i="3"/>
  <c r="F259" i="3"/>
  <c r="N259" i="3" s="1"/>
  <c r="O259" i="3" s="1"/>
  <c r="E259" i="3"/>
  <c r="M259" i="3" s="1"/>
  <c r="D259" i="3"/>
  <c r="G259" i="3" s="1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T254" i="3"/>
  <c r="S254" i="3"/>
  <c r="R254" i="3"/>
  <c r="Q254" i="3"/>
  <c r="P254" i="3"/>
  <c r="U254" i="3" s="1"/>
  <c r="L254" i="3"/>
  <c r="J254" i="3"/>
  <c r="H254" i="3"/>
  <c r="F254" i="3"/>
  <c r="N254" i="3" s="1"/>
  <c r="E254" i="3"/>
  <c r="K254" i="3" s="1"/>
  <c r="D254" i="3"/>
  <c r="U253" i="3"/>
  <c r="T253" i="3"/>
  <c r="O253" i="3"/>
  <c r="N253" i="3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T247" i="3" s="1"/>
  <c r="R247" i="3"/>
  <c r="Q247" i="3"/>
  <c r="P247" i="3"/>
  <c r="L247" i="3"/>
  <c r="J247" i="3"/>
  <c r="H247" i="3"/>
  <c r="U247" i="3" s="1"/>
  <c r="F247" i="3"/>
  <c r="G247" i="3" s="1"/>
  <c r="E247" i="3"/>
  <c r="K247" i="3" s="1"/>
  <c r="D247" i="3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N243" i="3"/>
  <c r="O243" i="3" s="1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Q240" i="3"/>
  <c r="T240" i="3" s="1"/>
  <c r="P240" i="3"/>
  <c r="U240" i="3" s="1"/>
  <c r="L240" i="3"/>
  <c r="J240" i="3"/>
  <c r="H240" i="3"/>
  <c r="F240" i="3"/>
  <c r="E240" i="3"/>
  <c r="D240" i="3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R231" i="3"/>
  <c r="Q231" i="3"/>
  <c r="P231" i="3"/>
  <c r="U231" i="3" s="1"/>
  <c r="L231" i="3"/>
  <c r="J231" i="3"/>
  <c r="H231" i="3"/>
  <c r="F231" i="3"/>
  <c r="E231" i="3"/>
  <c r="M231" i="3" s="1"/>
  <c r="D231" i="3"/>
  <c r="G231" i="3" s="1"/>
  <c r="S230" i="3"/>
  <c r="R230" i="3"/>
  <c r="Q230" i="3"/>
  <c r="T230" i="3" s="1"/>
  <c r="P230" i="3"/>
  <c r="U230" i="3" s="1"/>
  <c r="L230" i="3"/>
  <c r="M230" i="3" s="1"/>
  <c r="J230" i="3"/>
  <c r="H230" i="3"/>
  <c r="F230" i="3"/>
  <c r="N230" i="3" s="1"/>
  <c r="E230" i="3"/>
  <c r="K230" i="3" s="1"/>
  <c r="D230" i="3"/>
  <c r="U229" i="3"/>
  <c r="T229" i="3"/>
  <c r="O229" i="3"/>
  <c r="N229" i="3"/>
  <c r="M229" i="3"/>
  <c r="K229" i="3"/>
  <c r="I229" i="3"/>
  <c r="G229" i="3"/>
  <c r="U228" i="3"/>
  <c r="T228" i="3"/>
  <c r="O228" i="3"/>
  <c r="N228" i="3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S224" i="3"/>
  <c r="T224" i="3" s="1"/>
  <c r="R224" i="3"/>
  <c r="Q224" i="3"/>
  <c r="P224" i="3"/>
  <c r="L224" i="3"/>
  <c r="J224" i="3"/>
  <c r="H224" i="3"/>
  <c r="U224" i="3" s="1"/>
  <c r="F224" i="3"/>
  <c r="N224" i="3" s="1"/>
  <c r="O224" i="3" s="1"/>
  <c r="E224" i="3"/>
  <c r="M224" i="3" s="1"/>
  <c r="D224" i="3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T216" i="3" s="1"/>
  <c r="P216" i="3"/>
  <c r="L216" i="3"/>
  <c r="J216" i="3"/>
  <c r="H216" i="3"/>
  <c r="I216" i="3" s="1"/>
  <c r="F216" i="3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N214" i="3"/>
  <c r="O214" i="3" s="1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N210" i="3"/>
  <c r="O210" i="3" s="1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N208" i="3"/>
  <c r="O208" i="3" s="1"/>
  <c r="M208" i="3"/>
  <c r="K208" i="3"/>
  <c r="I208" i="3"/>
  <c r="G208" i="3"/>
  <c r="S205" i="3"/>
  <c r="R205" i="3"/>
  <c r="Q205" i="3"/>
  <c r="P205" i="3"/>
  <c r="U205" i="3" s="1"/>
  <c r="L205" i="3"/>
  <c r="J205" i="3"/>
  <c r="H205" i="3"/>
  <c r="F205" i="3"/>
  <c r="N205" i="3" s="1"/>
  <c r="O205" i="3" s="1"/>
  <c r="E205" i="3"/>
  <c r="D205" i="3"/>
  <c r="G205" i="3" s="1"/>
  <c r="T204" i="3"/>
  <c r="S204" i="3"/>
  <c r="R204" i="3"/>
  <c r="Q204" i="3"/>
  <c r="P204" i="3"/>
  <c r="U204" i="3" s="1"/>
  <c r="L204" i="3"/>
  <c r="J204" i="3"/>
  <c r="H204" i="3"/>
  <c r="F204" i="3"/>
  <c r="N204" i="3" s="1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N201" i="3"/>
  <c r="O201" i="3" s="1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T198" i="3" s="1"/>
  <c r="R198" i="3"/>
  <c r="Q198" i="3"/>
  <c r="P198" i="3"/>
  <c r="U198" i="3" s="1"/>
  <c r="L198" i="3"/>
  <c r="J198" i="3"/>
  <c r="H198" i="3"/>
  <c r="F198" i="3"/>
  <c r="G198" i="3" s="1"/>
  <c r="E198" i="3"/>
  <c r="D198" i="3"/>
  <c r="I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Q191" i="3"/>
  <c r="P191" i="3"/>
  <c r="L191" i="3"/>
  <c r="J191" i="3"/>
  <c r="H191" i="3"/>
  <c r="I191" i="3" s="1"/>
  <c r="F191" i="3"/>
  <c r="N191" i="3" s="1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P185" i="3"/>
  <c r="L185" i="3"/>
  <c r="K185" i="3"/>
  <c r="J185" i="3"/>
  <c r="H185" i="3"/>
  <c r="I185" i="3" s="1"/>
  <c r="F185" i="3"/>
  <c r="N185" i="3" s="1"/>
  <c r="O185" i="3" s="1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N183" i="3"/>
  <c r="O183" i="3" s="1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N181" i="3"/>
  <c r="O181" i="3" s="1"/>
  <c r="M181" i="3"/>
  <c r="K181" i="3"/>
  <c r="I181" i="3"/>
  <c r="G181" i="3"/>
  <c r="U180" i="3"/>
  <c r="T180" i="3"/>
  <c r="N180" i="3"/>
  <c r="O180" i="3" s="1"/>
  <c r="M180" i="3"/>
  <c r="K180" i="3"/>
  <c r="I180" i="3"/>
  <c r="G180" i="3"/>
  <c r="T179" i="3"/>
  <c r="S179" i="3"/>
  <c r="R179" i="3"/>
  <c r="Q179" i="3"/>
  <c r="P179" i="3"/>
  <c r="U179" i="3" s="1"/>
  <c r="L179" i="3"/>
  <c r="M179" i="3" s="1"/>
  <c r="J179" i="3"/>
  <c r="H179" i="3"/>
  <c r="F179" i="3"/>
  <c r="N179" i="3" s="1"/>
  <c r="E179" i="3"/>
  <c r="D179" i="3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S170" i="3"/>
  <c r="T170" i="3" s="1"/>
  <c r="R170" i="3"/>
  <c r="Q170" i="3"/>
  <c r="P170" i="3"/>
  <c r="U170" i="3" s="1"/>
  <c r="L170" i="3"/>
  <c r="J170" i="3"/>
  <c r="H170" i="3"/>
  <c r="F170" i="3"/>
  <c r="N170" i="3" s="1"/>
  <c r="O170" i="3" s="1"/>
  <c r="E170" i="3"/>
  <c r="D170" i="3"/>
  <c r="I170" i="3" s="1"/>
  <c r="S169" i="3"/>
  <c r="R169" i="3"/>
  <c r="Q169" i="3"/>
  <c r="P169" i="3"/>
  <c r="M169" i="3"/>
  <c r="L169" i="3"/>
  <c r="J169" i="3"/>
  <c r="H169" i="3"/>
  <c r="U169" i="3" s="1"/>
  <c r="F169" i="3"/>
  <c r="E169" i="3"/>
  <c r="D169" i="3"/>
  <c r="U168" i="3"/>
  <c r="T168" i="3"/>
  <c r="N168" i="3"/>
  <c r="O168" i="3" s="1"/>
  <c r="M168" i="3"/>
  <c r="K168" i="3"/>
  <c r="I168" i="3"/>
  <c r="G168" i="3"/>
  <c r="U167" i="3"/>
  <c r="T167" i="3"/>
  <c r="N167" i="3"/>
  <c r="O167" i="3" s="1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Q163" i="3"/>
  <c r="P163" i="3"/>
  <c r="U163" i="3" s="1"/>
  <c r="L163" i="3"/>
  <c r="J163" i="3"/>
  <c r="K163" i="3" s="1"/>
  <c r="H163" i="3"/>
  <c r="F163" i="3"/>
  <c r="N163" i="3" s="1"/>
  <c r="E163" i="3"/>
  <c r="M163" i="3" s="1"/>
  <c r="D163" i="3"/>
  <c r="G163" i="3" s="1"/>
  <c r="U162" i="3"/>
  <c r="T162" i="3"/>
  <c r="N162" i="3"/>
  <c r="O162" i="3" s="1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N160" i="3"/>
  <c r="O160" i="3" s="1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T157" i="3"/>
  <c r="S157" i="3"/>
  <c r="R157" i="3"/>
  <c r="Q157" i="3"/>
  <c r="P157" i="3"/>
  <c r="U157" i="3" s="1"/>
  <c r="L157" i="3"/>
  <c r="J157" i="3"/>
  <c r="H157" i="3"/>
  <c r="F157" i="3"/>
  <c r="N157" i="3" s="1"/>
  <c r="E157" i="3"/>
  <c r="K157" i="3" s="1"/>
  <c r="D157" i="3"/>
  <c r="I157" i="3" s="1"/>
  <c r="U156" i="3"/>
  <c r="T156" i="3"/>
  <c r="N156" i="3"/>
  <c r="O156" i="3" s="1"/>
  <c r="M156" i="3"/>
  <c r="K156" i="3"/>
  <c r="I156" i="3"/>
  <c r="G156" i="3"/>
  <c r="U155" i="3"/>
  <c r="T155" i="3"/>
  <c r="N155" i="3"/>
  <c r="O155" i="3" s="1"/>
  <c r="M155" i="3"/>
  <c r="K155" i="3"/>
  <c r="I155" i="3"/>
  <c r="G155" i="3"/>
  <c r="U154" i="3"/>
  <c r="T154" i="3"/>
  <c r="N154" i="3"/>
  <c r="O154" i="3" s="1"/>
  <c r="M154" i="3"/>
  <c r="K154" i="3"/>
  <c r="I154" i="3"/>
  <c r="G154" i="3"/>
  <c r="U153" i="3"/>
  <c r="T153" i="3"/>
  <c r="N153" i="3"/>
  <c r="O153" i="3" s="1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Q150" i="3"/>
  <c r="P150" i="3"/>
  <c r="U150" i="3" s="1"/>
  <c r="L150" i="3"/>
  <c r="J150" i="3"/>
  <c r="H150" i="3"/>
  <c r="F150" i="3"/>
  <c r="N150" i="3" s="1"/>
  <c r="E150" i="3"/>
  <c r="M150" i="3" s="1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Q144" i="3"/>
  <c r="T144" i="3" s="1"/>
  <c r="P144" i="3"/>
  <c r="L144" i="3"/>
  <c r="J144" i="3"/>
  <c r="H144" i="3"/>
  <c r="F144" i="3"/>
  <c r="E144" i="3"/>
  <c r="D144" i="3"/>
  <c r="U143" i="3"/>
  <c r="T143" i="3"/>
  <c r="N143" i="3"/>
  <c r="O143" i="3" s="1"/>
  <c r="M143" i="3"/>
  <c r="K143" i="3"/>
  <c r="I143" i="3"/>
  <c r="G143" i="3"/>
  <c r="U142" i="3"/>
  <c r="T142" i="3"/>
  <c r="N142" i="3"/>
  <c r="O142" i="3" s="1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N140" i="3"/>
  <c r="O140" i="3" s="1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L137" i="3"/>
  <c r="J137" i="3"/>
  <c r="H137" i="3"/>
  <c r="I137" i="3" s="1"/>
  <c r="F137" i="3"/>
  <c r="N137" i="3" s="1"/>
  <c r="E137" i="3"/>
  <c r="M137" i="3" s="1"/>
  <c r="D137" i="3"/>
  <c r="O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N134" i="3"/>
  <c r="O134" i="3" s="1"/>
  <c r="M134" i="3"/>
  <c r="K134" i="3"/>
  <c r="I134" i="3"/>
  <c r="G134" i="3"/>
  <c r="U133" i="3"/>
  <c r="T133" i="3"/>
  <c r="N133" i="3"/>
  <c r="O133" i="3" s="1"/>
  <c r="M133" i="3"/>
  <c r="K133" i="3"/>
  <c r="I133" i="3"/>
  <c r="G133" i="3"/>
  <c r="U132" i="3"/>
  <c r="S132" i="3"/>
  <c r="R132" i="3"/>
  <c r="Q132" i="3"/>
  <c r="T132" i="3" s="1"/>
  <c r="P132" i="3"/>
  <c r="L132" i="3"/>
  <c r="J132" i="3"/>
  <c r="I132" i="3"/>
  <c r="H132" i="3"/>
  <c r="F132" i="3"/>
  <c r="E132" i="3"/>
  <c r="D132" i="3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R126" i="3"/>
  <c r="Q126" i="3"/>
  <c r="P126" i="3"/>
  <c r="L126" i="3"/>
  <c r="J126" i="3"/>
  <c r="H126" i="3"/>
  <c r="U126" i="3" s="1"/>
  <c r="F126" i="3"/>
  <c r="N126" i="3" s="1"/>
  <c r="E126" i="3"/>
  <c r="M126" i="3" s="1"/>
  <c r="D126" i="3"/>
  <c r="O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Q121" i="3"/>
  <c r="T121" i="3" s="1"/>
  <c r="P121" i="3"/>
  <c r="L121" i="3"/>
  <c r="M121" i="3" s="1"/>
  <c r="J121" i="3"/>
  <c r="H121" i="3"/>
  <c r="N121" i="3" s="1"/>
  <c r="F121" i="3"/>
  <c r="E121" i="3"/>
  <c r="D121" i="3"/>
  <c r="I121" i="3" s="1"/>
  <c r="U120" i="3"/>
  <c r="T120" i="3"/>
  <c r="N120" i="3"/>
  <c r="O120" i="3" s="1"/>
  <c r="M120" i="3"/>
  <c r="K120" i="3"/>
  <c r="I120" i="3"/>
  <c r="G120" i="3"/>
  <c r="U119" i="3"/>
  <c r="T119" i="3"/>
  <c r="N119" i="3"/>
  <c r="O119" i="3" s="1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N117" i="3"/>
  <c r="O117" i="3" s="1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N114" i="3"/>
  <c r="O114" i="3" s="1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Q112" i="3"/>
  <c r="P112" i="3"/>
  <c r="L112" i="3"/>
  <c r="J112" i="3"/>
  <c r="K112" i="3" s="1"/>
  <c r="H112" i="3"/>
  <c r="I112" i="3" s="1"/>
  <c r="F112" i="3"/>
  <c r="E112" i="3"/>
  <c r="D112" i="3"/>
  <c r="U111" i="3"/>
  <c r="T111" i="3"/>
  <c r="N111" i="3"/>
  <c r="O111" i="3" s="1"/>
  <c r="M111" i="3"/>
  <c r="K111" i="3"/>
  <c r="I111" i="3"/>
  <c r="G111" i="3"/>
  <c r="U110" i="3"/>
  <c r="T110" i="3"/>
  <c r="N110" i="3"/>
  <c r="O110" i="3" s="1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N108" i="3"/>
  <c r="O108" i="3" s="1"/>
  <c r="M108" i="3"/>
  <c r="K108" i="3"/>
  <c r="I108" i="3"/>
  <c r="G108" i="3"/>
  <c r="U107" i="3"/>
  <c r="T107" i="3"/>
  <c r="N107" i="3"/>
  <c r="O107" i="3" s="1"/>
  <c r="M107" i="3"/>
  <c r="K107" i="3"/>
  <c r="I107" i="3"/>
  <c r="G107" i="3"/>
  <c r="T106" i="3"/>
  <c r="S106" i="3"/>
  <c r="R106" i="3"/>
  <c r="Q106" i="3"/>
  <c r="P106" i="3"/>
  <c r="U106" i="3" s="1"/>
  <c r="L106" i="3"/>
  <c r="M106" i="3" s="1"/>
  <c r="J106" i="3"/>
  <c r="H106" i="3"/>
  <c r="F106" i="3"/>
  <c r="E106" i="3"/>
  <c r="D106" i="3"/>
  <c r="U105" i="3"/>
  <c r="T105" i="3"/>
  <c r="N105" i="3"/>
  <c r="O105" i="3" s="1"/>
  <c r="M105" i="3"/>
  <c r="K105" i="3"/>
  <c r="I105" i="3"/>
  <c r="G105" i="3"/>
  <c r="S102" i="3"/>
  <c r="R102" i="3"/>
  <c r="Q102" i="3"/>
  <c r="T102" i="3" s="1"/>
  <c r="P102" i="3"/>
  <c r="U102" i="3" s="1"/>
  <c r="N102" i="3"/>
  <c r="L102" i="3"/>
  <c r="J102" i="3"/>
  <c r="H102" i="3"/>
  <c r="F102" i="3"/>
  <c r="E102" i="3"/>
  <c r="K102" i="3" s="1"/>
  <c r="D102" i="3"/>
  <c r="I102" i="3" s="1"/>
  <c r="S101" i="3"/>
  <c r="R101" i="3"/>
  <c r="Q101" i="3"/>
  <c r="T101" i="3" s="1"/>
  <c r="P101" i="3"/>
  <c r="U101" i="3" s="1"/>
  <c r="L101" i="3"/>
  <c r="M101" i="3" s="1"/>
  <c r="J101" i="3"/>
  <c r="H101" i="3"/>
  <c r="F101" i="3"/>
  <c r="E101" i="3"/>
  <c r="D101" i="3"/>
  <c r="I101" i="3" s="1"/>
  <c r="U100" i="3"/>
  <c r="T100" i="3"/>
  <c r="O100" i="3"/>
  <c r="N100" i="3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S96" i="3"/>
  <c r="R96" i="3"/>
  <c r="Q96" i="3"/>
  <c r="P96" i="3"/>
  <c r="L96" i="3"/>
  <c r="J96" i="3"/>
  <c r="H96" i="3"/>
  <c r="F96" i="3"/>
  <c r="N96" i="3" s="1"/>
  <c r="O96" i="3" s="1"/>
  <c r="E96" i="3"/>
  <c r="M96" i="3" s="1"/>
  <c r="D96" i="3"/>
  <c r="G96" i="3" s="1"/>
  <c r="U95" i="3"/>
  <c r="T95" i="3"/>
  <c r="N95" i="3"/>
  <c r="O95" i="3" s="1"/>
  <c r="M95" i="3"/>
  <c r="K95" i="3"/>
  <c r="I95" i="3"/>
  <c r="G95" i="3"/>
  <c r="U94" i="3"/>
  <c r="T94" i="3"/>
  <c r="N94" i="3"/>
  <c r="O94" i="3" s="1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N92" i="3"/>
  <c r="O92" i="3" s="1"/>
  <c r="M92" i="3"/>
  <c r="K92" i="3"/>
  <c r="I92" i="3"/>
  <c r="G92" i="3"/>
  <c r="S91" i="3"/>
  <c r="T91" i="3" s="1"/>
  <c r="R91" i="3"/>
  <c r="Q91" i="3"/>
  <c r="P91" i="3"/>
  <c r="L91" i="3"/>
  <c r="J91" i="3"/>
  <c r="H91" i="3"/>
  <c r="F91" i="3"/>
  <c r="E91" i="3"/>
  <c r="D91" i="3"/>
  <c r="I91" i="3" s="1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S85" i="3"/>
  <c r="T85" i="3" s="1"/>
  <c r="R85" i="3"/>
  <c r="Q85" i="3"/>
  <c r="P85" i="3"/>
  <c r="L85" i="3"/>
  <c r="J85" i="3"/>
  <c r="H85" i="3"/>
  <c r="U85" i="3" s="1"/>
  <c r="F85" i="3"/>
  <c r="N85" i="3" s="1"/>
  <c r="E85" i="3"/>
  <c r="D85" i="3"/>
  <c r="S84" i="3"/>
  <c r="T84" i="3" s="1"/>
  <c r="R84" i="3"/>
  <c r="Q84" i="3"/>
  <c r="P84" i="3"/>
  <c r="U84" i="3" s="1"/>
  <c r="L84" i="3"/>
  <c r="J84" i="3"/>
  <c r="H84" i="3"/>
  <c r="F84" i="3"/>
  <c r="N84" i="3" s="1"/>
  <c r="O84" i="3" s="1"/>
  <c r="E84" i="3"/>
  <c r="D84" i="3"/>
  <c r="I84" i="3" s="1"/>
  <c r="U83" i="3"/>
  <c r="T83" i="3"/>
  <c r="O83" i="3"/>
  <c r="N83" i="3"/>
  <c r="M83" i="3"/>
  <c r="K83" i="3"/>
  <c r="I83" i="3"/>
  <c r="G83" i="3"/>
  <c r="U82" i="3"/>
  <c r="T82" i="3"/>
  <c r="N82" i="3"/>
  <c r="O82" i="3" s="1"/>
  <c r="M82" i="3"/>
  <c r="K82" i="3"/>
  <c r="I82" i="3"/>
  <c r="G82" i="3"/>
  <c r="U81" i="3"/>
  <c r="T81" i="3"/>
  <c r="N81" i="3"/>
  <c r="O81" i="3" s="1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N79" i="3"/>
  <c r="O79" i="3" s="1"/>
  <c r="M79" i="3"/>
  <c r="K79" i="3"/>
  <c r="I79" i="3"/>
  <c r="G79" i="3"/>
  <c r="S78" i="3"/>
  <c r="R78" i="3"/>
  <c r="Q78" i="3"/>
  <c r="P78" i="3"/>
  <c r="U78" i="3" s="1"/>
  <c r="L78" i="3"/>
  <c r="J78" i="3"/>
  <c r="H78" i="3"/>
  <c r="F78" i="3"/>
  <c r="G78" i="3" s="1"/>
  <c r="E78" i="3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N75" i="3"/>
  <c r="O75" i="3" s="1"/>
  <c r="M75" i="3"/>
  <c r="K75" i="3"/>
  <c r="I75" i="3"/>
  <c r="G75" i="3"/>
  <c r="U74" i="3"/>
  <c r="T74" i="3"/>
  <c r="N74" i="3"/>
  <c r="O74" i="3" s="1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N72" i="3"/>
  <c r="O72" i="3" s="1"/>
  <c r="M72" i="3"/>
  <c r="K72" i="3"/>
  <c r="I72" i="3"/>
  <c r="G72" i="3"/>
  <c r="U71" i="3"/>
  <c r="T71" i="3"/>
  <c r="N71" i="3"/>
  <c r="O71" i="3" s="1"/>
  <c r="M71" i="3"/>
  <c r="K71" i="3"/>
  <c r="I71" i="3"/>
  <c r="G71" i="3"/>
  <c r="S70" i="3"/>
  <c r="R70" i="3"/>
  <c r="Q70" i="3"/>
  <c r="T70" i="3" s="1"/>
  <c r="P70" i="3"/>
  <c r="U70" i="3" s="1"/>
  <c r="L70" i="3"/>
  <c r="J70" i="3"/>
  <c r="H70" i="3"/>
  <c r="F70" i="3"/>
  <c r="E70" i="3"/>
  <c r="D70" i="3"/>
  <c r="I70" i="3" s="1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S63" i="3"/>
  <c r="R63" i="3"/>
  <c r="Q63" i="3"/>
  <c r="T63" i="3" s="1"/>
  <c r="P63" i="3"/>
  <c r="L63" i="3"/>
  <c r="J63" i="3"/>
  <c r="I63" i="3"/>
  <c r="H63" i="3"/>
  <c r="U63" i="3" s="1"/>
  <c r="F63" i="3"/>
  <c r="N63" i="3" s="1"/>
  <c r="E63" i="3"/>
  <c r="M63" i="3" s="1"/>
  <c r="D63" i="3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S58" i="3"/>
  <c r="R58" i="3"/>
  <c r="Q58" i="3"/>
  <c r="T58" i="3" s="1"/>
  <c r="P58" i="3"/>
  <c r="U58" i="3" s="1"/>
  <c r="L58" i="3"/>
  <c r="J58" i="3"/>
  <c r="H58" i="3"/>
  <c r="F58" i="3"/>
  <c r="E58" i="3"/>
  <c r="M58" i="3" s="1"/>
  <c r="D58" i="3"/>
  <c r="O58" i="3" s="1"/>
  <c r="U57" i="3"/>
  <c r="T57" i="3"/>
  <c r="O57" i="3"/>
  <c r="N57" i="3"/>
  <c r="M57" i="3"/>
  <c r="K57" i="3"/>
  <c r="I57" i="3"/>
  <c r="G57" i="3"/>
  <c r="S54" i="3"/>
  <c r="R54" i="3"/>
  <c r="Q54" i="3"/>
  <c r="T54" i="3" s="1"/>
  <c r="P54" i="3"/>
  <c r="L54" i="3"/>
  <c r="J54" i="3"/>
  <c r="H54" i="3"/>
  <c r="U54" i="3" s="1"/>
  <c r="F54" i="3"/>
  <c r="E54" i="3"/>
  <c r="M54" i="3" s="1"/>
  <c r="D54" i="3"/>
  <c r="I54" i="3" s="1"/>
  <c r="S53" i="3"/>
  <c r="R53" i="3"/>
  <c r="Q53" i="3"/>
  <c r="T53" i="3" s="1"/>
  <c r="P53" i="3"/>
  <c r="L53" i="3"/>
  <c r="J53" i="3"/>
  <c r="H53" i="3"/>
  <c r="G53" i="3"/>
  <c r="F53" i="3"/>
  <c r="E53" i="3"/>
  <c r="D53" i="3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T47" i="3"/>
  <c r="S47" i="3"/>
  <c r="R47" i="3"/>
  <c r="Q47" i="3"/>
  <c r="P47" i="3"/>
  <c r="U47" i="3" s="1"/>
  <c r="L47" i="3"/>
  <c r="J47" i="3"/>
  <c r="H47" i="3"/>
  <c r="F47" i="3"/>
  <c r="N47" i="3" s="1"/>
  <c r="E47" i="3"/>
  <c r="D47" i="3"/>
  <c r="U46" i="3"/>
  <c r="T46" i="3"/>
  <c r="N46" i="3"/>
  <c r="O46" i="3" s="1"/>
  <c r="M46" i="3"/>
  <c r="K46" i="3"/>
  <c r="I46" i="3"/>
  <c r="G46" i="3"/>
  <c r="U45" i="3"/>
  <c r="T45" i="3"/>
  <c r="N45" i="3"/>
  <c r="O45" i="3" s="1"/>
  <c r="M45" i="3"/>
  <c r="K45" i="3"/>
  <c r="I45" i="3"/>
  <c r="G45" i="3"/>
  <c r="U44" i="3"/>
  <c r="T44" i="3"/>
  <c r="N44" i="3"/>
  <c r="O44" i="3" s="1"/>
  <c r="M44" i="3"/>
  <c r="K44" i="3"/>
  <c r="I44" i="3"/>
  <c r="G44" i="3"/>
  <c r="U43" i="3"/>
  <c r="T43" i="3"/>
  <c r="N43" i="3"/>
  <c r="O43" i="3" s="1"/>
  <c r="M43" i="3"/>
  <c r="K43" i="3"/>
  <c r="I43" i="3"/>
  <c r="G43" i="3"/>
  <c r="U42" i="3"/>
  <c r="T42" i="3"/>
  <c r="N42" i="3"/>
  <c r="O42" i="3" s="1"/>
  <c r="M42" i="3"/>
  <c r="K42" i="3"/>
  <c r="I42" i="3"/>
  <c r="G42" i="3"/>
  <c r="U41" i="3"/>
  <c r="T41" i="3"/>
  <c r="N41" i="3"/>
  <c r="O41" i="3" s="1"/>
  <c r="M41" i="3"/>
  <c r="K41" i="3"/>
  <c r="I41" i="3"/>
  <c r="G41" i="3"/>
  <c r="S40" i="3"/>
  <c r="R40" i="3"/>
  <c r="Q40" i="3"/>
  <c r="T40" i="3" s="1"/>
  <c r="P40" i="3"/>
  <c r="U40" i="3" s="1"/>
  <c r="L40" i="3"/>
  <c r="K40" i="3"/>
  <c r="J40" i="3"/>
  <c r="H40" i="3"/>
  <c r="F40" i="3"/>
  <c r="N40" i="3" s="1"/>
  <c r="E40" i="3"/>
  <c r="D40" i="3"/>
  <c r="I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U35" i="3"/>
  <c r="S35" i="3"/>
  <c r="R35" i="3"/>
  <c r="Q35" i="3"/>
  <c r="P35" i="3"/>
  <c r="L35" i="3"/>
  <c r="J35" i="3"/>
  <c r="H35" i="3"/>
  <c r="I35" i="3" s="1"/>
  <c r="F35" i="3"/>
  <c r="N35" i="3" s="1"/>
  <c r="O35" i="3" s="1"/>
  <c r="E35" i="3"/>
  <c r="D35" i="3"/>
  <c r="U34" i="3"/>
  <c r="T34" i="3"/>
  <c r="N34" i="3"/>
  <c r="O34" i="3" s="1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N32" i="3"/>
  <c r="O32" i="3" s="1"/>
  <c r="M32" i="3"/>
  <c r="K32" i="3"/>
  <c r="I32" i="3"/>
  <c r="G32" i="3"/>
  <c r="U31" i="3"/>
  <c r="T31" i="3"/>
  <c r="N31" i="3"/>
  <c r="O31" i="3" s="1"/>
  <c r="M31" i="3"/>
  <c r="K31" i="3"/>
  <c r="I31" i="3"/>
  <c r="G31" i="3"/>
  <c r="U30" i="3"/>
  <c r="T30" i="3"/>
  <c r="N30" i="3"/>
  <c r="O30" i="3" s="1"/>
  <c r="M30" i="3"/>
  <c r="K30" i="3"/>
  <c r="I30" i="3"/>
  <c r="G30" i="3"/>
  <c r="U29" i="3"/>
  <c r="T29" i="3"/>
  <c r="N29" i="3"/>
  <c r="O29" i="3" s="1"/>
  <c r="M29" i="3"/>
  <c r="K29" i="3"/>
  <c r="I29" i="3"/>
  <c r="G29" i="3"/>
  <c r="U28" i="3"/>
  <c r="T28" i="3"/>
  <c r="N28" i="3"/>
  <c r="O28" i="3" s="1"/>
  <c r="M28" i="3"/>
  <c r="K28" i="3"/>
  <c r="I28" i="3"/>
  <c r="G28" i="3"/>
  <c r="S27" i="3"/>
  <c r="R27" i="3"/>
  <c r="Q27" i="3"/>
  <c r="T27" i="3" s="1"/>
  <c r="P27" i="3"/>
  <c r="L27" i="3"/>
  <c r="J27" i="3"/>
  <c r="H27" i="3"/>
  <c r="F27" i="3"/>
  <c r="E27" i="3"/>
  <c r="M27" i="3" s="1"/>
  <c r="D27" i="3"/>
  <c r="U26" i="3"/>
  <c r="T26" i="3"/>
  <c r="N26" i="3"/>
  <c r="O26" i="3" s="1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N24" i="3"/>
  <c r="O24" i="3" s="1"/>
  <c r="M24" i="3"/>
  <c r="K24" i="3"/>
  <c r="I24" i="3"/>
  <c r="G24" i="3"/>
  <c r="U23" i="3"/>
  <c r="T23" i="3"/>
  <c r="N23" i="3"/>
  <c r="O23" i="3" s="1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N21" i="3"/>
  <c r="O21" i="3" s="1"/>
  <c r="M21" i="3"/>
  <c r="K21" i="3"/>
  <c r="I21" i="3"/>
  <c r="G21" i="3"/>
  <c r="U20" i="3"/>
  <c r="T20" i="3"/>
  <c r="N20" i="3"/>
  <c r="O20" i="3" s="1"/>
  <c r="M20" i="3"/>
  <c r="K20" i="3"/>
  <c r="I20" i="3"/>
  <c r="G20" i="3"/>
  <c r="S19" i="3"/>
  <c r="R19" i="3"/>
  <c r="Q19" i="3"/>
  <c r="P19" i="3"/>
  <c r="U19" i="3" s="1"/>
  <c r="L19" i="3"/>
  <c r="J19" i="3"/>
  <c r="H19" i="3"/>
  <c r="F19" i="3"/>
  <c r="E19" i="3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N16" i="3"/>
  <c r="O16" i="3" s="1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N14" i="3"/>
  <c r="O14" i="3" s="1"/>
  <c r="M14" i="3"/>
  <c r="K14" i="3"/>
  <c r="I14" i="3"/>
  <c r="G14" i="3"/>
  <c r="U13" i="3"/>
  <c r="T13" i="3"/>
  <c r="N13" i="3"/>
  <c r="O13" i="3" s="1"/>
  <c r="M13" i="3"/>
  <c r="K13" i="3"/>
  <c r="I13" i="3"/>
  <c r="G13" i="3"/>
  <c r="U12" i="3"/>
  <c r="T12" i="3"/>
  <c r="N12" i="3"/>
  <c r="O12" i="3" s="1"/>
  <c r="M12" i="3"/>
  <c r="K12" i="3"/>
  <c r="I12" i="3"/>
  <c r="G12" i="3"/>
  <c r="U11" i="3"/>
  <c r="T11" i="3"/>
  <c r="N11" i="3"/>
  <c r="O11" i="3" s="1"/>
  <c r="M11" i="3"/>
  <c r="K11" i="3"/>
  <c r="I11" i="3"/>
  <c r="G11" i="3"/>
  <c r="S10" i="3"/>
  <c r="R10" i="3"/>
  <c r="Q10" i="3"/>
  <c r="T10" i="3" s="1"/>
  <c r="P10" i="3"/>
  <c r="L10" i="3"/>
  <c r="J10" i="3"/>
  <c r="H10" i="3"/>
  <c r="F10" i="3"/>
  <c r="E10" i="3"/>
  <c r="K10" i="3" s="1"/>
  <c r="D10" i="3"/>
  <c r="I10" i="3" s="1"/>
  <c r="U9" i="3"/>
  <c r="T9" i="3"/>
  <c r="N9" i="3"/>
  <c r="O9" i="3" s="1"/>
  <c r="M9" i="3"/>
  <c r="K9" i="3"/>
  <c r="I9" i="3"/>
  <c r="G9" i="3"/>
  <c r="U8" i="3"/>
  <c r="T8" i="3"/>
  <c r="N8" i="3"/>
  <c r="O8" i="3" s="1"/>
  <c r="M8" i="3"/>
  <c r="K8" i="3"/>
  <c r="I8" i="3"/>
  <c r="G8" i="3"/>
  <c r="S339" i="2"/>
  <c r="R339" i="2"/>
  <c r="Q339" i="2"/>
  <c r="P339" i="2"/>
  <c r="L339" i="2"/>
  <c r="J339" i="2"/>
  <c r="H339" i="2"/>
  <c r="F339" i="2"/>
  <c r="N339" i="2" s="1"/>
  <c r="E339" i="2"/>
  <c r="M339" i="2" s="1"/>
  <c r="D339" i="2"/>
  <c r="I339" i="2" s="1"/>
  <c r="S338" i="2"/>
  <c r="R338" i="2"/>
  <c r="Q338" i="2"/>
  <c r="T338" i="2" s="1"/>
  <c r="P338" i="2"/>
  <c r="U338" i="2" s="1"/>
  <c r="L338" i="2"/>
  <c r="J338" i="2"/>
  <c r="H338" i="2"/>
  <c r="F338" i="2"/>
  <c r="N338" i="2" s="1"/>
  <c r="E338" i="2"/>
  <c r="K338" i="2" s="1"/>
  <c r="D338" i="2"/>
  <c r="S337" i="2"/>
  <c r="R337" i="2"/>
  <c r="Q337" i="2"/>
  <c r="T337" i="2" s="1"/>
  <c r="P337" i="2"/>
  <c r="L337" i="2"/>
  <c r="J337" i="2"/>
  <c r="H337" i="2"/>
  <c r="F337" i="2"/>
  <c r="N337" i="2" s="1"/>
  <c r="E337" i="2"/>
  <c r="M337" i="2" s="1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T332" i="2" s="1"/>
  <c r="P332" i="2"/>
  <c r="L332" i="2"/>
  <c r="J332" i="2"/>
  <c r="H332" i="2"/>
  <c r="F332" i="2"/>
  <c r="E332" i="2"/>
  <c r="M332" i="2" s="1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T323" i="2"/>
  <c r="S323" i="2"/>
  <c r="R323" i="2"/>
  <c r="Q323" i="2"/>
  <c r="P323" i="2"/>
  <c r="L323" i="2"/>
  <c r="J323" i="2"/>
  <c r="H323" i="2"/>
  <c r="F323" i="2"/>
  <c r="N323" i="2" s="1"/>
  <c r="E323" i="2"/>
  <c r="M323" i="2" s="1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T317" i="2" s="1"/>
  <c r="R317" i="2"/>
  <c r="Q317" i="2"/>
  <c r="P317" i="2"/>
  <c r="L317" i="2"/>
  <c r="J317" i="2"/>
  <c r="H317" i="2"/>
  <c r="U317" i="2" s="1"/>
  <c r="F317" i="2"/>
  <c r="N317" i="2" s="1"/>
  <c r="E317" i="2"/>
  <c r="K317" i="2" s="1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Q310" i="2"/>
  <c r="T310" i="2" s="1"/>
  <c r="P310" i="2"/>
  <c r="L310" i="2"/>
  <c r="J310" i="2"/>
  <c r="H310" i="2"/>
  <c r="U310" i="2" s="1"/>
  <c r="F310" i="2"/>
  <c r="N310" i="2" s="1"/>
  <c r="E310" i="2"/>
  <c r="M310" i="2" s="1"/>
  <c r="D310" i="2"/>
  <c r="I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P303" i="2"/>
  <c r="L303" i="2"/>
  <c r="J303" i="2"/>
  <c r="K303" i="2" s="1"/>
  <c r="H303" i="2"/>
  <c r="F303" i="2"/>
  <c r="E303" i="2"/>
  <c r="D303" i="2"/>
  <c r="G303" i="2" s="1"/>
  <c r="U302" i="2"/>
  <c r="T302" i="2"/>
  <c r="N302" i="2"/>
  <c r="O302" i="2" s="1"/>
  <c r="M302" i="2"/>
  <c r="K302" i="2"/>
  <c r="I302" i="2"/>
  <c r="G302" i="2"/>
  <c r="S299" i="2"/>
  <c r="R299" i="2"/>
  <c r="Q299" i="2"/>
  <c r="T299" i="2" s="1"/>
  <c r="P299" i="2"/>
  <c r="U299" i="2" s="1"/>
  <c r="L299" i="2"/>
  <c r="J299" i="2"/>
  <c r="H299" i="2"/>
  <c r="F299" i="2"/>
  <c r="N299" i="2" s="1"/>
  <c r="E299" i="2"/>
  <c r="M299" i="2" s="1"/>
  <c r="D299" i="2"/>
  <c r="O299" i="2" s="1"/>
  <c r="U298" i="2"/>
  <c r="S298" i="2"/>
  <c r="R298" i="2"/>
  <c r="Q298" i="2"/>
  <c r="T298" i="2" s="1"/>
  <c r="P298" i="2"/>
  <c r="L298" i="2"/>
  <c r="K298" i="2"/>
  <c r="J298" i="2"/>
  <c r="H298" i="2"/>
  <c r="F298" i="2"/>
  <c r="N298" i="2" s="1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Q292" i="2"/>
  <c r="P292" i="2"/>
  <c r="U292" i="2" s="1"/>
  <c r="L292" i="2"/>
  <c r="J292" i="2"/>
  <c r="I292" i="2"/>
  <c r="H292" i="2"/>
  <c r="N292" i="2" s="1"/>
  <c r="F292" i="2"/>
  <c r="E292" i="2"/>
  <c r="M292" i="2" s="1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Q285" i="2"/>
  <c r="T285" i="2" s="1"/>
  <c r="P285" i="2"/>
  <c r="U285" i="2" s="1"/>
  <c r="L285" i="2"/>
  <c r="J285" i="2"/>
  <c r="H285" i="2"/>
  <c r="F285" i="2"/>
  <c r="E285" i="2"/>
  <c r="M285" i="2" s="1"/>
  <c r="D285" i="2"/>
  <c r="G285" i="2" s="1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O278" i="2"/>
  <c r="N278" i="2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T275" i="2" s="1"/>
  <c r="P275" i="2"/>
  <c r="L275" i="2"/>
  <c r="J275" i="2"/>
  <c r="H275" i="2"/>
  <c r="U275" i="2" s="1"/>
  <c r="F275" i="2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U267" i="2"/>
  <c r="S267" i="2"/>
  <c r="R267" i="2"/>
  <c r="Q267" i="2"/>
  <c r="T267" i="2" s="1"/>
  <c r="P267" i="2"/>
  <c r="L267" i="2"/>
  <c r="J267" i="2"/>
  <c r="H267" i="2"/>
  <c r="F267" i="2"/>
  <c r="N267" i="2" s="1"/>
  <c r="E267" i="2"/>
  <c r="K267" i="2" s="1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Q260" i="2"/>
  <c r="T260" i="2" s="1"/>
  <c r="P260" i="2"/>
  <c r="U260" i="2" s="1"/>
  <c r="L260" i="2"/>
  <c r="J260" i="2"/>
  <c r="H260" i="2"/>
  <c r="I260" i="2" s="1"/>
  <c r="F260" i="2"/>
  <c r="N260" i="2" s="1"/>
  <c r="E260" i="2"/>
  <c r="D260" i="2"/>
  <c r="S259" i="2"/>
  <c r="R259" i="2"/>
  <c r="Q259" i="2"/>
  <c r="P259" i="2"/>
  <c r="L259" i="2"/>
  <c r="K259" i="2"/>
  <c r="J259" i="2"/>
  <c r="H259" i="2"/>
  <c r="I259" i="2" s="1"/>
  <c r="F259" i="2"/>
  <c r="N259" i="2" s="1"/>
  <c r="O259" i="2" s="1"/>
  <c r="E259" i="2"/>
  <c r="M259" i="2" s="1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Q254" i="2"/>
  <c r="P254" i="2"/>
  <c r="L254" i="2"/>
  <c r="J254" i="2"/>
  <c r="H254" i="2"/>
  <c r="I254" i="2" s="1"/>
  <c r="F254" i="2"/>
  <c r="N254" i="2" s="1"/>
  <c r="E254" i="2"/>
  <c r="D254" i="2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R247" i="2"/>
  <c r="Q247" i="2"/>
  <c r="T247" i="2" s="1"/>
  <c r="P247" i="2"/>
  <c r="U247" i="2" s="1"/>
  <c r="L247" i="2"/>
  <c r="J247" i="2"/>
  <c r="H247" i="2"/>
  <c r="F247" i="2"/>
  <c r="E247" i="2"/>
  <c r="K247" i="2" s="1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Q240" i="2"/>
  <c r="T240" i="2" s="1"/>
  <c r="P240" i="2"/>
  <c r="L240" i="2"/>
  <c r="J240" i="2"/>
  <c r="H240" i="2"/>
  <c r="U240" i="2" s="1"/>
  <c r="F240" i="2"/>
  <c r="E240" i="2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T231" i="2" s="1"/>
  <c r="P231" i="2"/>
  <c r="L231" i="2"/>
  <c r="J231" i="2"/>
  <c r="H231" i="2"/>
  <c r="F231" i="2"/>
  <c r="E231" i="2"/>
  <c r="M231" i="2" s="1"/>
  <c r="D231" i="2"/>
  <c r="G231" i="2" s="1"/>
  <c r="S230" i="2"/>
  <c r="R230" i="2"/>
  <c r="Q230" i="2"/>
  <c r="T230" i="2" s="1"/>
  <c r="P230" i="2"/>
  <c r="L230" i="2"/>
  <c r="J230" i="2"/>
  <c r="H230" i="2"/>
  <c r="U230" i="2" s="1"/>
  <c r="F230" i="2"/>
  <c r="E230" i="2"/>
  <c r="D230" i="2"/>
  <c r="I230" i="2" s="1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Q224" i="2"/>
  <c r="T224" i="2" s="1"/>
  <c r="P224" i="2"/>
  <c r="L224" i="2"/>
  <c r="J224" i="2"/>
  <c r="H224" i="2"/>
  <c r="U224" i="2" s="1"/>
  <c r="F224" i="2"/>
  <c r="N224" i="2" s="1"/>
  <c r="E224" i="2"/>
  <c r="K224" i="2" s="1"/>
  <c r="D224" i="2"/>
  <c r="U223" i="2"/>
  <c r="T223" i="2"/>
  <c r="O223" i="2"/>
  <c r="N223" i="2"/>
  <c r="M223" i="2"/>
  <c r="K223" i="2"/>
  <c r="I223" i="2"/>
  <c r="G223" i="2"/>
  <c r="U222" i="2"/>
  <c r="T222" i="2"/>
  <c r="O222" i="2"/>
  <c r="N222" i="2"/>
  <c r="M222" i="2"/>
  <c r="K222" i="2"/>
  <c r="I222" i="2"/>
  <c r="G222" i="2"/>
  <c r="U221" i="2"/>
  <c r="T221" i="2"/>
  <c r="O221" i="2"/>
  <c r="N221" i="2"/>
  <c r="M221" i="2"/>
  <c r="K221" i="2"/>
  <c r="I221" i="2"/>
  <c r="G221" i="2"/>
  <c r="U220" i="2"/>
  <c r="T220" i="2"/>
  <c r="O220" i="2"/>
  <c r="N220" i="2"/>
  <c r="M220" i="2"/>
  <c r="K220" i="2"/>
  <c r="I220" i="2"/>
  <c r="G220" i="2"/>
  <c r="U219" i="2"/>
  <c r="T219" i="2"/>
  <c r="O219" i="2"/>
  <c r="N219" i="2"/>
  <c r="M219" i="2"/>
  <c r="K219" i="2"/>
  <c r="I219" i="2"/>
  <c r="G219" i="2"/>
  <c r="U218" i="2"/>
  <c r="T218" i="2"/>
  <c r="O218" i="2"/>
  <c r="N218" i="2"/>
  <c r="M218" i="2"/>
  <c r="K218" i="2"/>
  <c r="I218" i="2"/>
  <c r="G218" i="2"/>
  <c r="U217" i="2"/>
  <c r="T217" i="2"/>
  <c r="O217" i="2"/>
  <c r="N217" i="2"/>
  <c r="M217" i="2"/>
  <c r="K217" i="2"/>
  <c r="I217" i="2"/>
  <c r="G217" i="2"/>
  <c r="S216" i="2"/>
  <c r="R216" i="2"/>
  <c r="Q216" i="2"/>
  <c r="T216" i="2" s="1"/>
  <c r="P216" i="2"/>
  <c r="L216" i="2"/>
  <c r="J216" i="2"/>
  <c r="H216" i="2"/>
  <c r="N216" i="2" s="1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Q205" i="2"/>
  <c r="T205" i="2" s="1"/>
  <c r="P205" i="2"/>
  <c r="L205" i="2"/>
  <c r="J205" i="2"/>
  <c r="H205" i="2"/>
  <c r="F205" i="2"/>
  <c r="E205" i="2"/>
  <c r="D205" i="2"/>
  <c r="G205" i="2" s="1"/>
  <c r="S204" i="2"/>
  <c r="R204" i="2"/>
  <c r="Q204" i="2"/>
  <c r="T204" i="2" s="1"/>
  <c r="P204" i="2"/>
  <c r="L204" i="2"/>
  <c r="J204" i="2"/>
  <c r="H204" i="2"/>
  <c r="U204" i="2" s="1"/>
  <c r="F204" i="2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U198" i="2"/>
  <c r="S198" i="2"/>
  <c r="R198" i="2"/>
  <c r="Q198" i="2"/>
  <c r="T198" i="2" s="1"/>
  <c r="P198" i="2"/>
  <c r="L198" i="2"/>
  <c r="J198" i="2"/>
  <c r="H198" i="2"/>
  <c r="F198" i="2"/>
  <c r="N198" i="2" s="1"/>
  <c r="E198" i="2"/>
  <c r="M198" i="2" s="1"/>
  <c r="D198" i="2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Q191" i="2"/>
  <c r="T191" i="2" s="1"/>
  <c r="P191" i="2"/>
  <c r="L191" i="2"/>
  <c r="J191" i="2"/>
  <c r="H191" i="2"/>
  <c r="I191" i="2" s="1"/>
  <c r="F191" i="2"/>
  <c r="N191" i="2" s="1"/>
  <c r="E191" i="2"/>
  <c r="M191" i="2" s="1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Q185" i="2"/>
  <c r="T185" i="2" s="1"/>
  <c r="P185" i="2"/>
  <c r="L185" i="2"/>
  <c r="J185" i="2"/>
  <c r="H185" i="2"/>
  <c r="F185" i="2"/>
  <c r="E185" i="2"/>
  <c r="M185" i="2" s="1"/>
  <c r="D185" i="2"/>
  <c r="G185" i="2" s="1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R179" i="2"/>
  <c r="Q179" i="2"/>
  <c r="T179" i="2" s="1"/>
  <c r="P179" i="2"/>
  <c r="L179" i="2"/>
  <c r="J179" i="2"/>
  <c r="H179" i="2"/>
  <c r="U179" i="2" s="1"/>
  <c r="F179" i="2"/>
  <c r="E179" i="2"/>
  <c r="M179" i="2" s="1"/>
  <c r="D179" i="2"/>
  <c r="I179" i="2" s="1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U170" i="2"/>
  <c r="S170" i="2"/>
  <c r="R170" i="2"/>
  <c r="Q170" i="2"/>
  <c r="T170" i="2" s="1"/>
  <c r="P170" i="2"/>
  <c r="L170" i="2"/>
  <c r="J170" i="2"/>
  <c r="K170" i="2" s="1"/>
  <c r="H170" i="2"/>
  <c r="F170" i="2"/>
  <c r="E170" i="2"/>
  <c r="M170" i="2" s="1"/>
  <c r="D170" i="2"/>
  <c r="S169" i="2"/>
  <c r="R169" i="2"/>
  <c r="Q169" i="2"/>
  <c r="T169" i="2" s="1"/>
  <c r="P169" i="2"/>
  <c r="U169" i="2" s="1"/>
  <c r="L169" i="2"/>
  <c r="J169" i="2"/>
  <c r="H169" i="2"/>
  <c r="F169" i="2"/>
  <c r="G169" i="2" s="1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T163" i="2" s="1"/>
  <c r="P163" i="2"/>
  <c r="L163" i="2"/>
  <c r="J163" i="2"/>
  <c r="K163" i="2" s="1"/>
  <c r="H163" i="2"/>
  <c r="I163" i="2" s="1"/>
  <c r="F163" i="2"/>
  <c r="E163" i="2"/>
  <c r="M163" i="2" s="1"/>
  <c r="D163" i="2"/>
  <c r="G163" i="2" s="1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T157" i="2" s="1"/>
  <c r="P157" i="2"/>
  <c r="L157" i="2"/>
  <c r="J157" i="2"/>
  <c r="H157" i="2"/>
  <c r="U157" i="2" s="1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Q150" i="2"/>
  <c r="P150" i="2"/>
  <c r="U150" i="2" s="1"/>
  <c r="L150" i="2"/>
  <c r="J150" i="2"/>
  <c r="H150" i="2"/>
  <c r="F150" i="2"/>
  <c r="E150" i="2"/>
  <c r="M150" i="2" s="1"/>
  <c r="D150" i="2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P144" i="2"/>
  <c r="L144" i="2"/>
  <c r="J144" i="2"/>
  <c r="H144" i="2"/>
  <c r="I144" i="2" s="1"/>
  <c r="F144" i="2"/>
  <c r="G144" i="2" s="1"/>
  <c r="E144" i="2"/>
  <c r="D144" i="2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Q137" i="2"/>
  <c r="T137" i="2" s="1"/>
  <c r="P137" i="2"/>
  <c r="U137" i="2" s="1"/>
  <c r="L137" i="2"/>
  <c r="J137" i="2"/>
  <c r="H137" i="2"/>
  <c r="G137" i="2"/>
  <c r="F137" i="2"/>
  <c r="E137" i="2"/>
  <c r="M137" i="2" s="1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R132" i="2"/>
  <c r="Q132" i="2"/>
  <c r="P132" i="2"/>
  <c r="U132" i="2" s="1"/>
  <c r="L132" i="2"/>
  <c r="J132" i="2"/>
  <c r="H132" i="2"/>
  <c r="F132" i="2"/>
  <c r="E132" i="2"/>
  <c r="M132" i="2" s="1"/>
  <c r="D132" i="2"/>
  <c r="I132" i="2" s="1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T126" i="2" s="1"/>
  <c r="P126" i="2"/>
  <c r="L126" i="2"/>
  <c r="J126" i="2"/>
  <c r="H126" i="2"/>
  <c r="U126" i="2" s="1"/>
  <c r="F126" i="2"/>
  <c r="E126" i="2"/>
  <c r="D126" i="2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T121" i="2"/>
  <c r="S121" i="2"/>
  <c r="R121" i="2"/>
  <c r="Q121" i="2"/>
  <c r="P121" i="2"/>
  <c r="U121" i="2" s="1"/>
  <c r="L121" i="2"/>
  <c r="J121" i="2"/>
  <c r="I121" i="2"/>
  <c r="H121" i="2"/>
  <c r="F121" i="2"/>
  <c r="N121" i="2" s="1"/>
  <c r="E121" i="2"/>
  <c r="K121" i="2" s="1"/>
  <c r="D121" i="2"/>
  <c r="U120" i="2"/>
  <c r="T120" i="2"/>
  <c r="O120" i="2"/>
  <c r="N120" i="2"/>
  <c r="M120" i="2"/>
  <c r="K120" i="2"/>
  <c r="I120" i="2"/>
  <c r="G120" i="2"/>
  <c r="U119" i="2"/>
  <c r="T119" i="2"/>
  <c r="O119" i="2"/>
  <c r="N119" i="2"/>
  <c r="M119" i="2"/>
  <c r="K119" i="2"/>
  <c r="I119" i="2"/>
  <c r="G119" i="2"/>
  <c r="U118" i="2"/>
  <c r="T118" i="2"/>
  <c r="O118" i="2"/>
  <c r="N118" i="2"/>
  <c r="M118" i="2"/>
  <c r="K118" i="2"/>
  <c r="I118" i="2"/>
  <c r="G118" i="2"/>
  <c r="U117" i="2"/>
  <c r="T117" i="2"/>
  <c r="O117" i="2"/>
  <c r="N117" i="2"/>
  <c r="M117" i="2"/>
  <c r="K117" i="2"/>
  <c r="I117" i="2"/>
  <c r="G117" i="2"/>
  <c r="U116" i="2"/>
  <c r="T116" i="2"/>
  <c r="O116" i="2"/>
  <c r="N116" i="2"/>
  <c r="M116" i="2"/>
  <c r="K116" i="2"/>
  <c r="I116" i="2"/>
  <c r="G116" i="2"/>
  <c r="U115" i="2"/>
  <c r="T115" i="2"/>
  <c r="O115" i="2"/>
  <c r="N115" i="2"/>
  <c r="M115" i="2"/>
  <c r="K115" i="2"/>
  <c r="I115" i="2"/>
  <c r="G115" i="2"/>
  <c r="U114" i="2"/>
  <c r="T114" i="2"/>
  <c r="O114" i="2"/>
  <c r="N114" i="2"/>
  <c r="M114" i="2"/>
  <c r="K114" i="2"/>
  <c r="I114" i="2"/>
  <c r="G114" i="2"/>
  <c r="U113" i="2"/>
  <c r="T113" i="2"/>
  <c r="O113" i="2"/>
  <c r="N113" i="2"/>
  <c r="M113" i="2"/>
  <c r="K113" i="2"/>
  <c r="I113" i="2"/>
  <c r="G113" i="2"/>
  <c r="S112" i="2"/>
  <c r="R112" i="2"/>
  <c r="Q112" i="2"/>
  <c r="T112" i="2" s="1"/>
  <c r="P112" i="2"/>
  <c r="L112" i="2"/>
  <c r="J112" i="2"/>
  <c r="K112" i="2" s="1"/>
  <c r="H112" i="2"/>
  <c r="F112" i="2"/>
  <c r="E112" i="2"/>
  <c r="M112" i="2" s="1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T106" i="2" s="1"/>
  <c r="R106" i="2"/>
  <c r="Q106" i="2"/>
  <c r="P106" i="2"/>
  <c r="U106" i="2" s="1"/>
  <c r="L106" i="2"/>
  <c r="J106" i="2"/>
  <c r="H106" i="2"/>
  <c r="I106" i="2" s="1"/>
  <c r="F106" i="2"/>
  <c r="E106" i="2"/>
  <c r="M106" i="2" s="1"/>
  <c r="D106" i="2"/>
  <c r="U105" i="2"/>
  <c r="T105" i="2"/>
  <c r="N105" i="2"/>
  <c r="O105" i="2" s="1"/>
  <c r="M105" i="2"/>
  <c r="K105" i="2"/>
  <c r="I105" i="2"/>
  <c r="G105" i="2"/>
  <c r="S102" i="2"/>
  <c r="T102" i="2" s="1"/>
  <c r="R102" i="2"/>
  <c r="Q102" i="2"/>
  <c r="P102" i="2"/>
  <c r="U102" i="2" s="1"/>
  <c r="L102" i="2"/>
  <c r="J102" i="2"/>
  <c r="H102" i="2"/>
  <c r="F102" i="2"/>
  <c r="E102" i="2"/>
  <c r="D102" i="2"/>
  <c r="I102" i="2" s="1"/>
  <c r="S101" i="2"/>
  <c r="R101" i="2"/>
  <c r="Q101" i="2"/>
  <c r="T101" i="2" s="1"/>
  <c r="P101" i="2"/>
  <c r="L101" i="2"/>
  <c r="J101" i="2"/>
  <c r="H101" i="2"/>
  <c r="F101" i="2"/>
  <c r="N101" i="2" s="1"/>
  <c r="E101" i="2"/>
  <c r="M101" i="2" s="1"/>
  <c r="D101" i="2"/>
  <c r="I101" i="2" s="1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P96" i="2"/>
  <c r="U96" i="2" s="1"/>
  <c r="L96" i="2"/>
  <c r="J96" i="2"/>
  <c r="H96" i="2"/>
  <c r="I96" i="2" s="1"/>
  <c r="F96" i="2"/>
  <c r="N96" i="2" s="1"/>
  <c r="O96" i="2" s="1"/>
  <c r="E96" i="2"/>
  <c r="M96" i="2" s="1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T91" i="2" s="1"/>
  <c r="R91" i="2"/>
  <c r="Q91" i="2"/>
  <c r="P91" i="2"/>
  <c r="U91" i="2" s="1"/>
  <c r="L91" i="2"/>
  <c r="J91" i="2"/>
  <c r="H91" i="2"/>
  <c r="F91" i="2"/>
  <c r="E91" i="2"/>
  <c r="D91" i="2"/>
  <c r="G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U85" i="2"/>
  <c r="S85" i="2"/>
  <c r="R85" i="2"/>
  <c r="Q85" i="2"/>
  <c r="P85" i="2"/>
  <c r="L85" i="2"/>
  <c r="J85" i="2"/>
  <c r="H85" i="2"/>
  <c r="F85" i="2"/>
  <c r="G85" i="2" s="1"/>
  <c r="E85" i="2"/>
  <c r="K85" i="2" s="1"/>
  <c r="D85" i="2"/>
  <c r="T84" i="2"/>
  <c r="S84" i="2"/>
  <c r="R84" i="2"/>
  <c r="Q84" i="2"/>
  <c r="P84" i="2"/>
  <c r="U84" i="2" s="1"/>
  <c r="L84" i="2"/>
  <c r="J84" i="2"/>
  <c r="H84" i="2"/>
  <c r="G84" i="2"/>
  <c r="F84" i="2"/>
  <c r="E84" i="2"/>
  <c r="M84" i="2" s="1"/>
  <c r="D84" i="2"/>
  <c r="I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P78" i="2"/>
  <c r="U78" i="2" s="1"/>
  <c r="L78" i="2"/>
  <c r="J78" i="2"/>
  <c r="K78" i="2" s="1"/>
  <c r="H78" i="2"/>
  <c r="F78" i="2"/>
  <c r="N78" i="2" s="1"/>
  <c r="O78" i="2" s="1"/>
  <c r="E78" i="2"/>
  <c r="D78" i="2"/>
  <c r="I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O71" i="2"/>
  <c r="N71" i="2"/>
  <c r="M71" i="2"/>
  <c r="K71" i="2"/>
  <c r="I71" i="2"/>
  <c r="G71" i="2"/>
  <c r="S70" i="2"/>
  <c r="R70" i="2"/>
  <c r="Q70" i="2"/>
  <c r="P70" i="2"/>
  <c r="L70" i="2"/>
  <c r="K70" i="2"/>
  <c r="J70" i="2"/>
  <c r="H70" i="2"/>
  <c r="I70" i="2" s="1"/>
  <c r="F70" i="2"/>
  <c r="N70" i="2" s="1"/>
  <c r="E70" i="2"/>
  <c r="M70" i="2" s="1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T63" i="2" s="1"/>
  <c r="R63" i="2"/>
  <c r="Q63" i="2"/>
  <c r="P63" i="2"/>
  <c r="U63" i="2" s="1"/>
  <c r="M63" i="2"/>
  <c r="L63" i="2"/>
  <c r="J63" i="2"/>
  <c r="H63" i="2"/>
  <c r="F63" i="2"/>
  <c r="G63" i="2" s="1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T58" i="2"/>
  <c r="S58" i="2"/>
  <c r="R58" i="2"/>
  <c r="Q58" i="2"/>
  <c r="P58" i="2"/>
  <c r="U58" i="2" s="1"/>
  <c r="L58" i="2"/>
  <c r="J58" i="2"/>
  <c r="H58" i="2"/>
  <c r="G58" i="2"/>
  <c r="F58" i="2"/>
  <c r="E58" i="2"/>
  <c r="M58" i="2" s="1"/>
  <c r="D58" i="2"/>
  <c r="I58" i="2" s="1"/>
  <c r="U57" i="2"/>
  <c r="T57" i="2"/>
  <c r="N57" i="2"/>
  <c r="O57" i="2" s="1"/>
  <c r="M57" i="2"/>
  <c r="K57" i="2"/>
  <c r="I57" i="2"/>
  <c r="G57" i="2"/>
  <c r="S54" i="2"/>
  <c r="R54" i="2"/>
  <c r="Q54" i="2"/>
  <c r="P54" i="2"/>
  <c r="L54" i="2"/>
  <c r="J54" i="2"/>
  <c r="K54" i="2" s="1"/>
  <c r="H54" i="2"/>
  <c r="F54" i="2"/>
  <c r="N54" i="2" s="1"/>
  <c r="O54" i="2" s="1"/>
  <c r="E54" i="2"/>
  <c r="M54" i="2" s="1"/>
  <c r="D54" i="2"/>
  <c r="I54" i="2" s="1"/>
  <c r="S53" i="2"/>
  <c r="R53" i="2"/>
  <c r="Q53" i="2"/>
  <c r="P53" i="2"/>
  <c r="U53" i="2" s="1"/>
  <c r="L53" i="2"/>
  <c r="K53" i="2"/>
  <c r="J53" i="2"/>
  <c r="I53" i="2"/>
  <c r="H53" i="2"/>
  <c r="F53" i="2"/>
  <c r="N53" i="2" s="1"/>
  <c r="E53" i="2"/>
  <c r="D53" i="2"/>
  <c r="U52" i="2"/>
  <c r="T52" i="2"/>
  <c r="N52" i="2"/>
  <c r="O52" i="2" s="1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U47" i="2"/>
  <c r="S47" i="2"/>
  <c r="T47" i="2" s="1"/>
  <c r="R47" i="2"/>
  <c r="Q47" i="2"/>
  <c r="P47" i="2"/>
  <c r="L47" i="2"/>
  <c r="J47" i="2"/>
  <c r="H47" i="2"/>
  <c r="F47" i="2"/>
  <c r="N47" i="2" s="1"/>
  <c r="E47" i="2"/>
  <c r="K47" i="2" s="1"/>
  <c r="D47" i="2"/>
  <c r="I47" i="2" s="1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Q40" i="2"/>
  <c r="T40" i="2" s="1"/>
  <c r="P40" i="2"/>
  <c r="L40" i="2"/>
  <c r="J40" i="2"/>
  <c r="H40" i="2"/>
  <c r="U40" i="2" s="1"/>
  <c r="F40" i="2"/>
  <c r="E40" i="2"/>
  <c r="M40" i="2" s="1"/>
  <c r="D40" i="2"/>
  <c r="I40" i="2" s="1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Q35" i="2"/>
  <c r="T35" i="2" s="1"/>
  <c r="P35" i="2"/>
  <c r="U35" i="2" s="1"/>
  <c r="L35" i="2"/>
  <c r="J35" i="2"/>
  <c r="H35" i="2"/>
  <c r="F35" i="2"/>
  <c r="E35" i="2"/>
  <c r="M35" i="2" s="1"/>
  <c r="D35" i="2"/>
  <c r="I35" i="2" s="1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Q27" i="2"/>
  <c r="P27" i="2"/>
  <c r="U27" i="2" s="1"/>
  <c r="L27" i="2"/>
  <c r="J27" i="2"/>
  <c r="I27" i="2"/>
  <c r="H27" i="2"/>
  <c r="F27" i="2"/>
  <c r="N27" i="2" s="1"/>
  <c r="E27" i="2"/>
  <c r="M27" i="2" s="1"/>
  <c r="D27" i="2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S19" i="2"/>
  <c r="R19" i="2"/>
  <c r="Q19" i="2"/>
  <c r="P19" i="2"/>
  <c r="U19" i="2" s="1"/>
  <c r="L19" i="2"/>
  <c r="J19" i="2"/>
  <c r="H19" i="2"/>
  <c r="F19" i="2"/>
  <c r="N19" i="2" s="1"/>
  <c r="E19" i="2"/>
  <c r="D19" i="2"/>
  <c r="I19" i="2" s="1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T10" i="2"/>
  <c r="S10" i="2"/>
  <c r="R10" i="2"/>
  <c r="Q10" i="2"/>
  <c r="P10" i="2"/>
  <c r="L10" i="2"/>
  <c r="J10" i="2"/>
  <c r="H10" i="2"/>
  <c r="U10" i="2" s="1"/>
  <c r="G10" i="2"/>
  <c r="F10" i="2"/>
  <c r="E10" i="2"/>
  <c r="M10" i="2" s="1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Q339" i="1"/>
  <c r="P339" i="1"/>
  <c r="U339" i="1" s="1"/>
  <c r="L339" i="1"/>
  <c r="J339" i="1"/>
  <c r="H339" i="1"/>
  <c r="F339" i="1"/>
  <c r="E339" i="1"/>
  <c r="D339" i="1"/>
  <c r="S338" i="1"/>
  <c r="R338" i="1"/>
  <c r="Q338" i="1"/>
  <c r="P338" i="1"/>
  <c r="L338" i="1"/>
  <c r="J338" i="1"/>
  <c r="K338" i="1" s="1"/>
  <c r="H338" i="1"/>
  <c r="F338" i="1"/>
  <c r="E338" i="1"/>
  <c r="D338" i="1"/>
  <c r="U337" i="1"/>
  <c r="S337" i="1"/>
  <c r="R337" i="1"/>
  <c r="Q337" i="1"/>
  <c r="T337" i="1" s="1"/>
  <c r="P337" i="1"/>
  <c r="L337" i="1"/>
  <c r="J337" i="1"/>
  <c r="H337" i="1"/>
  <c r="F337" i="1"/>
  <c r="N337" i="1" s="1"/>
  <c r="E337" i="1"/>
  <c r="M337" i="1" s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S332" i="1"/>
  <c r="R332" i="1"/>
  <c r="Q332" i="1"/>
  <c r="P332" i="1"/>
  <c r="L332" i="1"/>
  <c r="J332" i="1"/>
  <c r="K332" i="1" s="1"/>
  <c r="H332" i="1"/>
  <c r="N332" i="1" s="1"/>
  <c r="O332" i="1" s="1"/>
  <c r="F332" i="1"/>
  <c r="E332" i="1"/>
  <c r="M332" i="1" s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T323" i="1" s="1"/>
  <c r="P323" i="1"/>
  <c r="L323" i="1"/>
  <c r="J323" i="1"/>
  <c r="H323" i="1"/>
  <c r="I323" i="1" s="1"/>
  <c r="F323" i="1"/>
  <c r="E323" i="1"/>
  <c r="M323" i="1" s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T317" i="1" s="1"/>
  <c r="P317" i="1"/>
  <c r="U317" i="1" s="1"/>
  <c r="L317" i="1"/>
  <c r="J317" i="1"/>
  <c r="K317" i="1" s="1"/>
  <c r="H317" i="1"/>
  <c r="F317" i="1"/>
  <c r="E317" i="1"/>
  <c r="M317" i="1" s="1"/>
  <c r="D317" i="1"/>
  <c r="I317" i="1" s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S310" i="1"/>
  <c r="R310" i="1"/>
  <c r="Q310" i="1"/>
  <c r="T310" i="1" s="1"/>
  <c r="P310" i="1"/>
  <c r="L310" i="1"/>
  <c r="J310" i="1"/>
  <c r="H310" i="1"/>
  <c r="U310" i="1" s="1"/>
  <c r="F310" i="1"/>
  <c r="E310" i="1"/>
  <c r="K310" i="1" s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Q303" i="1"/>
  <c r="P303" i="1"/>
  <c r="L303" i="1"/>
  <c r="J303" i="1"/>
  <c r="K303" i="1" s="1"/>
  <c r="H303" i="1"/>
  <c r="N303" i="1" s="1"/>
  <c r="O303" i="1" s="1"/>
  <c r="F303" i="1"/>
  <c r="E303" i="1"/>
  <c r="M303" i="1" s="1"/>
  <c r="D303" i="1"/>
  <c r="U302" i="1"/>
  <c r="T302" i="1"/>
  <c r="N302" i="1"/>
  <c r="O302" i="1" s="1"/>
  <c r="M302" i="1"/>
  <c r="K302" i="1"/>
  <c r="I302" i="1"/>
  <c r="G302" i="1"/>
  <c r="S299" i="1"/>
  <c r="R299" i="1"/>
  <c r="Q299" i="1"/>
  <c r="P299" i="1"/>
  <c r="L299" i="1"/>
  <c r="J299" i="1"/>
  <c r="H299" i="1"/>
  <c r="F299" i="1"/>
  <c r="E299" i="1"/>
  <c r="D299" i="1"/>
  <c r="S298" i="1"/>
  <c r="R298" i="1"/>
  <c r="Q298" i="1"/>
  <c r="T298" i="1" s="1"/>
  <c r="P298" i="1"/>
  <c r="U298" i="1" s="1"/>
  <c r="L298" i="1"/>
  <c r="J298" i="1"/>
  <c r="I298" i="1"/>
  <c r="H298" i="1"/>
  <c r="F298" i="1"/>
  <c r="G298" i="1" s="1"/>
  <c r="E298" i="1"/>
  <c r="M298" i="1" s="1"/>
  <c r="D298" i="1"/>
  <c r="U297" i="1"/>
  <c r="T297" i="1"/>
  <c r="O297" i="1"/>
  <c r="N297" i="1"/>
  <c r="M297" i="1"/>
  <c r="K297" i="1"/>
  <c r="I297" i="1"/>
  <c r="G297" i="1"/>
  <c r="U296" i="1"/>
  <c r="T296" i="1"/>
  <c r="O296" i="1"/>
  <c r="N296" i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T292" i="1" s="1"/>
  <c r="P292" i="1"/>
  <c r="L292" i="1"/>
  <c r="J292" i="1"/>
  <c r="H292" i="1"/>
  <c r="U292" i="1" s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P285" i="1"/>
  <c r="U285" i="1" s="1"/>
  <c r="L285" i="1"/>
  <c r="J285" i="1"/>
  <c r="H285" i="1"/>
  <c r="F285" i="1"/>
  <c r="N285" i="1" s="1"/>
  <c r="O285" i="1" s="1"/>
  <c r="E285" i="1"/>
  <c r="M285" i="1" s="1"/>
  <c r="D285" i="1"/>
  <c r="I285" i="1" s="1"/>
  <c r="U284" i="1"/>
  <c r="T284" i="1"/>
  <c r="O284" i="1"/>
  <c r="N284" i="1"/>
  <c r="M284" i="1"/>
  <c r="K284" i="1"/>
  <c r="I284" i="1"/>
  <c r="G284" i="1"/>
  <c r="U283" i="1"/>
  <c r="T283" i="1"/>
  <c r="O283" i="1"/>
  <c r="N283" i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O278" i="1"/>
  <c r="N278" i="1"/>
  <c r="M278" i="1"/>
  <c r="K278" i="1"/>
  <c r="I278" i="1"/>
  <c r="G278" i="1"/>
  <c r="U277" i="1"/>
  <c r="T277" i="1"/>
  <c r="O277" i="1"/>
  <c r="N277" i="1"/>
  <c r="M277" i="1"/>
  <c r="K277" i="1"/>
  <c r="I277" i="1"/>
  <c r="G277" i="1"/>
  <c r="U276" i="1"/>
  <c r="T276" i="1"/>
  <c r="O276" i="1"/>
  <c r="N276" i="1"/>
  <c r="M276" i="1"/>
  <c r="K276" i="1"/>
  <c r="I276" i="1"/>
  <c r="G276" i="1"/>
  <c r="S275" i="1"/>
  <c r="R275" i="1"/>
  <c r="Q275" i="1"/>
  <c r="P275" i="1"/>
  <c r="L275" i="1"/>
  <c r="K275" i="1"/>
  <c r="J275" i="1"/>
  <c r="H275" i="1"/>
  <c r="I275" i="1" s="1"/>
  <c r="F275" i="1"/>
  <c r="N275" i="1" s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N270" i="1"/>
  <c r="O270" i="1" s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N268" i="1"/>
  <c r="O268" i="1" s="1"/>
  <c r="M268" i="1"/>
  <c r="K268" i="1"/>
  <c r="I268" i="1"/>
  <c r="G268" i="1"/>
  <c r="S267" i="1"/>
  <c r="R267" i="1"/>
  <c r="Q267" i="1"/>
  <c r="P267" i="1"/>
  <c r="L267" i="1"/>
  <c r="J267" i="1"/>
  <c r="K267" i="1" s="1"/>
  <c r="H267" i="1"/>
  <c r="F267" i="1"/>
  <c r="E267" i="1"/>
  <c r="D267" i="1"/>
  <c r="I267" i="1" s="1"/>
  <c r="U266" i="1"/>
  <c r="T266" i="1"/>
  <c r="O266" i="1"/>
  <c r="N266" i="1"/>
  <c r="M266" i="1"/>
  <c r="K266" i="1"/>
  <c r="I266" i="1"/>
  <c r="G266" i="1"/>
  <c r="U265" i="1"/>
  <c r="T265" i="1"/>
  <c r="O265" i="1"/>
  <c r="N265" i="1"/>
  <c r="M265" i="1"/>
  <c r="K265" i="1"/>
  <c r="I265" i="1"/>
  <c r="G265" i="1"/>
  <c r="U264" i="1"/>
  <c r="T264" i="1"/>
  <c r="O264" i="1"/>
  <c r="N264" i="1"/>
  <c r="M264" i="1"/>
  <c r="K264" i="1"/>
  <c r="I264" i="1"/>
  <c r="G264" i="1"/>
  <c r="U263" i="1"/>
  <c r="T263" i="1"/>
  <c r="O263" i="1"/>
  <c r="N263" i="1"/>
  <c r="M263" i="1"/>
  <c r="K263" i="1"/>
  <c r="I263" i="1"/>
  <c r="G263" i="1"/>
  <c r="S260" i="1"/>
  <c r="R260" i="1"/>
  <c r="Q260" i="1"/>
  <c r="T260" i="1" s="1"/>
  <c r="P260" i="1"/>
  <c r="L260" i="1"/>
  <c r="J260" i="1"/>
  <c r="H260" i="1"/>
  <c r="U260" i="1" s="1"/>
  <c r="F260" i="1"/>
  <c r="E260" i="1"/>
  <c r="D260" i="1"/>
  <c r="S259" i="1"/>
  <c r="R259" i="1"/>
  <c r="Q259" i="1"/>
  <c r="T259" i="1" s="1"/>
  <c r="P259" i="1"/>
  <c r="L259" i="1"/>
  <c r="J259" i="1"/>
  <c r="H259" i="1"/>
  <c r="U259" i="1" s="1"/>
  <c r="F259" i="1"/>
  <c r="E259" i="1"/>
  <c r="M259" i="1" s="1"/>
  <c r="D259" i="1"/>
  <c r="I259" i="1" s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T254" i="1" s="1"/>
  <c r="P254" i="1"/>
  <c r="U254" i="1" s="1"/>
  <c r="L254" i="1"/>
  <c r="J254" i="1"/>
  <c r="I254" i="1"/>
  <c r="H254" i="1"/>
  <c r="F254" i="1"/>
  <c r="N254" i="1" s="1"/>
  <c r="E254" i="1"/>
  <c r="K254" i="1" s="1"/>
  <c r="D254" i="1"/>
  <c r="O254" i="1" s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S247" i="1"/>
  <c r="R247" i="1"/>
  <c r="Q247" i="1"/>
  <c r="P247" i="1"/>
  <c r="U247" i="1" s="1"/>
  <c r="L247" i="1"/>
  <c r="K247" i="1"/>
  <c r="J247" i="1"/>
  <c r="H247" i="1"/>
  <c r="I247" i="1" s="1"/>
  <c r="F247" i="1"/>
  <c r="E247" i="1"/>
  <c r="D247" i="1"/>
  <c r="U246" i="1"/>
  <c r="T246" i="1"/>
  <c r="O246" i="1"/>
  <c r="N246" i="1"/>
  <c r="M246" i="1"/>
  <c r="K246" i="1"/>
  <c r="I246" i="1"/>
  <c r="G246" i="1"/>
  <c r="U245" i="1"/>
  <c r="T245" i="1"/>
  <c r="O245" i="1"/>
  <c r="N245" i="1"/>
  <c r="M245" i="1"/>
  <c r="K245" i="1"/>
  <c r="I245" i="1"/>
  <c r="G245" i="1"/>
  <c r="U244" i="1"/>
  <c r="T244" i="1"/>
  <c r="O244" i="1"/>
  <c r="N244" i="1"/>
  <c r="M244" i="1"/>
  <c r="K244" i="1"/>
  <c r="I244" i="1"/>
  <c r="G244" i="1"/>
  <c r="U243" i="1"/>
  <c r="T243" i="1"/>
  <c r="O243" i="1"/>
  <c r="N243" i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T240" i="1"/>
  <c r="S240" i="1"/>
  <c r="R240" i="1"/>
  <c r="Q240" i="1"/>
  <c r="P240" i="1"/>
  <c r="U240" i="1" s="1"/>
  <c r="M240" i="1"/>
  <c r="L240" i="1"/>
  <c r="J240" i="1"/>
  <c r="H240" i="1"/>
  <c r="F240" i="1"/>
  <c r="E240" i="1"/>
  <c r="D240" i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S231" i="1"/>
  <c r="R231" i="1"/>
  <c r="Q231" i="1"/>
  <c r="P231" i="1"/>
  <c r="U231" i="1" s="1"/>
  <c r="L231" i="1"/>
  <c r="J231" i="1"/>
  <c r="H231" i="1"/>
  <c r="F231" i="1"/>
  <c r="N231" i="1" s="1"/>
  <c r="O231" i="1" s="1"/>
  <c r="E231" i="1"/>
  <c r="D231" i="1"/>
  <c r="I231" i="1" s="1"/>
  <c r="S230" i="1"/>
  <c r="R230" i="1"/>
  <c r="Q230" i="1"/>
  <c r="T230" i="1" s="1"/>
  <c r="P230" i="1"/>
  <c r="L230" i="1"/>
  <c r="K230" i="1"/>
  <c r="J230" i="1"/>
  <c r="H230" i="1"/>
  <c r="I230" i="1" s="1"/>
  <c r="F230" i="1"/>
  <c r="G230" i="1" s="1"/>
  <c r="E230" i="1"/>
  <c r="M230" i="1" s="1"/>
  <c r="D230" i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T224" i="1" s="1"/>
  <c r="P224" i="1"/>
  <c r="U224" i="1" s="1"/>
  <c r="L224" i="1"/>
  <c r="K224" i="1"/>
  <c r="J224" i="1"/>
  <c r="I224" i="1"/>
  <c r="H224" i="1"/>
  <c r="F224" i="1"/>
  <c r="N224" i="1" s="1"/>
  <c r="E224" i="1"/>
  <c r="M224" i="1" s="1"/>
  <c r="D224" i="1"/>
  <c r="U223" i="1"/>
  <c r="T223" i="1"/>
  <c r="N223" i="1"/>
  <c r="O223" i="1" s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N221" i="1"/>
  <c r="O221" i="1" s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N217" i="1"/>
  <c r="O217" i="1" s="1"/>
  <c r="M217" i="1"/>
  <c r="K217" i="1"/>
  <c r="I217" i="1"/>
  <c r="G217" i="1"/>
  <c r="S216" i="1"/>
  <c r="T216" i="1" s="1"/>
  <c r="R216" i="1"/>
  <c r="Q216" i="1"/>
  <c r="P216" i="1"/>
  <c r="U216" i="1" s="1"/>
  <c r="L216" i="1"/>
  <c r="J216" i="1"/>
  <c r="H216" i="1"/>
  <c r="F216" i="1"/>
  <c r="N216" i="1" s="1"/>
  <c r="E216" i="1"/>
  <c r="K216" i="1" s="1"/>
  <c r="D216" i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S205" i="1"/>
  <c r="R205" i="1"/>
  <c r="Q205" i="1"/>
  <c r="T205" i="1" s="1"/>
  <c r="P205" i="1"/>
  <c r="N205" i="1"/>
  <c r="L205" i="1"/>
  <c r="J205" i="1"/>
  <c r="H205" i="1"/>
  <c r="U205" i="1" s="1"/>
  <c r="F205" i="1"/>
  <c r="E205" i="1"/>
  <c r="M205" i="1" s="1"/>
  <c r="D205" i="1"/>
  <c r="I205" i="1" s="1"/>
  <c r="S204" i="1"/>
  <c r="R204" i="1"/>
  <c r="Q204" i="1"/>
  <c r="T204" i="1" s="1"/>
  <c r="P204" i="1"/>
  <c r="L204" i="1"/>
  <c r="J204" i="1"/>
  <c r="K204" i="1" s="1"/>
  <c r="H204" i="1"/>
  <c r="F204" i="1"/>
  <c r="E204" i="1"/>
  <c r="D204" i="1"/>
  <c r="G204" i="1" s="1"/>
  <c r="U203" i="1"/>
  <c r="T203" i="1"/>
  <c r="N203" i="1"/>
  <c r="O203" i="1" s="1"/>
  <c r="M203" i="1"/>
  <c r="K203" i="1"/>
  <c r="I203" i="1"/>
  <c r="G203" i="1"/>
  <c r="U202" i="1"/>
  <c r="T202" i="1"/>
  <c r="N202" i="1"/>
  <c r="O202" i="1" s="1"/>
  <c r="M202" i="1"/>
  <c r="K202" i="1"/>
  <c r="I202" i="1"/>
  <c r="G202" i="1"/>
  <c r="U201" i="1"/>
  <c r="T201" i="1"/>
  <c r="N201" i="1"/>
  <c r="O201" i="1" s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T198" i="1" s="1"/>
  <c r="P198" i="1"/>
  <c r="U198" i="1" s="1"/>
  <c r="L198" i="1"/>
  <c r="J198" i="1"/>
  <c r="K198" i="1" s="1"/>
  <c r="H198" i="1"/>
  <c r="F198" i="1"/>
  <c r="E198" i="1"/>
  <c r="D198" i="1"/>
  <c r="I198" i="1" s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O195" i="1"/>
  <c r="N195" i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O193" i="1"/>
  <c r="N193" i="1"/>
  <c r="M193" i="1"/>
  <c r="K193" i="1"/>
  <c r="I193" i="1"/>
  <c r="G193" i="1"/>
  <c r="U192" i="1"/>
  <c r="T192" i="1"/>
  <c r="O192" i="1"/>
  <c r="N192" i="1"/>
  <c r="M192" i="1"/>
  <c r="K192" i="1"/>
  <c r="I192" i="1"/>
  <c r="G192" i="1"/>
  <c r="S191" i="1"/>
  <c r="T191" i="1" s="1"/>
  <c r="R191" i="1"/>
  <c r="Q191" i="1"/>
  <c r="P191" i="1"/>
  <c r="M191" i="1"/>
  <c r="L191" i="1"/>
  <c r="J191" i="1"/>
  <c r="H191" i="1"/>
  <c r="F191" i="1"/>
  <c r="E191" i="1"/>
  <c r="K191" i="1" s="1"/>
  <c r="D191" i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S185" i="1"/>
  <c r="T185" i="1" s="1"/>
  <c r="R185" i="1"/>
  <c r="Q185" i="1"/>
  <c r="P185" i="1"/>
  <c r="U185" i="1" s="1"/>
  <c r="L185" i="1"/>
  <c r="J185" i="1"/>
  <c r="H185" i="1"/>
  <c r="F185" i="1"/>
  <c r="N185" i="1" s="1"/>
  <c r="O185" i="1" s="1"/>
  <c r="E185" i="1"/>
  <c r="D185" i="1"/>
  <c r="I185" i="1" s="1"/>
  <c r="U184" i="1"/>
  <c r="T184" i="1"/>
  <c r="O184" i="1"/>
  <c r="N184" i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O182" i="1"/>
  <c r="N182" i="1"/>
  <c r="M182" i="1"/>
  <c r="K182" i="1"/>
  <c r="I182" i="1"/>
  <c r="G182" i="1"/>
  <c r="U181" i="1"/>
  <c r="T181" i="1"/>
  <c r="O181" i="1"/>
  <c r="N181" i="1"/>
  <c r="M181" i="1"/>
  <c r="K181" i="1"/>
  <c r="I181" i="1"/>
  <c r="G181" i="1"/>
  <c r="U180" i="1"/>
  <c r="T180" i="1"/>
  <c r="O180" i="1"/>
  <c r="N180" i="1"/>
  <c r="M180" i="1"/>
  <c r="K180" i="1"/>
  <c r="I180" i="1"/>
  <c r="G180" i="1"/>
  <c r="S179" i="1"/>
  <c r="R179" i="1"/>
  <c r="Q179" i="1"/>
  <c r="T179" i="1" s="1"/>
  <c r="P179" i="1"/>
  <c r="L179" i="1"/>
  <c r="J179" i="1"/>
  <c r="H179" i="1"/>
  <c r="F179" i="1"/>
  <c r="E179" i="1"/>
  <c r="D179" i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S170" i="1"/>
  <c r="R170" i="1"/>
  <c r="Q170" i="1"/>
  <c r="P170" i="1"/>
  <c r="L170" i="1"/>
  <c r="J170" i="1"/>
  <c r="H170" i="1"/>
  <c r="N170" i="1" s="1"/>
  <c r="F170" i="1"/>
  <c r="E170" i="1"/>
  <c r="D170" i="1"/>
  <c r="S169" i="1"/>
  <c r="T169" i="1" s="1"/>
  <c r="R169" i="1"/>
  <c r="Q169" i="1"/>
  <c r="P169" i="1"/>
  <c r="U169" i="1" s="1"/>
  <c r="L169" i="1"/>
  <c r="M169" i="1" s="1"/>
  <c r="K169" i="1"/>
  <c r="J169" i="1"/>
  <c r="H169" i="1"/>
  <c r="F169" i="1"/>
  <c r="N169" i="1" s="1"/>
  <c r="E169" i="1"/>
  <c r="D169" i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Q163" i="1"/>
  <c r="P163" i="1"/>
  <c r="U163" i="1" s="1"/>
  <c r="L163" i="1"/>
  <c r="J163" i="1"/>
  <c r="I163" i="1"/>
  <c r="H163" i="1"/>
  <c r="F163" i="1"/>
  <c r="N163" i="1" s="1"/>
  <c r="E163" i="1"/>
  <c r="D163" i="1"/>
  <c r="U162" i="1"/>
  <c r="T162" i="1"/>
  <c r="N162" i="1"/>
  <c r="O162" i="1" s="1"/>
  <c r="M162" i="1"/>
  <c r="K162" i="1"/>
  <c r="I162" i="1"/>
  <c r="G162" i="1"/>
  <c r="U161" i="1"/>
  <c r="T161" i="1"/>
  <c r="N161" i="1"/>
  <c r="O161" i="1" s="1"/>
  <c r="M161" i="1"/>
  <c r="K161" i="1"/>
  <c r="I161" i="1"/>
  <c r="G161" i="1"/>
  <c r="U160" i="1"/>
  <c r="T160" i="1"/>
  <c r="N160" i="1"/>
  <c r="O160" i="1" s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T157" i="1" s="1"/>
  <c r="R157" i="1"/>
  <c r="Q157" i="1"/>
  <c r="P157" i="1"/>
  <c r="L157" i="1"/>
  <c r="K157" i="1"/>
  <c r="J157" i="1"/>
  <c r="H157" i="1"/>
  <c r="U157" i="1" s="1"/>
  <c r="F157" i="1"/>
  <c r="N157" i="1" s="1"/>
  <c r="E157" i="1"/>
  <c r="D157" i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O153" i="1"/>
  <c r="N153" i="1"/>
  <c r="M153" i="1"/>
  <c r="K153" i="1"/>
  <c r="I153" i="1"/>
  <c r="G153" i="1"/>
  <c r="U152" i="1"/>
  <c r="T152" i="1"/>
  <c r="O152" i="1"/>
  <c r="N152" i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Q150" i="1"/>
  <c r="P150" i="1"/>
  <c r="U150" i="1" s="1"/>
  <c r="N150" i="1"/>
  <c r="O150" i="1" s="1"/>
  <c r="L150" i="1"/>
  <c r="J150" i="1"/>
  <c r="H150" i="1"/>
  <c r="F150" i="1"/>
  <c r="E150" i="1"/>
  <c r="K150" i="1" s="1"/>
  <c r="D150" i="1"/>
  <c r="I150" i="1" s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S144" i="1"/>
  <c r="R144" i="1"/>
  <c r="Q144" i="1"/>
  <c r="T144" i="1" s="1"/>
  <c r="P144" i="1"/>
  <c r="L144" i="1"/>
  <c r="J144" i="1"/>
  <c r="H144" i="1"/>
  <c r="I144" i="1" s="1"/>
  <c r="F144" i="1"/>
  <c r="E144" i="1"/>
  <c r="K144" i="1" s="1"/>
  <c r="D144" i="1"/>
  <c r="G144" i="1" s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P137" i="1"/>
  <c r="L137" i="1"/>
  <c r="J137" i="1"/>
  <c r="K137" i="1" s="1"/>
  <c r="H137" i="1"/>
  <c r="U137" i="1" s="1"/>
  <c r="F137" i="1"/>
  <c r="N137" i="1" s="1"/>
  <c r="E137" i="1"/>
  <c r="D137" i="1"/>
  <c r="I137" i="1" s="1"/>
  <c r="U136" i="1"/>
  <c r="T136" i="1"/>
  <c r="O136" i="1"/>
  <c r="N136" i="1"/>
  <c r="M136" i="1"/>
  <c r="K136" i="1"/>
  <c r="I136" i="1"/>
  <c r="G136" i="1"/>
  <c r="U135" i="1"/>
  <c r="T135" i="1"/>
  <c r="O135" i="1"/>
  <c r="N135" i="1"/>
  <c r="M135" i="1"/>
  <c r="K135" i="1"/>
  <c r="I135" i="1"/>
  <c r="G135" i="1"/>
  <c r="U134" i="1"/>
  <c r="T134" i="1"/>
  <c r="O134" i="1"/>
  <c r="N134" i="1"/>
  <c r="M134" i="1"/>
  <c r="K134" i="1"/>
  <c r="I134" i="1"/>
  <c r="G134" i="1"/>
  <c r="U133" i="1"/>
  <c r="T133" i="1"/>
  <c r="O133" i="1"/>
  <c r="N133" i="1"/>
  <c r="M133" i="1"/>
  <c r="K133" i="1"/>
  <c r="I133" i="1"/>
  <c r="G133" i="1"/>
  <c r="S132" i="1"/>
  <c r="T132" i="1" s="1"/>
  <c r="R132" i="1"/>
  <c r="Q132" i="1"/>
  <c r="P132" i="1"/>
  <c r="U132" i="1" s="1"/>
  <c r="L132" i="1"/>
  <c r="J132" i="1"/>
  <c r="H132" i="1"/>
  <c r="F132" i="1"/>
  <c r="N132" i="1" s="1"/>
  <c r="E132" i="1"/>
  <c r="K132" i="1" s="1"/>
  <c r="D132" i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P126" i="1"/>
  <c r="L126" i="1"/>
  <c r="J126" i="1"/>
  <c r="H126" i="1"/>
  <c r="U126" i="1" s="1"/>
  <c r="F126" i="1"/>
  <c r="G126" i="1" s="1"/>
  <c r="E126" i="1"/>
  <c r="D126" i="1"/>
  <c r="I126" i="1" s="1"/>
  <c r="U125" i="1"/>
  <c r="T125" i="1"/>
  <c r="O125" i="1"/>
  <c r="N125" i="1"/>
  <c r="M125" i="1"/>
  <c r="K125" i="1"/>
  <c r="I125" i="1"/>
  <c r="G125" i="1"/>
  <c r="U124" i="1"/>
  <c r="T124" i="1"/>
  <c r="O124" i="1"/>
  <c r="N124" i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O122" i="1"/>
  <c r="N122" i="1"/>
  <c r="M122" i="1"/>
  <c r="K122" i="1"/>
  <c r="I122" i="1"/>
  <c r="G122" i="1"/>
  <c r="S121" i="1"/>
  <c r="R121" i="1"/>
  <c r="Q121" i="1"/>
  <c r="T121" i="1" s="1"/>
  <c r="P121" i="1"/>
  <c r="L121" i="1"/>
  <c r="J121" i="1"/>
  <c r="K121" i="1" s="1"/>
  <c r="H121" i="1"/>
  <c r="F121" i="1"/>
  <c r="N121" i="1" s="1"/>
  <c r="E121" i="1"/>
  <c r="D121" i="1"/>
  <c r="O121" i="1" s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U112" i="1"/>
  <c r="S112" i="1"/>
  <c r="R112" i="1"/>
  <c r="Q112" i="1"/>
  <c r="T112" i="1" s="1"/>
  <c r="P112" i="1"/>
  <c r="L112" i="1"/>
  <c r="J112" i="1"/>
  <c r="H112" i="1"/>
  <c r="I112" i="1" s="1"/>
  <c r="F112" i="1"/>
  <c r="E112" i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Q106" i="1"/>
  <c r="T106" i="1" s="1"/>
  <c r="P106" i="1"/>
  <c r="L106" i="1"/>
  <c r="J106" i="1"/>
  <c r="H106" i="1"/>
  <c r="U106" i="1" s="1"/>
  <c r="F106" i="1"/>
  <c r="E106" i="1"/>
  <c r="K106" i="1" s="1"/>
  <c r="D106" i="1"/>
  <c r="U105" i="1"/>
  <c r="T105" i="1"/>
  <c r="N105" i="1"/>
  <c r="O105" i="1" s="1"/>
  <c r="M105" i="1"/>
  <c r="K105" i="1"/>
  <c r="I105" i="1"/>
  <c r="G105" i="1"/>
  <c r="S102" i="1"/>
  <c r="R102" i="1"/>
  <c r="Q102" i="1"/>
  <c r="T102" i="1" s="1"/>
  <c r="P102" i="1"/>
  <c r="U102" i="1" s="1"/>
  <c r="L102" i="1"/>
  <c r="J102" i="1"/>
  <c r="H102" i="1"/>
  <c r="F102" i="1"/>
  <c r="E102" i="1"/>
  <c r="M102" i="1" s="1"/>
  <c r="D102" i="1"/>
  <c r="I102" i="1" s="1"/>
  <c r="S101" i="1"/>
  <c r="R101" i="1"/>
  <c r="Q101" i="1"/>
  <c r="T101" i="1" s="1"/>
  <c r="P101" i="1"/>
  <c r="L101" i="1"/>
  <c r="J101" i="1"/>
  <c r="H101" i="1"/>
  <c r="I101" i="1" s="1"/>
  <c r="F101" i="1"/>
  <c r="E101" i="1"/>
  <c r="M101" i="1" s="1"/>
  <c r="D101" i="1"/>
  <c r="G101" i="1" s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Q96" i="1"/>
  <c r="P96" i="1"/>
  <c r="U96" i="1" s="1"/>
  <c r="L96" i="1"/>
  <c r="J96" i="1"/>
  <c r="I96" i="1"/>
  <c r="H96" i="1"/>
  <c r="F96" i="1"/>
  <c r="N96" i="1" s="1"/>
  <c r="E96" i="1"/>
  <c r="M96" i="1" s="1"/>
  <c r="D96" i="1"/>
  <c r="U95" i="1"/>
  <c r="T95" i="1"/>
  <c r="N95" i="1"/>
  <c r="O95" i="1" s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T91" i="1" s="1"/>
  <c r="R91" i="1"/>
  <c r="Q91" i="1"/>
  <c r="P91" i="1"/>
  <c r="U91" i="1" s="1"/>
  <c r="L91" i="1"/>
  <c r="J91" i="1"/>
  <c r="H91" i="1"/>
  <c r="F91" i="1"/>
  <c r="N91" i="1" s="1"/>
  <c r="E91" i="1"/>
  <c r="D91" i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S85" i="1"/>
  <c r="R85" i="1"/>
  <c r="Q85" i="1"/>
  <c r="P85" i="1"/>
  <c r="M85" i="1"/>
  <c r="L85" i="1"/>
  <c r="J85" i="1"/>
  <c r="H85" i="1"/>
  <c r="I85" i="1" s="1"/>
  <c r="F85" i="1"/>
  <c r="E85" i="1"/>
  <c r="D85" i="1"/>
  <c r="S84" i="1"/>
  <c r="R84" i="1"/>
  <c r="Q84" i="1"/>
  <c r="P84" i="1"/>
  <c r="L84" i="1"/>
  <c r="J84" i="1"/>
  <c r="H84" i="1"/>
  <c r="I84" i="1" s="1"/>
  <c r="F84" i="1"/>
  <c r="N84" i="1" s="1"/>
  <c r="O84" i="1" s="1"/>
  <c r="E84" i="1"/>
  <c r="D84" i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U78" i="1"/>
  <c r="S78" i="1"/>
  <c r="R78" i="1"/>
  <c r="Q78" i="1"/>
  <c r="T78" i="1" s="1"/>
  <c r="P78" i="1"/>
  <c r="L78" i="1"/>
  <c r="J78" i="1"/>
  <c r="I78" i="1"/>
  <c r="H78" i="1"/>
  <c r="F78" i="1"/>
  <c r="N78" i="1" s="1"/>
  <c r="E78" i="1"/>
  <c r="M78" i="1" s="1"/>
  <c r="D78" i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N74" i="1"/>
  <c r="O74" i="1" s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T70" i="1" s="1"/>
  <c r="R70" i="1"/>
  <c r="Q70" i="1"/>
  <c r="P70" i="1"/>
  <c r="L70" i="1"/>
  <c r="K70" i="1"/>
  <c r="J70" i="1"/>
  <c r="H70" i="1"/>
  <c r="U70" i="1" s="1"/>
  <c r="F70" i="1"/>
  <c r="N70" i="1" s="1"/>
  <c r="E70" i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S63" i="1"/>
  <c r="R63" i="1"/>
  <c r="Q63" i="1"/>
  <c r="T63" i="1" s="1"/>
  <c r="P63" i="1"/>
  <c r="U63" i="1" s="1"/>
  <c r="L63" i="1"/>
  <c r="J63" i="1"/>
  <c r="H63" i="1"/>
  <c r="I63" i="1" s="1"/>
  <c r="F63" i="1"/>
  <c r="E63" i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Q58" i="1"/>
  <c r="P58" i="1"/>
  <c r="L58" i="1"/>
  <c r="J58" i="1"/>
  <c r="K58" i="1" s="1"/>
  <c r="H58" i="1"/>
  <c r="F58" i="1"/>
  <c r="N58" i="1" s="1"/>
  <c r="O58" i="1" s="1"/>
  <c r="E58" i="1"/>
  <c r="D58" i="1"/>
  <c r="U57" i="1"/>
  <c r="T57" i="1"/>
  <c r="N57" i="1"/>
  <c r="O57" i="1" s="1"/>
  <c r="M57" i="1"/>
  <c r="K57" i="1"/>
  <c r="I57" i="1"/>
  <c r="G57" i="1"/>
  <c r="S54" i="1"/>
  <c r="R54" i="1"/>
  <c r="Q54" i="1"/>
  <c r="T54" i="1" s="1"/>
  <c r="P54" i="1"/>
  <c r="L54" i="1"/>
  <c r="J54" i="1"/>
  <c r="K54" i="1" s="1"/>
  <c r="H54" i="1"/>
  <c r="U54" i="1" s="1"/>
  <c r="F54" i="1"/>
  <c r="E54" i="1"/>
  <c r="M54" i="1" s="1"/>
  <c r="D54" i="1"/>
  <c r="I54" i="1" s="1"/>
  <c r="S53" i="1"/>
  <c r="T53" i="1" s="1"/>
  <c r="R53" i="1"/>
  <c r="Q53" i="1"/>
  <c r="P53" i="1"/>
  <c r="U53" i="1" s="1"/>
  <c r="L53" i="1"/>
  <c r="J53" i="1"/>
  <c r="H53" i="1"/>
  <c r="F53" i="1"/>
  <c r="N53" i="1" s="1"/>
  <c r="E53" i="1"/>
  <c r="M53" i="1" s="1"/>
  <c r="D53" i="1"/>
  <c r="U52" i="1"/>
  <c r="T52" i="1"/>
  <c r="N52" i="1"/>
  <c r="O52" i="1" s="1"/>
  <c r="M52" i="1"/>
  <c r="K52" i="1"/>
  <c r="I52" i="1"/>
  <c r="G52" i="1"/>
  <c r="U51" i="1"/>
  <c r="T51" i="1"/>
  <c r="N51" i="1"/>
  <c r="O51" i="1" s="1"/>
  <c r="M51" i="1"/>
  <c r="K51" i="1"/>
  <c r="I51" i="1"/>
  <c r="G51" i="1"/>
  <c r="U50" i="1"/>
  <c r="T50" i="1"/>
  <c r="N50" i="1"/>
  <c r="O50" i="1" s="1"/>
  <c r="M50" i="1"/>
  <c r="K50" i="1"/>
  <c r="I50" i="1"/>
  <c r="G50" i="1"/>
  <c r="U49" i="1"/>
  <c r="T49" i="1"/>
  <c r="N49" i="1"/>
  <c r="O49" i="1" s="1"/>
  <c r="M49" i="1"/>
  <c r="K49" i="1"/>
  <c r="I49" i="1"/>
  <c r="G49" i="1"/>
  <c r="U48" i="1"/>
  <c r="T48" i="1"/>
  <c r="N48" i="1"/>
  <c r="O48" i="1" s="1"/>
  <c r="M48" i="1"/>
  <c r="K48" i="1"/>
  <c r="I48" i="1"/>
  <c r="G48" i="1"/>
  <c r="U47" i="1"/>
  <c r="S47" i="1"/>
  <c r="R47" i="1"/>
  <c r="Q47" i="1"/>
  <c r="T47" i="1" s="1"/>
  <c r="P47" i="1"/>
  <c r="L47" i="1"/>
  <c r="J47" i="1"/>
  <c r="H47" i="1"/>
  <c r="I47" i="1" s="1"/>
  <c r="F47" i="1"/>
  <c r="G47" i="1" s="1"/>
  <c r="E47" i="1"/>
  <c r="D47" i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T40" i="1" s="1"/>
  <c r="P40" i="1"/>
  <c r="U40" i="1" s="1"/>
  <c r="L40" i="1"/>
  <c r="J40" i="1"/>
  <c r="K40" i="1" s="1"/>
  <c r="H40" i="1"/>
  <c r="F40" i="1"/>
  <c r="N40" i="1" s="1"/>
  <c r="E40" i="1"/>
  <c r="M40" i="1" s="1"/>
  <c r="D40" i="1"/>
  <c r="G40" i="1" s="1"/>
  <c r="U39" i="1"/>
  <c r="T39" i="1"/>
  <c r="N39" i="1"/>
  <c r="O39" i="1" s="1"/>
  <c r="M39" i="1"/>
  <c r="K39" i="1"/>
  <c r="I39" i="1"/>
  <c r="G39" i="1"/>
  <c r="U38" i="1"/>
  <c r="T38" i="1"/>
  <c r="N38" i="1"/>
  <c r="O38" i="1" s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N36" i="1"/>
  <c r="O36" i="1" s="1"/>
  <c r="M36" i="1"/>
  <c r="K36" i="1"/>
  <c r="I36" i="1"/>
  <c r="G36" i="1"/>
  <c r="S35" i="1"/>
  <c r="R35" i="1"/>
  <c r="Q35" i="1"/>
  <c r="T35" i="1" s="1"/>
  <c r="P35" i="1"/>
  <c r="L35" i="1"/>
  <c r="J35" i="1"/>
  <c r="K35" i="1" s="1"/>
  <c r="H35" i="1"/>
  <c r="U35" i="1" s="1"/>
  <c r="F35" i="1"/>
  <c r="E35" i="1"/>
  <c r="M35" i="1" s="1"/>
  <c r="D35" i="1"/>
  <c r="U34" i="1"/>
  <c r="T34" i="1"/>
  <c r="O34" i="1"/>
  <c r="N34" i="1"/>
  <c r="M34" i="1"/>
  <c r="K34" i="1"/>
  <c r="I34" i="1"/>
  <c r="G34" i="1"/>
  <c r="U33" i="1"/>
  <c r="T33" i="1"/>
  <c r="O33" i="1"/>
  <c r="N33" i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O31" i="1"/>
  <c r="N31" i="1"/>
  <c r="M31" i="1"/>
  <c r="K31" i="1"/>
  <c r="I31" i="1"/>
  <c r="G31" i="1"/>
  <c r="U30" i="1"/>
  <c r="T30" i="1"/>
  <c r="O30" i="1"/>
  <c r="N30" i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T27" i="1" s="1"/>
  <c r="R27" i="1"/>
  <c r="Q27" i="1"/>
  <c r="P27" i="1"/>
  <c r="U27" i="1" s="1"/>
  <c r="L27" i="1"/>
  <c r="J27" i="1"/>
  <c r="H27" i="1"/>
  <c r="F27" i="1"/>
  <c r="N27" i="1" s="1"/>
  <c r="E27" i="1"/>
  <c r="K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N24" i="1"/>
  <c r="O24" i="1" s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N21" i="1"/>
  <c r="O21" i="1" s="1"/>
  <c r="M21" i="1"/>
  <c r="K21" i="1"/>
  <c r="I21" i="1"/>
  <c r="G21" i="1"/>
  <c r="U20" i="1"/>
  <c r="T20" i="1"/>
  <c r="N20" i="1"/>
  <c r="O20" i="1" s="1"/>
  <c r="M20" i="1"/>
  <c r="K20" i="1"/>
  <c r="I20" i="1"/>
  <c r="G20" i="1"/>
  <c r="U19" i="1"/>
  <c r="S19" i="1"/>
  <c r="R19" i="1"/>
  <c r="Q19" i="1"/>
  <c r="T19" i="1" s="1"/>
  <c r="P19" i="1"/>
  <c r="L19" i="1"/>
  <c r="J19" i="1"/>
  <c r="H19" i="1"/>
  <c r="F19" i="1"/>
  <c r="N19" i="1" s="1"/>
  <c r="E19" i="1"/>
  <c r="D19" i="1"/>
  <c r="G19" i="1" s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T10" i="1" s="1"/>
  <c r="P10" i="1"/>
  <c r="L10" i="1"/>
  <c r="J10" i="1"/>
  <c r="H10" i="1"/>
  <c r="F10" i="1"/>
  <c r="E10" i="1"/>
  <c r="M10" i="1" s="1"/>
  <c r="D10" i="1"/>
  <c r="G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O179" i="1" l="1"/>
  <c r="O298" i="3"/>
  <c r="M35" i="5"/>
  <c r="K35" i="5"/>
  <c r="G58" i="1"/>
  <c r="U85" i="1"/>
  <c r="I169" i="1"/>
  <c r="I170" i="1"/>
  <c r="G185" i="1"/>
  <c r="O205" i="1"/>
  <c r="G231" i="1"/>
  <c r="U267" i="1"/>
  <c r="M310" i="1"/>
  <c r="I338" i="1"/>
  <c r="K19" i="2"/>
  <c r="T19" i="2"/>
  <c r="K27" i="2"/>
  <c r="G54" i="2"/>
  <c r="G101" i="2"/>
  <c r="U254" i="2"/>
  <c r="G259" i="2"/>
  <c r="G35" i="3"/>
  <c r="K91" i="3"/>
  <c r="K144" i="3"/>
  <c r="K150" i="3"/>
  <c r="I169" i="3"/>
  <c r="G185" i="3"/>
  <c r="U191" i="3"/>
  <c r="K259" i="3"/>
  <c r="I267" i="3"/>
  <c r="K339" i="3"/>
  <c r="I27" i="4"/>
  <c r="G40" i="4"/>
  <c r="O40" i="1"/>
  <c r="K47" i="1"/>
  <c r="I58" i="1"/>
  <c r="T84" i="1"/>
  <c r="N106" i="1"/>
  <c r="K112" i="1"/>
  <c r="M121" i="1"/>
  <c r="U121" i="1"/>
  <c r="G150" i="1"/>
  <c r="T150" i="1"/>
  <c r="T163" i="1"/>
  <c r="K170" i="1"/>
  <c r="U179" i="1"/>
  <c r="M198" i="1"/>
  <c r="O224" i="1"/>
  <c r="M247" i="1"/>
  <c r="N259" i="1"/>
  <c r="O259" i="1" s="1"/>
  <c r="M260" i="1"/>
  <c r="M267" i="1"/>
  <c r="T267" i="1"/>
  <c r="T299" i="1"/>
  <c r="M338" i="1"/>
  <c r="T338" i="1"/>
  <c r="T339" i="1"/>
  <c r="N35" i="2"/>
  <c r="O35" i="2" s="1"/>
  <c r="N40" i="2"/>
  <c r="O40" i="2" s="1"/>
  <c r="O53" i="2"/>
  <c r="M91" i="2"/>
  <c r="G121" i="2"/>
  <c r="I169" i="2"/>
  <c r="N185" i="2"/>
  <c r="O185" i="2" s="1"/>
  <c r="M205" i="2"/>
  <c r="N231" i="2"/>
  <c r="O231" i="2" s="1"/>
  <c r="N285" i="2"/>
  <c r="O285" i="2" s="1"/>
  <c r="T303" i="2"/>
  <c r="G27" i="3"/>
  <c r="G54" i="3"/>
  <c r="T126" i="3"/>
  <c r="G137" i="3"/>
  <c r="O163" i="3"/>
  <c r="T205" i="3"/>
  <c r="N231" i="3"/>
  <c r="O231" i="3" s="1"/>
  <c r="T303" i="3"/>
  <c r="U10" i="4"/>
  <c r="M27" i="4"/>
  <c r="I40" i="4"/>
  <c r="U47" i="4"/>
  <c r="I53" i="4"/>
  <c r="I58" i="4"/>
  <c r="M126" i="4"/>
  <c r="U240" i="4"/>
  <c r="T254" i="5"/>
  <c r="U303" i="1"/>
  <c r="M84" i="1"/>
  <c r="M91" i="1"/>
  <c r="M163" i="1"/>
  <c r="N198" i="1"/>
  <c r="G205" i="1"/>
  <c r="G247" i="1"/>
  <c r="G259" i="1"/>
  <c r="G267" i="1"/>
  <c r="G338" i="1"/>
  <c r="I10" i="2"/>
  <c r="O27" i="2"/>
  <c r="G35" i="2"/>
  <c r="G40" i="2"/>
  <c r="M53" i="2"/>
  <c r="T53" i="2"/>
  <c r="N58" i="2"/>
  <c r="O58" i="2" s="1"/>
  <c r="K63" i="2"/>
  <c r="M78" i="2"/>
  <c r="T78" i="2"/>
  <c r="N84" i="2"/>
  <c r="O84" i="2" s="1"/>
  <c r="N91" i="2"/>
  <c r="O91" i="2" s="1"/>
  <c r="N132" i="2"/>
  <c r="T132" i="2"/>
  <c r="N137" i="2"/>
  <c r="O137" i="2" s="1"/>
  <c r="N150" i="2"/>
  <c r="T150" i="2"/>
  <c r="U163" i="2"/>
  <c r="M169" i="2"/>
  <c r="N179" i="2"/>
  <c r="U216" i="2"/>
  <c r="N247" i="2"/>
  <c r="M260" i="2"/>
  <c r="M303" i="2"/>
  <c r="G332" i="2"/>
  <c r="K339" i="2"/>
  <c r="N10" i="3"/>
  <c r="M40" i="3"/>
  <c r="M78" i="3"/>
  <c r="M84" i="3"/>
  <c r="G102" i="3"/>
  <c r="K126" i="3"/>
  <c r="I144" i="3"/>
  <c r="M170" i="3"/>
  <c r="M198" i="3"/>
  <c r="M205" i="3"/>
  <c r="U259" i="3"/>
  <c r="G267" i="3"/>
  <c r="T267" i="3"/>
  <c r="N275" i="3"/>
  <c r="G298" i="3"/>
  <c r="M303" i="3"/>
  <c r="U310" i="3"/>
  <c r="N317" i="3"/>
  <c r="O317" i="3" s="1"/>
  <c r="N323" i="3"/>
  <c r="N27" i="4"/>
  <c r="O27" i="4" s="1"/>
  <c r="K58" i="4"/>
  <c r="M191" i="4"/>
  <c r="K191" i="4"/>
  <c r="K53" i="1"/>
  <c r="N85" i="1"/>
  <c r="O85" i="1" s="1"/>
  <c r="K96" i="1"/>
  <c r="K102" i="1"/>
  <c r="G121" i="1"/>
  <c r="U144" i="1"/>
  <c r="M179" i="1"/>
  <c r="M216" i="1"/>
  <c r="M299" i="1"/>
  <c r="U332" i="1"/>
  <c r="M339" i="1"/>
  <c r="N144" i="2"/>
  <c r="O144" i="2" s="1"/>
  <c r="I185" i="2"/>
  <c r="U191" i="2"/>
  <c r="I231" i="2"/>
  <c r="I285" i="2"/>
  <c r="M298" i="2"/>
  <c r="I299" i="2"/>
  <c r="U323" i="2"/>
  <c r="I332" i="2"/>
  <c r="I19" i="3"/>
  <c r="U53" i="3"/>
  <c r="I96" i="3"/>
  <c r="K137" i="3"/>
  <c r="K224" i="3"/>
  <c r="I231" i="3"/>
  <c r="K332" i="3"/>
  <c r="G240" i="4"/>
  <c r="I240" i="4"/>
  <c r="I339" i="4"/>
  <c r="G339" i="4"/>
  <c r="G137" i="6"/>
  <c r="I10" i="1"/>
  <c r="K19" i="1"/>
  <c r="K10" i="1"/>
  <c r="O19" i="1"/>
  <c r="N35" i="1"/>
  <c r="O35" i="1" s="1"/>
  <c r="N54" i="1"/>
  <c r="G84" i="1"/>
  <c r="K101" i="1"/>
  <c r="G102" i="1"/>
  <c r="I121" i="1"/>
  <c r="M144" i="1"/>
  <c r="O170" i="1"/>
  <c r="U170" i="1"/>
  <c r="N179" i="1"/>
  <c r="U191" i="1"/>
  <c r="M254" i="1"/>
  <c r="K298" i="1"/>
  <c r="N299" i="1"/>
  <c r="I303" i="1"/>
  <c r="N310" i="1"/>
  <c r="I332" i="1"/>
  <c r="K337" i="1"/>
  <c r="N10" i="2"/>
  <c r="O10" i="2" s="1"/>
  <c r="T27" i="2"/>
  <c r="G78" i="2"/>
  <c r="I91" i="2"/>
  <c r="M102" i="2"/>
  <c r="I126" i="2"/>
  <c r="I137" i="2"/>
  <c r="U144" i="2"/>
  <c r="K185" i="2"/>
  <c r="K198" i="2"/>
  <c r="I204" i="2"/>
  <c r="I205" i="2"/>
  <c r="M216" i="2"/>
  <c r="M230" i="2"/>
  <c r="K231" i="2"/>
  <c r="I275" i="2"/>
  <c r="T292" i="2"/>
  <c r="K332" i="2"/>
  <c r="U339" i="2"/>
  <c r="M19" i="3"/>
  <c r="U27" i="3"/>
  <c r="I53" i="3"/>
  <c r="K63" i="3"/>
  <c r="K70" i="3"/>
  <c r="I78" i="3"/>
  <c r="G84" i="3"/>
  <c r="M91" i="3"/>
  <c r="K96" i="3"/>
  <c r="K101" i="3"/>
  <c r="K121" i="3"/>
  <c r="K132" i="3"/>
  <c r="O150" i="3"/>
  <c r="M240" i="3"/>
  <c r="U260" i="3"/>
  <c r="K267" i="3"/>
  <c r="M285" i="3"/>
  <c r="T292" i="3"/>
  <c r="K298" i="3"/>
  <c r="I303" i="3"/>
  <c r="I337" i="3"/>
  <c r="M338" i="3"/>
  <c r="N10" i="4"/>
  <c r="O10" i="4" s="1"/>
  <c r="T19" i="4"/>
  <c r="I35" i="4"/>
  <c r="M47" i="4"/>
  <c r="I54" i="4"/>
  <c r="T84" i="4"/>
  <c r="N163" i="4"/>
  <c r="I254" i="4"/>
  <c r="G254" i="4"/>
  <c r="I58" i="6"/>
  <c r="T58" i="1"/>
  <c r="K63" i="1"/>
  <c r="K85" i="1"/>
  <c r="T85" i="1"/>
  <c r="M106" i="1"/>
  <c r="M112" i="1"/>
  <c r="T126" i="1"/>
  <c r="O137" i="1"/>
  <c r="T137" i="1"/>
  <c r="N144" i="1"/>
  <c r="O144" i="1" s="1"/>
  <c r="M170" i="1"/>
  <c r="K240" i="1"/>
  <c r="K260" i="1"/>
  <c r="T275" i="1"/>
  <c r="I299" i="1"/>
  <c r="G317" i="1"/>
  <c r="I339" i="1"/>
  <c r="K35" i="2"/>
  <c r="U54" i="2"/>
  <c r="O70" i="2"/>
  <c r="U70" i="2"/>
  <c r="I85" i="2"/>
  <c r="G96" i="2"/>
  <c r="O101" i="2"/>
  <c r="G102" i="2"/>
  <c r="G112" i="2"/>
  <c r="M126" i="2"/>
  <c r="K137" i="2"/>
  <c r="T144" i="2"/>
  <c r="K150" i="2"/>
  <c r="M157" i="2"/>
  <c r="N163" i="2"/>
  <c r="O163" i="2" s="1"/>
  <c r="N170" i="2"/>
  <c r="M204" i="2"/>
  <c r="K205" i="2"/>
  <c r="N230" i="2"/>
  <c r="M240" i="2"/>
  <c r="O254" i="2"/>
  <c r="T254" i="2"/>
  <c r="U259" i="2"/>
  <c r="M275" i="2"/>
  <c r="K285" i="2"/>
  <c r="I303" i="2"/>
  <c r="I323" i="2"/>
  <c r="U337" i="2"/>
  <c r="T339" i="2"/>
  <c r="N19" i="3"/>
  <c r="O19" i="3" s="1"/>
  <c r="T19" i="3"/>
  <c r="I47" i="3"/>
  <c r="M53" i="3"/>
  <c r="N58" i="3"/>
  <c r="G85" i="3"/>
  <c r="U91" i="3"/>
  <c r="N101" i="3"/>
  <c r="I106" i="3"/>
  <c r="M112" i="3"/>
  <c r="N132" i="3"/>
  <c r="M144" i="3"/>
  <c r="G150" i="3"/>
  <c r="T150" i="3"/>
  <c r="K169" i="3"/>
  <c r="T169" i="3"/>
  <c r="I179" i="3"/>
  <c r="U185" i="3"/>
  <c r="O191" i="3"/>
  <c r="T191" i="3"/>
  <c r="I205" i="3"/>
  <c r="M216" i="3"/>
  <c r="K231" i="3"/>
  <c r="N240" i="3"/>
  <c r="I247" i="3"/>
  <c r="T260" i="3"/>
  <c r="G285" i="3"/>
  <c r="M310" i="3"/>
  <c r="U332" i="3"/>
  <c r="N338" i="3"/>
  <c r="O338" i="3" s="1"/>
  <c r="M339" i="3"/>
  <c r="K35" i="4"/>
  <c r="T40" i="4"/>
  <c r="G47" i="4"/>
  <c r="K54" i="4"/>
  <c r="T58" i="4"/>
  <c r="G84" i="4"/>
  <c r="I121" i="4"/>
  <c r="I260" i="4"/>
  <c r="G260" i="4"/>
  <c r="K137" i="5"/>
  <c r="G205" i="5"/>
  <c r="U10" i="1"/>
  <c r="I19" i="1"/>
  <c r="I35" i="1"/>
  <c r="I40" i="1"/>
  <c r="M58" i="1"/>
  <c r="G63" i="1"/>
  <c r="K78" i="1"/>
  <c r="K84" i="1"/>
  <c r="G85" i="1"/>
  <c r="K91" i="1"/>
  <c r="T96" i="1"/>
  <c r="N112" i="1"/>
  <c r="K126" i="1"/>
  <c r="M137" i="1"/>
  <c r="M150" i="1"/>
  <c r="K163" i="1"/>
  <c r="M185" i="1"/>
  <c r="I204" i="1"/>
  <c r="M231" i="1"/>
  <c r="T231" i="1"/>
  <c r="N240" i="1"/>
  <c r="N260" i="1"/>
  <c r="M275" i="1"/>
  <c r="T285" i="1"/>
  <c r="N292" i="1"/>
  <c r="G303" i="1"/>
  <c r="T303" i="1"/>
  <c r="G332" i="1"/>
  <c r="T332" i="1"/>
  <c r="U338" i="1"/>
  <c r="T54" i="2"/>
  <c r="T70" i="2"/>
  <c r="T85" i="2"/>
  <c r="K91" i="2"/>
  <c r="K101" i="2"/>
  <c r="U101" i="2"/>
  <c r="I112" i="2"/>
  <c r="O121" i="2"/>
  <c r="M121" i="2"/>
  <c r="G126" i="2"/>
  <c r="K144" i="2"/>
  <c r="N157" i="2"/>
  <c r="U185" i="2"/>
  <c r="N204" i="2"/>
  <c r="I216" i="2"/>
  <c r="U231" i="2"/>
  <c r="N240" i="2"/>
  <c r="M254" i="2"/>
  <c r="T259" i="2"/>
  <c r="N275" i="2"/>
  <c r="M317" i="2"/>
  <c r="U332" i="2"/>
  <c r="U10" i="3"/>
  <c r="G19" i="3"/>
  <c r="M35" i="3"/>
  <c r="K47" i="3"/>
  <c r="N53" i="3"/>
  <c r="O53" i="3" s="1"/>
  <c r="O63" i="3"/>
  <c r="K78" i="3"/>
  <c r="M85" i="3"/>
  <c r="K106" i="3"/>
  <c r="N112" i="3"/>
  <c r="O112" i="3" s="1"/>
  <c r="I126" i="3"/>
  <c r="U137" i="3"/>
  <c r="U144" i="3"/>
  <c r="M157" i="3"/>
  <c r="I163" i="3"/>
  <c r="N169" i="3"/>
  <c r="K170" i="3"/>
  <c r="K179" i="3"/>
  <c r="M185" i="3"/>
  <c r="K191" i="3"/>
  <c r="K198" i="3"/>
  <c r="K204" i="3"/>
  <c r="K205" i="3"/>
  <c r="N216" i="3"/>
  <c r="I224" i="3"/>
  <c r="I240" i="3"/>
  <c r="M247" i="3"/>
  <c r="I259" i="3"/>
  <c r="N267" i="3"/>
  <c r="O267" i="3" s="1"/>
  <c r="I285" i="3"/>
  <c r="K303" i="3"/>
  <c r="N310" i="3"/>
  <c r="M323" i="3"/>
  <c r="T332" i="3"/>
  <c r="I10" i="4"/>
  <c r="M19" i="4"/>
  <c r="N35" i="4"/>
  <c r="M40" i="4"/>
  <c r="I47" i="4"/>
  <c r="G58" i="4"/>
  <c r="M63" i="4"/>
  <c r="T85" i="4"/>
  <c r="I179" i="4"/>
  <c r="G179" i="4"/>
  <c r="K224" i="4"/>
  <c r="I150" i="5"/>
  <c r="G150" i="5"/>
  <c r="K78" i="4"/>
  <c r="M84" i="4"/>
  <c r="U85" i="4"/>
  <c r="N106" i="4"/>
  <c r="O106" i="4" s="1"/>
  <c r="K112" i="4"/>
  <c r="K121" i="4"/>
  <c r="U126" i="4"/>
  <c r="U144" i="4"/>
  <c r="M150" i="4"/>
  <c r="N231" i="4"/>
  <c r="O19" i="5"/>
  <c r="N35" i="5"/>
  <c r="T70" i="5"/>
  <c r="I84" i="5"/>
  <c r="K106" i="5"/>
  <c r="I121" i="5"/>
  <c r="I126" i="5"/>
  <c r="M150" i="5"/>
  <c r="N157" i="5"/>
  <c r="N163" i="5"/>
  <c r="I170" i="5"/>
  <c r="I185" i="5"/>
  <c r="N230" i="5"/>
  <c r="K231" i="5"/>
  <c r="G240" i="5"/>
  <c r="I247" i="5"/>
  <c r="N254" i="5"/>
  <c r="M259" i="5"/>
  <c r="T259" i="5"/>
  <c r="I292" i="5"/>
  <c r="I303" i="5"/>
  <c r="K310" i="5"/>
  <c r="T332" i="5"/>
  <c r="K35" i="6"/>
  <c r="U54" i="6"/>
  <c r="I63" i="6"/>
  <c r="K78" i="6"/>
  <c r="I85" i="6"/>
  <c r="I121" i="6"/>
  <c r="K126" i="6"/>
  <c r="K132" i="6"/>
  <c r="T144" i="6"/>
  <c r="N179" i="6"/>
  <c r="M91" i="8"/>
  <c r="K91" i="8"/>
  <c r="T126" i="4"/>
  <c r="G132" i="4"/>
  <c r="T144" i="4"/>
  <c r="G150" i="4"/>
  <c r="G170" i="4"/>
  <c r="T170" i="4"/>
  <c r="N179" i="4"/>
  <c r="O179" i="4" s="1"/>
  <c r="T247" i="4"/>
  <c r="N254" i="4"/>
  <c r="O254" i="4" s="1"/>
  <c r="T254" i="4"/>
  <c r="N260" i="4"/>
  <c r="O260" i="4" s="1"/>
  <c r="M337" i="4"/>
  <c r="N339" i="4"/>
  <c r="O339" i="4" s="1"/>
  <c r="N150" i="5"/>
  <c r="O150" i="5" s="1"/>
  <c r="N259" i="5"/>
  <c r="O259" i="5" s="1"/>
  <c r="G310" i="5"/>
  <c r="I19" i="6"/>
  <c r="T54" i="6"/>
  <c r="K63" i="6"/>
  <c r="K85" i="6"/>
  <c r="U96" i="6"/>
  <c r="I63" i="4"/>
  <c r="I106" i="4"/>
  <c r="U121" i="4"/>
  <c r="M144" i="4"/>
  <c r="I150" i="4"/>
  <c r="T163" i="4"/>
  <c r="N198" i="4"/>
  <c r="O198" i="4" s="1"/>
  <c r="T198" i="4"/>
  <c r="M204" i="4"/>
  <c r="T205" i="4"/>
  <c r="U224" i="4"/>
  <c r="M247" i="4"/>
  <c r="N285" i="4"/>
  <c r="M298" i="4"/>
  <c r="T298" i="4"/>
  <c r="N303" i="4"/>
  <c r="K310" i="4"/>
  <c r="T317" i="4"/>
  <c r="M323" i="4"/>
  <c r="T323" i="4"/>
  <c r="N337" i="4"/>
  <c r="O337" i="4" s="1"/>
  <c r="N19" i="5"/>
  <c r="N27" i="5"/>
  <c r="O27" i="5" s="1"/>
  <c r="U85" i="5"/>
  <c r="U91" i="5"/>
  <c r="K163" i="5"/>
  <c r="N179" i="5"/>
  <c r="N185" i="5"/>
  <c r="N204" i="5"/>
  <c r="I310" i="5"/>
  <c r="M19" i="6"/>
  <c r="M47" i="6"/>
  <c r="M54" i="6"/>
  <c r="N78" i="6"/>
  <c r="O78" i="6" s="1"/>
  <c r="K299" i="6"/>
  <c r="M299" i="6"/>
  <c r="I267" i="4"/>
  <c r="M10" i="5"/>
  <c r="M40" i="5"/>
  <c r="U78" i="5"/>
  <c r="M102" i="5"/>
  <c r="M224" i="5"/>
  <c r="I259" i="5"/>
  <c r="I102" i="4"/>
  <c r="M121" i="4"/>
  <c r="K137" i="4"/>
  <c r="K157" i="4"/>
  <c r="K163" i="4"/>
  <c r="I169" i="4"/>
  <c r="G204" i="4"/>
  <c r="M231" i="4"/>
  <c r="K259" i="4"/>
  <c r="G298" i="4"/>
  <c r="U310" i="4"/>
  <c r="T338" i="4"/>
  <c r="G10" i="5"/>
  <c r="K27" i="5"/>
  <c r="G40" i="5"/>
  <c r="I70" i="5"/>
  <c r="I78" i="5"/>
  <c r="O85" i="5"/>
  <c r="M137" i="5"/>
  <c r="U144" i="5"/>
  <c r="U163" i="5"/>
  <c r="K191" i="5"/>
  <c r="U205" i="5"/>
  <c r="G224" i="5"/>
  <c r="O231" i="5"/>
  <c r="K260" i="5"/>
  <c r="O267" i="5"/>
  <c r="K275" i="5"/>
  <c r="O285" i="5"/>
  <c r="I332" i="5"/>
  <c r="K337" i="5"/>
  <c r="O35" i="6"/>
  <c r="K84" i="6"/>
  <c r="G169" i="6"/>
  <c r="N169" i="6"/>
  <c r="O169" i="6" s="1"/>
  <c r="G191" i="6"/>
  <c r="T63" i="7"/>
  <c r="N224" i="7"/>
  <c r="N121" i="4"/>
  <c r="O121" i="4" s="1"/>
  <c r="I144" i="4"/>
  <c r="M163" i="4"/>
  <c r="T204" i="4"/>
  <c r="K205" i="4"/>
  <c r="M216" i="4"/>
  <c r="U216" i="4"/>
  <c r="G224" i="4"/>
  <c r="N240" i="4"/>
  <c r="O240" i="4" s="1"/>
  <c r="I247" i="4"/>
  <c r="K260" i="4"/>
  <c r="M285" i="4"/>
  <c r="M292" i="4"/>
  <c r="U292" i="4"/>
  <c r="I299" i="4"/>
  <c r="M310" i="4"/>
  <c r="G317" i="4"/>
  <c r="K332" i="4"/>
  <c r="U35" i="5"/>
  <c r="O53" i="5"/>
  <c r="I54" i="5"/>
  <c r="K70" i="5"/>
  <c r="M78" i="5"/>
  <c r="M85" i="5"/>
  <c r="M91" i="5"/>
  <c r="M106" i="5"/>
  <c r="T106" i="5"/>
  <c r="G112" i="5"/>
  <c r="T121" i="5"/>
  <c r="T144" i="5"/>
  <c r="T169" i="5"/>
  <c r="K185" i="5"/>
  <c r="T205" i="5"/>
  <c r="T240" i="5"/>
  <c r="G260" i="5"/>
  <c r="M267" i="5"/>
  <c r="M303" i="5"/>
  <c r="M317" i="5"/>
  <c r="K332" i="5"/>
  <c r="T10" i="6"/>
  <c r="T27" i="6"/>
  <c r="T40" i="6"/>
  <c r="T53" i="6"/>
  <c r="I54" i="6"/>
  <c r="K58" i="6"/>
  <c r="M63" i="6"/>
  <c r="T70" i="6"/>
  <c r="M85" i="6"/>
  <c r="N101" i="6"/>
  <c r="O101" i="6" s="1"/>
  <c r="T137" i="6"/>
  <c r="G216" i="6"/>
  <c r="N216" i="6"/>
  <c r="O216" i="6" s="1"/>
  <c r="I106" i="8"/>
  <c r="G106" i="8"/>
  <c r="N54" i="4"/>
  <c r="U58" i="4"/>
  <c r="T63" i="4"/>
  <c r="U84" i="4"/>
  <c r="K96" i="4"/>
  <c r="T101" i="4"/>
  <c r="K144" i="4"/>
  <c r="T150" i="4"/>
  <c r="T157" i="4"/>
  <c r="T169" i="4"/>
  <c r="M170" i="4"/>
  <c r="N216" i="4"/>
  <c r="O216" i="4" s="1"/>
  <c r="N275" i="4"/>
  <c r="O275" i="4" s="1"/>
  <c r="T275" i="4"/>
  <c r="N292" i="4"/>
  <c r="O292" i="4" s="1"/>
  <c r="T292" i="4"/>
  <c r="T299" i="4"/>
  <c r="N310" i="4"/>
  <c r="O310" i="4" s="1"/>
  <c r="N332" i="4"/>
  <c r="K337" i="4"/>
  <c r="N338" i="4"/>
  <c r="O338" i="4" s="1"/>
  <c r="U339" i="4"/>
  <c r="U19" i="5"/>
  <c r="U27" i="5"/>
  <c r="I35" i="5"/>
  <c r="I53" i="5"/>
  <c r="M54" i="5"/>
  <c r="N78" i="5"/>
  <c r="N85" i="5"/>
  <c r="G91" i="5"/>
  <c r="I101" i="5"/>
  <c r="N106" i="5"/>
  <c r="O106" i="5" s="1"/>
  <c r="M121" i="5"/>
  <c r="U126" i="5"/>
  <c r="U150" i="5"/>
  <c r="I163" i="5"/>
  <c r="K169" i="5"/>
  <c r="I191" i="5"/>
  <c r="M198" i="5"/>
  <c r="M204" i="5"/>
  <c r="M205" i="5"/>
  <c r="I231" i="5"/>
  <c r="I260" i="5"/>
  <c r="I285" i="5"/>
  <c r="K292" i="5"/>
  <c r="M298" i="5"/>
  <c r="O303" i="5"/>
  <c r="K323" i="5"/>
  <c r="I337" i="5"/>
  <c r="M338" i="5"/>
  <c r="K10" i="6"/>
  <c r="K19" i="6"/>
  <c r="M27" i="6"/>
  <c r="I35" i="6"/>
  <c r="K40" i="6"/>
  <c r="K47" i="6"/>
  <c r="M53" i="6"/>
  <c r="K54" i="6"/>
  <c r="N58" i="6"/>
  <c r="O58" i="6" s="1"/>
  <c r="N91" i="6"/>
  <c r="I101" i="6"/>
  <c r="K102" i="6"/>
  <c r="U112" i="6"/>
  <c r="M121" i="6"/>
  <c r="N132" i="6"/>
  <c r="M137" i="6"/>
  <c r="I84" i="7"/>
  <c r="G84" i="7"/>
  <c r="O35" i="8"/>
  <c r="I35" i="8"/>
  <c r="I84" i="8"/>
  <c r="G84" i="8"/>
  <c r="N102" i="8"/>
  <c r="I102" i="8"/>
  <c r="G204" i="8"/>
  <c r="N204" i="8"/>
  <c r="O204" i="8" s="1"/>
  <c r="G126" i="12"/>
  <c r="I126" i="12"/>
  <c r="M231" i="6"/>
  <c r="K275" i="6"/>
  <c r="T299" i="6"/>
  <c r="N310" i="6"/>
  <c r="O310" i="6" s="1"/>
  <c r="M332" i="6"/>
  <c r="O19" i="7"/>
  <c r="U47" i="7"/>
  <c r="G63" i="7"/>
  <c r="M84" i="7"/>
  <c r="T91" i="7"/>
  <c r="G101" i="7"/>
  <c r="U102" i="7"/>
  <c r="G185" i="7"/>
  <c r="I191" i="8"/>
  <c r="G191" i="8"/>
  <c r="I85" i="9"/>
  <c r="G85" i="9"/>
  <c r="N53" i="10"/>
  <c r="U53" i="10"/>
  <c r="I150" i="6"/>
  <c r="T157" i="6"/>
  <c r="M205" i="6"/>
  <c r="G231" i="6"/>
  <c r="I259" i="6"/>
  <c r="M260" i="6"/>
  <c r="T260" i="6"/>
  <c r="M275" i="6"/>
  <c r="M285" i="6"/>
  <c r="T285" i="6"/>
  <c r="T303" i="6"/>
  <c r="G332" i="6"/>
  <c r="G337" i="6"/>
  <c r="U10" i="7"/>
  <c r="G19" i="7"/>
  <c r="M40" i="7"/>
  <c r="I47" i="7"/>
  <c r="M54" i="7"/>
  <c r="I70" i="7"/>
  <c r="K78" i="7"/>
  <c r="N84" i="7"/>
  <c r="O84" i="7" s="1"/>
  <c r="U96" i="7"/>
  <c r="I102" i="7"/>
  <c r="M112" i="7"/>
  <c r="K132" i="7"/>
  <c r="U144" i="7"/>
  <c r="M157" i="7"/>
  <c r="K169" i="7"/>
  <c r="I185" i="7"/>
  <c r="M205" i="7"/>
  <c r="T205" i="7"/>
  <c r="K224" i="7"/>
  <c r="I230" i="7"/>
  <c r="U259" i="7"/>
  <c r="T285" i="7"/>
  <c r="I298" i="7"/>
  <c r="K299" i="7"/>
  <c r="N303" i="7"/>
  <c r="O303" i="7" s="1"/>
  <c r="U337" i="7"/>
  <c r="U339" i="7"/>
  <c r="T53" i="8"/>
  <c r="O84" i="8"/>
  <c r="T84" i="8"/>
  <c r="O185" i="9"/>
  <c r="I185" i="9"/>
  <c r="G185" i="9"/>
  <c r="M204" i="9"/>
  <c r="K204" i="9"/>
  <c r="K150" i="6"/>
  <c r="M185" i="6"/>
  <c r="K198" i="6"/>
  <c r="U216" i="6"/>
  <c r="I231" i="6"/>
  <c r="U240" i="6"/>
  <c r="K259" i="6"/>
  <c r="G285" i="6"/>
  <c r="M292" i="6"/>
  <c r="I317" i="6"/>
  <c r="O317" i="6"/>
  <c r="I337" i="6"/>
  <c r="I338" i="6"/>
  <c r="M10" i="7"/>
  <c r="T10" i="7"/>
  <c r="I27" i="7"/>
  <c r="K35" i="7"/>
  <c r="N40" i="7"/>
  <c r="O40" i="7" s="1"/>
  <c r="M47" i="7"/>
  <c r="N54" i="7"/>
  <c r="T54" i="7"/>
  <c r="M70" i="7"/>
  <c r="T70" i="7"/>
  <c r="U85" i="7"/>
  <c r="I96" i="7"/>
  <c r="M102" i="7"/>
  <c r="N112" i="7"/>
  <c r="T112" i="7"/>
  <c r="I126" i="7"/>
  <c r="I144" i="7"/>
  <c r="N169" i="7"/>
  <c r="O169" i="7" s="1"/>
  <c r="T169" i="7"/>
  <c r="U170" i="7"/>
  <c r="K179" i="7"/>
  <c r="K204" i="7"/>
  <c r="N205" i="7"/>
  <c r="O205" i="7" s="1"/>
  <c r="K216" i="7"/>
  <c r="M230" i="7"/>
  <c r="U231" i="7"/>
  <c r="K247" i="7"/>
  <c r="T259" i="7"/>
  <c r="K267" i="7"/>
  <c r="M285" i="7"/>
  <c r="M292" i="7"/>
  <c r="M298" i="7"/>
  <c r="U332" i="7"/>
  <c r="M40" i="8"/>
  <c r="M96" i="8"/>
  <c r="M101" i="8"/>
  <c r="U112" i="8"/>
  <c r="U121" i="8"/>
  <c r="U150" i="8"/>
  <c r="I185" i="8"/>
  <c r="M230" i="8"/>
  <c r="K230" i="8"/>
  <c r="N150" i="6"/>
  <c r="O150" i="6" s="1"/>
  <c r="K157" i="6"/>
  <c r="U163" i="6"/>
  <c r="U169" i="6"/>
  <c r="N198" i="6"/>
  <c r="O198" i="6" s="1"/>
  <c r="T216" i="6"/>
  <c r="M240" i="6"/>
  <c r="T240" i="6"/>
  <c r="I267" i="6"/>
  <c r="M303" i="6"/>
  <c r="K317" i="6"/>
  <c r="K338" i="6"/>
  <c r="N10" i="7"/>
  <c r="O10" i="7" s="1"/>
  <c r="M27" i="7"/>
  <c r="N47" i="7"/>
  <c r="O47" i="7" s="1"/>
  <c r="U58" i="7"/>
  <c r="N70" i="7"/>
  <c r="U78" i="7"/>
  <c r="I85" i="7"/>
  <c r="M96" i="7"/>
  <c r="N102" i="7"/>
  <c r="O102" i="7" s="1"/>
  <c r="K126" i="7"/>
  <c r="K144" i="7"/>
  <c r="I170" i="7"/>
  <c r="G205" i="7"/>
  <c r="N216" i="7"/>
  <c r="T231" i="7"/>
  <c r="M259" i="7"/>
  <c r="U260" i="7"/>
  <c r="U299" i="7"/>
  <c r="I303" i="7"/>
  <c r="I317" i="7"/>
  <c r="K323" i="7"/>
  <c r="U10" i="8"/>
  <c r="U27" i="8"/>
  <c r="N40" i="8"/>
  <c r="O40" i="8" s="1"/>
  <c r="I47" i="8"/>
  <c r="M54" i="8"/>
  <c r="U58" i="8"/>
  <c r="M70" i="8"/>
  <c r="K85" i="8"/>
  <c r="N96" i="8"/>
  <c r="G101" i="8"/>
  <c r="T101" i="8"/>
  <c r="U102" i="8"/>
  <c r="N106" i="8"/>
  <c r="G112" i="8"/>
  <c r="T112" i="8"/>
  <c r="I121" i="8"/>
  <c r="M132" i="8"/>
  <c r="K132" i="8"/>
  <c r="I150" i="8"/>
  <c r="T150" i="8"/>
  <c r="M169" i="8"/>
  <c r="K169" i="8"/>
  <c r="U205" i="8"/>
  <c r="G150" i="6"/>
  <c r="M163" i="6"/>
  <c r="T169" i="6"/>
  <c r="M179" i="6"/>
  <c r="T179" i="6"/>
  <c r="I205" i="6"/>
  <c r="M216" i="6"/>
  <c r="M230" i="6"/>
  <c r="K231" i="6"/>
  <c r="G240" i="6"/>
  <c r="M254" i="6"/>
  <c r="O260" i="6"/>
  <c r="K267" i="6"/>
  <c r="I292" i="6"/>
  <c r="K332" i="6"/>
  <c r="N338" i="6"/>
  <c r="N27" i="7"/>
  <c r="U35" i="7"/>
  <c r="T58" i="7"/>
  <c r="I78" i="7"/>
  <c r="N96" i="7"/>
  <c r="G102" i="7"/>
  <c r="N144" i="7"/>
  <c r="O144" i="7" s="1"/>
  <c r="U150" i="7"/>
  <c r="M170" i="7"/>
  <c r="M198" i="7"/>
  <c r="I224" i="7"/>
  <c r="N259" i="7"/>
  <c r="O259" i="7" s="1"/>
  <c r="G285" i="7"/>
  <c r="K303" i="7"/>
  <c r="M337" i="7"/>
  <c r="M339" i="7"/>
  <c r="I10" i="8"/>
  <c r="I27" i="8"/>
  <c r="G40" i="8"/>
  <c r="T40" i="8"/>
  <c r="K47" i="8"/>
  <c r="K53" i="8"/>
  <c r="N54" i="8"/>
  <c r="I58" i="8"/>
  <c r="N70" i="8"/>
  <c r="U78" i="8"/>
  <c r="N85" i="8"/>
  <c r="T102" i="8"/>
  <c r="K112" i="8"/>
  <c r="K126" i="8"/>
  <c r="N132" i="8"/>
  <c r="M150" i="8"/>
  <c r="N337" i="8"/>
  <c r="N54" i="9"/>
  <c r="M112" i="9"/>
  <c r="K112" i="9"/>
  <c r="N170" i="9"/>
  <c r="K198" i="9"/>
  <c r="M198" i="9"/>
  <c r="N230" i="6"/>
  <c r="N254" i="6"/>
  <c r="T259" i="6"/>
  <c r="T310" i="6"/>
  <c r="O337" i="6"/>
  <c r="N58" i="7"/>
  <c r="O58" i="7" s="1"/>
  <c r="N85" i="7"/>
  <c r="O85" i="7" s="1"/>
  <c r="O121" i="7"/>
  <c r="I132" i="7"/>
  <c r="M137" i="7"/>
  <c r="I150" i="7"/>
  <c r="I163" i="7"/>
  <c r="T179" i="7"/>
  <c r="T185" i="7"/>
  <c r="M191" i="7"/>
  <c r="N198" i="7"/>
  <c r="I204" i="7"/>
  <c r="T204" i="7"/>
  <c r="N231" i="7"/>
  <c r="O231" i="7" s="1"/>
  <c r="I247" i="7"/>
  <c r="I267" i="7"/>
  <c r="N317" i="7"/>
  <c r="T317" i="7"/>
  <c r="N332" i="7"/>
  <c r="O332" i="7" s="1"/>
  <c r="N337" i="7"/>
  <c r="O337" i="7" s="1"/>
  <c r="N339" i="7"/>
  <c r="M27" i="8"/>
  <c r="N47" i="8"/>
  <c r="M58" i="8"/>
  <c r="T78" i="8"/>
  <c r="U91" i="8"/>
  <c r="M102" i="8"/>
  <c r="K106" i="8"/>
  <c r="N121" i="8"/>
  <c r="G132" i="8"/>
  <c r="M157" i="8"/>
  <c r="K157" i="8"/>
  <c r="M323" i="9"/>
  <c r="K323" i="9"/>
  <c r="N275" i="6"/>
  <c r="N323" i="6"/>
  <c r="N78" i="7"/>
  <c r="N10" i="8"/>
  <c r="O10" i="8" s="1"/>
  <c r="N27" i="8"/>
  <c r="N58" i="8"/>
  <c r="O58" i="8" s="1"/>
  <c r="T91" i="8"/>
  <c r="T137" i="8"/>
  <c r="M204" i="8"/>
  <c r="K204" i="8"/>
  <c r="M254" i="8"/>
  <c r="K254" i="8"/>
  <c r="I191" i="9"/>
  <c r="G191" i="9"/>
  <c r="O259" i="9"/>
  <c r="M70" i="10"/>
  <c r="K70" i="10"/>
  <c r="M198" i="10"/>
  <c r="K198" i="10"/>
  <c r="I163" i="11"/>
  <c r="N163" i="11"/>
  <c r="U163" i="13"/>
  <c r="I163" i="13"/>
  <c r="T216" i="8"/>
  <c r="G230" i="8"/>
  <c r="T230" i="8"/>
  <c r="G275" i="8"/>
  <c r="N310" i="8"/>
  <c r="N317" i="8"/>
  <c r="G19" i="9"/>
  <c r="N112" i="9"/>
  <c r="T112" i="9"/>
  <c r="G198" i="9"/>
  <c r="G247" i="9"/>
  <c r="N317" i="9"/>
  <c r="N10" i="10"/>
  <c r="N96" i="10"/>
  <c r="I163" i="10"/>
  <c r="U230" i="10"/>
  <c r="K231" i="10"/>
  <c r="M191" i="8"/>
  <c r="U247" i="8"/>
  <c r="T292" i="8"/>
  <c r="U299" i="8"/>
  <c r="I317" i="8"/>
  <c r="G323" i="8"/>
  <c r="O63" i="9"/>
  <c r="M78" i="9"/>
  <c r="U101" i="9"/>
  <c r="M137" i="9"/>
  <c r="I198" i="9"/>
  <c r="M205" i="9"/>
  <c r="T230" i="9"/>
  <c r="I247" i="9"/>
  <c r="G259" i="9"/>
  <c r="T275" i="9"/>
  <c r="M299" i="9"/>
  <c r="M332" i="9"/>
  <c r="M78" i="10"/>
  <c r="I96" i="10"/>
  <c r="M112" i="10"/>
  <c r="K112" i="10"/>
  <c r="U137" i="10"/>
  <c r="T191" i="11"/>
  <c r="N126" i="8"/>
  <c r="U137" i="8"/>
  <c r="M144" i="8"/>
  <c r="N150" i="8"/>
  <c r="I170" i="8"/>
  <c r="N191" i="8"/>
  <c r="O191" i="8" s="1"/>
  <c r="T191" i="8"/>
  <c r="T204" i="8"/>
  <c r="I224" i="8"/>
  <c r="K231" i="8"/>
  <c r="I240" i="8"/>
  <c r="N259" i="8"/>
  <c r="U260" i="8"/>
  <c r="K275" i="8"/>
  <c r="N292" i="8"/>
  <c r="M298" i="8"/>
  <c r="K310" i="8"/>
  <c r="K332" i="8"/>
  <c r="U337" i="8"/>
  <c r="I339" i="8"/>
  <c r="I10" i="9"/>
  <c r="K19" i="9"/>
  <c r="I27" i="9"/>
  <c r="O47" i="9"/>
  <c r="T47" i="9"/>
  <c r="G53" i="9"/>
  <c r="I63" i="9"/>
  <c r="U70" i="9"/>
  <c r="N78" i="9"/>
  <c r="T101" i="9"/>
  <c r="K102" i="9"/>
  <c r="M126" i="9"/>
  <c r="N137" i="9"/>
  <c r="I150" i="9"/>
  <c r="U150" i="9"/>
  <c r="T163" i="9"/>
  <c r="N169" i="9"/>
  <c r="T169" i="9"/>
  <c r="U179" i="9"/>
  <c r="G205" i="9"/>
  <c r="M224" i="9"/>
  <c r="N240" i="9"/>
  <c r="U260" i="9"/>
  <c r="T299" i="9"/>
  <c r="K310" i="9"/>
  <c r="N332" i="9"/>
  <c r="I338" i="9"/>
  <c r="K339" i="9"/>
  <c r="I19" i="10"/>
  <c r="K27" i="10"/>
  <c r="I35" i="10"/>
  <c r="M106" i="10"/>
  <c r="M205" i="10"/>
  <c r="U224" i="10"/>
  <c r="O240" i="10"/>
  <c r="U121" i="12"/>
  <c r="K170" i="8"/>
  <c r="M179" i="8"/>
  <c r="M240" i="8"/>
  <c r="T240" i="8"/>
  <c r="I299" i="8"/>
  <c r="K323" i="8"/>
  <c r="M339" i="8"/>
  <c r="K10" i="9"/>
  <c r="K27" i="9"/>
  <c r="M47" i="9"/>
  <c r="K63" i="9"/>
  <c r="U84" i="9"/>
  <c r="U144" i="9"/>
  <c r="M150" i="9"/>
  <c r="M179" i="9"/>
  <c r="U216" i="9"/>
  <c r="G224" i="9"/>
  <c r="M231" i="9"/>
  <c r="I259" i="9"/>
  <c r="I267" i="9"/>
  <c r="M285" i="9"/>
  <c r="O303" i="9"/>
  <c r="U303" i="9"/>
  <c r="M338" i="9"/>
  <c r="I53" i="10"/>
  <c r="I78" i="10"/>
  <c r="I112" i="10"/>
  <c r="T121" i="10"/>
  <c r="T126" i="10"/>
  <c r="T169" i="10"/>
  <c r="T231" i="10"/>
  <c r="M137" i="8"/>
  <c r="I144" i="8"/>
  <c r="K198" i="8"/>
  <c r="K205" i="8"/>
  <c r="I216" i="8"/>
  <c r="O216" i="8"/>
  <c r="N240" i="8"/>
  <c r="M247" i="8"/>
  <c r="I260" i="8"/>
  <c r="T267" i="8"/>
  <c r="U275" i="8"/>
  <c r="K292" i="8"/>
  <c r="I298" i="8"/>
  <c r="M299" i="8"/>
  <c r="U310" i="8"/>
  <c r="U317" i="8"/>
  <c r="I337" i="8"/>
  <c r="N339" i="8"/>
  <c r="N10" i="9"/>
  <c r="K35" i="9"/>
  <c r="U40" i="9"/>
  <c r="I70" i="9"/>
  <c r="T84" i="9"/>
  <c r="K85" i="9"/>
  <c r="M101" i="9"/>
  <c r="T144" i="9"/>
  <c r="N150" i="9"/>
  <c r="O150" i="9" s="1"/>
  <c r="U170" i="9"/>
  <c r="N179" i="9"/>
  <c r="I224" i="9"/>
  <c r="K230" i="9"/>
  <c r="G231" i="9"/>
  <c r="M254" i="9"/>
  <c r="M267" i="9"/>
  <c r="K275" i="9"/>
  <c r="N285" i="9"/>
  <c r="M303" i="9"/>
  <c r="T303" i="9"/>
  <c r="U323" i="9"/>
  <c r="N338" i="9"/>
  <c r="N19" i="10"/>
  <c r="N35" i="10"/>
  <c r="I40" i="10"/>
  <c r="K53" i="10"/>
  <c r="K58" i="10"/>
  <c r="M63" i="10"/>
  <c r="K137" i="10"/>
  <c r="U179" i="10"/>
  <c r="M185" i="10"/>
  <c r="G191" i="10"/>
  <c r="N198" i="10"/>
  <c r="U275" i="10"/>
  <c r="K191" i="8"/>
  <c r="N205" i="8"/>
  <c r="M216" i="8"/>
  <c r="U216" i="8"/>
  <c r="U230" i="8"/>
  <c r="O254" i="8"/>
  <c r="M260" i="8"/>
  <c r="T260" i="8"/>
  <c r="G299" i="8"/>
  <c r="K303" i="8"/>
  <c r="T317" i="8"/>
  <c r="N323" i="8"/>
  <c r="O323" i="8" s="1"/>
  <c r="M337" i="8"/>
  <c r="T40" i="9"/>
  <c r="M53" i="9"/>
  <c r="K54" i="9"/>
  <c r="K70" i="9"/>
  <c r="K78" i="9"/>
  <c r="N101" i="9"/>
  <c r="T102" i="9"/>
  <c r="K137" i="9"/>
  <c r="K170" i="9"/>
  <c r="T170" i="9"/>
  <c r="N198" i="9"/>
  <c r="O198" i="9" s="1"/>
  <c r="T247" i="9"/>
  <c r="N254" i="9"/>
  <c r="K260" i="9"/>
  <c r="N267" i="9"/>
  <c r="I298" i="9"/>
  <c r="K299" i="9"/>
  <c r="O323" i="9"/>
  <c r="K332" i="9"/>
  <c r="T339" i="9"/>
  <c r="U35" i="10"/>
  <c r="K78" i="10"/>
  <c r="I101" i="10"/>
  <c r="N137" i="10"/>
  <c r="T163" i="10"/>
  <c r="I216" i="10"/>
  <c r="G216" i="10"/>
  <c r="T292" i="10"/>
  <c r="T224" i="11"/>
  <c r="G27" i="12"/>
  <c r="O126" i="12"/>
  <c r="M19" i="10"/>
  <c r="T19" i="10"/>
  <c r="U70" i="10"/>
  <c r="T84" i="10"/>
  <c r="M85" i="10"/>
  <c r="T106" i="10"/>
  <c r="U112" i="10"/>
  <c r="N126" i="10"/>
  <c r="N132" i="10"/>
  <c r="T132" i="10"/>
  <c r="K150" i="10"/>
  <c r="T204" i="10"/>
  <c r="K230" i="10"/>
  <c r="I259" i="10"/>
  <c r="M260" i="10"/>
  <c r="K275" i="10"/>
  <c r="M285" i="10"/>
  <c r="G292" i="10"/>
  <c r="M310" i="10"/>
  <c r="K323" i="10"/>
  <c r="N332" i="10"/>
  <c r="K339" i="10"/>
  <c r="N10" i="11"/>
  <c r="N19" i="11"/>
  <c r="O19" i="11" s="1"/>
  <c r="K35" i="11"/>
  <c r="M40" i="11"/>
  <c r="T47" i="11"/>
  <c r="U58" i="11"/>
  <c r="U84" i="11"/>
  <c r="I85" i="11"/>
  <c r="O96" i="11"/>
  <c r="U96" i="11"/>
  <c r="U101" i="11"/>
  <c r="M106" i="11"/>
  <c r="T106" i="11"/>
  <c r="I137" i="11"/>
  <c r="K163" i="11"/>
  <c r="M185" i="11"/>
  <c r="N205" i="11"/>
  <c r="M216" i="11"/>
  <c r="N224" i="11"/>
  <c r="T231" i="11"/>
  <c r="M303" i="11"/>
  <c r="I19" i="12"/>
  <c r="T53" i="12"/>
  <c r="M70" i="12"/>
  <c r="N84" i="12"/>
  <c r="K106" i="12"/>
  <c r="U112" i="12"/>
  <c r="M126" i="12"/>
  <c r="U126" i="12"/>
  <c r="K144" i="12"/>
  <c r="U224" i="13"/>
  <c r="O231" i="13"/>
  <c r="G260" i="10"/>
  <c r="N267" i="10"/>
  <c r="N285" i="10"/>
  <c r="I299" i="10"/>
  <c r="U303" i="10"/>
  <c r="G310" i="10"/>
  <c r="K338" i="10"/>
  <c r="N27" i="11"/>
  <c r="N40" i="11"/>
  <c r="O112" i="11"/>
  <c r="N185" i="11"/>
  <c r="N216" i="11"/>
  <c r="T19" i="12"/>
  <c r="O70" i="12"/>
  <c r="G204" i="12"/>
  <c r="N204" i="12"/>
  <c r="O204" i="12" s="1"/>
  <c r="I254" i="12"/>
  <c r="G254" i="12"/>
  <c r="O254" i="12"/>
  <c r="N40" i="13"/>
  <c r="O40" i="13" s="1"/>
  <c r="G40" i="13"/>
  <c r="I126" i="13"/>
  <c r="G126" i="13"/>
  <c r="I10" i="14"/>
  <c r="G10" i="14"/>
  <c r="I53" i="16"/>
  <c r="G53" i="16"/>
  <c r="U323" i="10"/>
  <c r="U339" i="10"/>
  <c r="M58" i="11"/>
  <c r="M84" i="11"/>
  <c r="M112" i="11"/>
  <c r="I185" i="11"/>
  <c r="K205" i="11"/>
  <c r="K259" i="11"/>
  <c r="K285" i="11"/>
  <c r="I303" i="11"/>
  <c r="K332" i="11"/>
  <c r="U78" i="12"/>
  <c r="U106" i="12"/>
  <c r="K169" i="12"/>
  <c r="U185" i="12"/>
  <c r="K240" i="12"/>
  <c r="N10" i="13"/>
  <c r="O10" i="13" s="1"/>
  <c r="G10" i="13"/>
  <c r="G112" i="13"/>
  <c r="N112" i="13"/>
  <c r="O112" i="13" s="1"/>
  <c r="K19" i="10"/>
  <c r="K40" i="10"/>
  <c r="G47" i="10"/>
  <c r="T47" i="10"/>
  <c r="I58" i="10"/>
  <c r="U58" i="10"/>
  <c r="N70" i="10"/>
  <c r="O70" i="10" s="1"/>
  <c r="T70" i="10"/>
  <c r="U78" i="10"/>
  <c r="I91" i="10"/>
  <c r="N112" i="10"/>
  <c r="M126" i="10"/>
  <c r="K185" i="10"/>
  <c r="I198" i="10"/>
  <c r="G205" i="10"/>
  <c r="I254" i="10"/>
  <c r="N299" i="10"/>
  <c r="K332" i="10"/>
  <c r="U337" i="10"/>
  <c r="T339" i="10"/>
  <c r="K10" i="11"/>
  <c r="I35" i="11"/>
  <c r="N53" i="11"/>
  <c r="N58" i="11"/>
  <c r="N84" i="11"/>
  <c r="M101" i="11"/>
  <c r="U163" i="11"/>
  <c r="M170" i="11"/>
  <c r="N198" i="11"/>
  <c r="I231" i="11"/>
  <c r="N240" i="11"/>
  <c r="I247" i="11"/>
  <c r="M267" i="11"/>
  <c r="N298" i="11"/>
  <c r="U299" i="11"/>
  <c r="K303" i="11"/>
  <c r="N310" i="11"/>
  <c r="N337" i="11"/>
  <c r="N339" i="11"/>
  <c r="N47" i="12"/>
  <c r="G53" i="12"/>
  <c r="N63" i="12"/>
  <c r="I70" i="12"/>
  <c r="T78" i="12"/>
  <c r="M84" i="12"/>
  <c r="M85" i="12"/>
  <c r="T85" i="12"/>
  <c r="M91" i="12"/>
  <c r="M96" i="12"/>
  <c r="N102" i="12"/>
  <c r="T106" i="12"/>
  <c r="U137" i="12"/>
  <c r="I247" i="12"/>
  <c r="K247" i="10"/>
  <c r="T254" i="10"/>
  <c r="I275" i="10"/>
  <c r="I323" i="10"/>
  <c r="I339" i="10"/>
  <c r="I91" i="11"/>
  <c r="O101" i="11"/>
  <c r="I102" i="11"/>
  <c r="K157" i="11"/>
  <c r="O163" i="11"/>
  <c r="K204" i="11"/>
  <c r="U205" i="11"/>
  <c r="K231" i="11"/>
  <c r="N259" i="11"/>
  <c r="N267" i="11"/>
  <c r="N285" i="11"/>
  <c r="N332" i="11"/>
  <c r="I338" i="11"/>
  <c r="I10" i="12"/>
  <c r="K19" i="12"/>
  <c r="U27" i="12"/>
  <c r="O91" i="12"/>
  <c r="G96" i="12"/>
  <c r="M106" i="12"/>
  <c r="G112" i="12"/>
  <c r="I121" i="12"/>
  <c r="G150" i="12"/>
  <c r="G137" i="13"/>
  <c r="N137" i="13"/>
  <c r="O137" i="13" s="1"/>
  <c r="I150" i="13"/>
  <c r="G150" i="13"/>
  <c r="U260" i="10"/>
  <c r="K299" i="10"/>
  <c r="U19" i="11"/>
  <c r="M85" i="11"/>
  <c r="K96" i="11"/>
  <c r="I112" i="11"/>
  <c r="T121" i="11"/>
  <c r="U144" i="11"/>
  <c r="M163" i="11"/>
  <c r="U185" i="11"/>
  <c r="T205" i="11"/>
  <c r="U259" i="11"/>
  <c r="U285" i="11"/>
  <c r="U332" i="11"/>
  <c r="M338" i="11"/>
  <c r="T27" i="12"/>
  <c r="K47" i="12"/>
  <c r="K53" i="12"/>
  <c r="K63" i="12"/>
  <c r="M78" i="12"/>
  <c r="I96" i="12"/>
  <c r="K102" i="12"/>
  <c r="N106" i="12"/>
  <c r="O106" i="12" s="1"/>
  <c r="I112" i="12"/>
  <c r="M144" i="12"/>
  <c r="I150" i="12"/>
  <c r="G157" i="12"/>
  <c r="N191" i="12"/>
  <c r="O191" i="12" s="1"/>
  <c r="G191" i="12"/>
  <c r="M275" i="12"/>
  <c r="K275" i="12"/>
  <c r="N63" i="13"/>
  <c r="O63" i="13" s="1"/>
  <c r="G63" i="13"/>
  <c r="N78" i="10"/>
  <c r="U85" i="10"/>
  <c r="K106" i="10"/>
  <c r="O121" i="10"/>
  <c r="I126" i="10"/>
  <c r="I144" i="10"/>
  <c r="T150" i="10"/>
  <c r="M169" i="10"/>
  <c r="K205" i="10"/>
  <c r="N224" i="10"/>
  <c r="M259" i="10"/>
  <c r="N275" i="10"/>
  <c r="U285" i="10"/>
  <c r="U310" i="10"/>
  <c r="K317" i="10"/>
  <c r="N323" i="10"/>
  <c r="M337" i="10"/>
  <c r="N339" i="10"/>
  <c r="O10" i="11"/>
  <c r="U40" i="11"/>
  <c r="K58" i="11"/>
  <c r="M70" i="11"/>
  <c r="K84" i="11"/>
  <c r="O85" i="11"/>
  <c r="N91" i="11"/>
  <c r="N102" i="11"/>
  <c r="O102" i="11" s="1"/>
  <c r="K112" i="11"/>
  <c r="M121" i="11"/>
  <c r="N132" i="11"/>
  <c r="M137" i="11"/>
  <c r="I224" i="11"/>
  <c r="K230" i="11"/>
  <c r="K254" i="11"/>
  <c r="O259" i="11"/>
  <c r="N275" i="11"/>
  <c r="K299" i="11"/>
  <c r="U303" i="11"/>
  <c r="N10" i="12"/>
  <c r="K40" i="12"/>
  <c r="K58" i="12"/>
  <c r="G78" i="12"/>
  <c r="I84" i="12"/>
  <c r="I91" i="12"/>
  <c r="K101" i="12"/>
  <c r="G106" i="12"/>
  <c r="N137" i="12"/>
  <c r="N144" i="12"/>
  <c r="O144" i="12" s="1"/>
  <c r="G144" i="12"/>
  <c r="I102" i="13"/>
  <c r="G102" i="13"/>
  <c r="G179" i="12"/>
  <c r="M216" i="12"/>
  <c r="T216" i="12"/>
  <c r="G230" i="12"/>
  <c r="K254" i="12"/>
  <c r="N260" i="12"/>
  <c r="O260" i="12" s="1"/>
  <c r="N275" i="12"/>
  <c r="O275" i="12" s="1"/>
  <c r="K285" i="12"/>
  <c r="N292" i="12"/>
  <c r="O292" i="12" s="1"/>
  <c r="I299" i="12"/>
  <c r="T317" i="12"/>
  <c r="O323" i="12"/>
  <c r="T53" i="13"/>
  <c r="K54" i="13"/>
  <c r="M58" i="13"/>
  <c r="T58" i="13"/>
  <c r="M84" i="13"/>
  <c r="T96" i="13"/>
  <c r="K126" i="13"/>
  <c r="K150" i="13"/>
  <c r="T163" i="13"/>
  <c r="G170" i="13"/>
  <c r="T179" i="13"/>
  <c r="N224" i="13"/>
  <c r="O224" i="13" s="1"/>
  <c r="N230" i="13"/>
  <c r="O230" i="13" s="1"/>
  <c r="G254" i="13"/>
  <c r="M27" i="14"/>
  <c r="K27" i="14"/>
  <c r="M112" i="12"/>
  <c r="M132" i="12"/>
  <c r="K137" i="12"/>
  <c r="T144" i="12"/>
  <c r="M150" i="12"/>
  <c r="T169" i="12"/>
  <c r="K191" i="12"/>
  <c r="T198" i="12"/>
  <c r="N216" i="12"/>
  <c r="O216" i="12" s="1"/>
  <c r="G247" i="12"/>
  <c r="G267" i="12"/>
  <c r="I275" i="12"/>
  <c r="N285" i="12"/>
  <c r="O285" i="12" s="1"/>
  <c r="M299" i="12"/>
  <c r="U310" i="12"/>
  <c r="M317" i="12"/>
  <c r="U323" i="12"/>
  <c r="K332" i="12"/>
  <c r="I337" i="12"/>
  <c r="M10" i="13"/>
  <c r="T10" i="13"/>
  <c r="N27" i="13"/>
  <c r="T27" i="13"/>
  <c r="M40" i="13"/>
  <c r="T40" i="13"/>
  <c r="M47" i="13"/>
  <c r="N58" i="13"/>
  <c r="O58" i="13" s="1"/>
  <c r="K63" i="13"/>
  <c r="T63" i="13"/>
  <c r="M70" i="13"/>
  <c r="N85" i="13"/>
  <c r="O85" i="13" s="1"/>
  <c r="U91" i="13"/>
  <c r="I101" i="13"/>
  <c r="M112" i="13"/>
  <c r="I132" i="13"/>
  <c r="M137" i="13"/>
  <c r="G163" i="13"/>
  <c r="O179" i="13"/>
  <c r="T198" i="13"/>
  <c r="M254" i="13"/>
  <c r="I299" i="13"/>
  <c r="O112" i="14"/>
  <c r="I112" i="14"/>
  <c r="K205" i="12"/>
  <c r="K231" i="12"/>
  <c r="K259" i="12"/>
  <c r="U70" i="13"/>
  <c r="M179" i="14"/>
  <c r="K179" i="14"/>
  <c r="N121" i="12"/>
  <c r="I132" i="12"/>
  <c r="G169" i="12"/>
  <c r="N179" i="12"/>
  <c r="O179" i="12" s="1"/>
  <c r="K185" i="12"/>
  <c r="T191" i="12"/>
  <c r="G198" i="12"/>
  <c r="I204" i="12"/>
  <c r="N205" i="12"/>
  <c r="N231" i="12"/>
  <c r="G240" i="12"/>
  <c r="N259" i="12"/>
  <c r="K260" i="12"/>
  <c r="U298" i="12"/>
  <c r="K303" i="12"/>
  <c r="N310" i="12"/>
  <c r="O310" i="12" s="1"/>
  <c r="G323" i="12"/>
  <c r="M338" i="12"/>
  <c r="U339" i="12"/>
  <c r="T19" i="13"/>
  <c r="K27" i="13"/>
  <c r="M35" i="13"/>
  <c r="T35" i="13"/>
  <c r="N47" i="13"/>
  <c r="O47" i="13" s="1"/>
  <c r="I63" i="13"/>
  <c r="N78" i="13"/>
  <c r="O78" i="13" s="1"/>
  <c r="K91" i="13"/>
  <c r="K96" i="13"/>
  <c r="N102" i="13"/>
  <c r="O102" i="13" s="1"/>
  <c r="U106" i="13"/>
  <c r="N126" i="13"/>
  <c r="O126" i="13" s="1"/>
  <c r="N150" i="13"/>
  <c r="O150" i="13" s="1"/>
  <c r="T157" i="13"/>
  <c r="T185" i="13"/>
  <c r="K224" i="13"/>
  <c r="K230" i="13"/>
  <c r="G231" i="13"/>
  <c r="I275" i="13"/>
  <c r="U317" i="13"/>
  <c r="G323" i="13"/>
  <c r="O10" i="14"/>
  <c r="O78" i="14"/>
  <c r="I78" i="14"/>
  <c r="N185" i="12"/>
  <c r="M191" i="12"/>
  <c r="I198" i="12"/>
  <c r="M204" i="12"/>
  <c r="K216" i="12"/>
  <c r="G224" i="12"/>
  <c r="U292" i="12"/>
  <c r="T298" i="12"/>
  <c r="N303" i="12"/>
  <c r="K337" i="12"/>
  <c r="N338" i="12"/>
  <c r="O338" i="12" s="1"/>
  <c r="I339" i="12"/>
  <c r="T339" i="12"/>
  <c r="N35" i="13"/>
  <c r="O35" i="13" s="1"/>
  <c r="K58" i="13"/>
  <c r="M78" i="13"/>
  <c r="K85" i="13"/>
  <c r="U85" i="13"/>
  <c r="N91" i="13"/>
  <c r="O91" i="13" s="1"/>
  <c r="K101" i="13"/>
  <c r="T106" i="13"/>
  <c r="T132" i="13"/>
  <c r="M157" i="13"/>
  <c r="K163" i="13"/>
  <c r="G185" i="13"/>
  <c r="N204" i="13"/>
  <c r="O204" i="13" s="1"/>
  <c r="T299" i="13"/>
  <c r="I339" i="13"/>
  <c r="U27" i="14"/>
  <c r="N47" i="14"/>
  <c r="U47" i="14"/>
  <c r="I54" i="14"/>
  <c r="N170" i="14"/>
  <c r="U170" i="14"/>
  <c r="U260" i="12"/>
  <c r="I310" i="12"/>
  <c r="M339" i="12"/>
  <c r="I47" i="13"/>
  <c r="I91" i="13"/>
  <c r="M106" i="13"/>
  <c r="T170" i="13"/>
  <c r="K198" i="13"/>
  <c r="I204" i="13"/>
  <c r="T205" i="13"/>
  <c r="U230" i="13"/>
  <c r="U259" i="13"/>
  <c r="T285" i="13"/>
  <c r="M299" i="13"/>
  <c r="K299" i="13"/>
  <c r="K317" i="13"/>
  <c r="K323" i="13"/>
  <c r="M332" i="13"/>
  <c r="U338" i="13"/>
  <c r="U298" i="14"/>
  <c r="M179" i="12"/>
  <c r="U216" i="12"/>
  <c r="M230" i="12"/>
  <c r="M231" i="12"/>
  <c r="M259" i="12"/>
  <c r="K310" i="12"/>
  <c r="U317" i="12"/>
  <c r="G19" i="13"/>
  <c r="I27" i="13"/>
  <c r="U58" i="13"/>
  <c r="G101" i="13"/>
  <c r="K102" i="13"/>
  <c r="N106" i="13"/>
  <c r="O106" i="13" s="1"/>
  <c r="K121" i="13"/>
  <c r="M132" i="13"/>
  <c r="K144" i="13"/>
  <c r="N191" i="13"/>
  <c r="K240" i="13"/>
  <c r="K247" i="13"/>
  <c r="K267" i="13"/>
  <c r="N292" i="13"/>
  <c r="O292" i="13" s="1"/>
  <c r="G332" i="13"/>
  <c r="N27" i="14"/>
  <c r="M53" i="14"/>
  <c r="M78" i="14"/>
  <c r="N96" i="14"/>
  <c r="M112" i="14"/>
  <c r="I144" i="14"/>
  <c r="N157" i="14"/>
  <c r="N179" i="14"/>
  <c r="U185" i="14"/>
  <c r="N191" i="14"/>
  <c r="O191" i="14" s="1"/>
  <c r="K231" i="14"/>
  <c r="K254" i="14"/>
  <c r="G310" i="14"/>
  <c r="N310" i="14"/>
  <c r="O310" i="14" s="1"/>
  <c r="N230" i="15"/>
  <c r="K224" i="16"/>
  <c r="M224" i="16"/>
  <c r="T53" i="14"/>
  <c r="U54" i="14"/>
  <c r="K58" i="14"/>
  <c r="M126" i="14"/>
  <c r="M170" i="14"/>
  <c r="U191" i="14"/>
  <c r="K204" i="14"/>
  <c r="M205" i="14"/>
  <c r="M240" i="14"/>
  <c r="O303" i="14"/>
  <c r="I303" i="14"/>
  <c r="M332" i="15"/>
  <c r="K332" i="15"/>
  <c r="G121" i="16"/>
  <c r="G240" i="16"/>
  <c r="M35" i="14"/>
  <c r="K85" i="14"/>
  <c r="I91" i="14"/>
  <c r="K102" i="14"/>
  <c r="O126" i="14"/>
  <c r="K132" i="14"/>
  <c r="O185" i="14"/>
  <c r="M191" i="14"/>
  <c r="T230" i="14"/>
  <c r="U231" i="14"/>
  <c r="O240" i="14"/>
  <c r="I260" i="14"/>
  <c r="I339" i="14"/>
  <c r="M27" i="15"/>
  <c r="K27" i="15"/>
  <c r="M91" i="15"/>
  <c r="K91" i="15"/>
  <c r="G267" i="15"/>
  <c r="N267" i="15"/>
  <c r="O267" i="15" s="1"/>
  <c r="M63" i="16"/>
  <c r="K63" i="16"/>
  <c r="G216" i="16"/>
  <c r="T275" i="16"/>
  <c r="I292" i="16"/>
  <c r="G292" i="16"/>
  <c r="G337" i="16"/>
  <c r="G247" i="13"/>
  <c r="M275" i="13"/>
  <c r="T275" i="13"/>
  <c r="M298" i="13"/>
  <c r="M303" i="13"/>
  <c r="U323" i="13"/>
  <c r="I332" i="13"/>
  <c r="K339" i="13"/>
  <c r="I19" i="14"/>
  <c r="M40" i="14"/>
  <c r="M54" i="14"/>
  <c r="U58" i="14"/>
  <c r="I70" i="14"/>
  <c r="K84" i="14"/>
  <c r="M91" i="14"/>
  <c r="K96" i="14"/>
  <c r="K101" i="14"/>
  <c r="I106" i="14"/>
  <c r="K121" i="14"/>
  <c r="U137" i="14"/>
  <c r="U144" i="14"/>
  <c r="M169" i="14"/>
  <c r="M185" i="14"/>
  <c r="I205" i="14"/>
  <c r="T231" i="14"/>
  <c r="I240" i="14"/>
  <c r="U259" i="14"/>
  <c r="I275" i="14"/>
  <c r="K285" i="14"/>
  <c r="U292" i="14"/>
  <c r="K299" i="14"/>
  <c r="M10" i="15"/>
  <c r="K10" i="15"/>
  <c r="N54" i="15"/>
  <c r="N91" i="15"/>
  <c r="O198" i="15"/>
  <c r="T205" i="15"/>
  <c r="N254" i="15"/>
  <c r="T19" i="16"/>
  <c r="N63" i="16"/>
  <c r="N70" i="16"/>
  <c r="O70" i="16" s="1"/>
  <c r="O78" i="16"/>
  <c r="M106" i="16"/>
  <c r="K106" i="16"/>
  <c r="I169" i="16"/>
  <c r="G169" i="16"/>
  <c r="T267" i="16"/>
  <c r="I254" i="13"/>
  <c r="T259" i="13"/>
  <c r="O267" i="13"/>
  <c r="T267" i="13"/>
  <c r="N275" i="13"/>
  <c r="O275" i="13" s="1"/>
  <c r="N298" i="13"/>
  <c r="G303" i="13"/>
  <c r="O317" i="13"/>
  <c r="T317" i="13"/>
  <c r="T323" i="13"/>
  <c r="I338" i="13"/>
  <c r="K10" i="14"/>
  <c r="K19" i="14"/>
  <c r="N40" i="14"/>
  <c r="O40" i="14" s="1"/>
  <c r="T40" i="14"/>
  <c r="I47" i="14"/>
  <c r="K53" i="14"/>
  <c r="N54" i="14"/>
  <c r="I58" i="14"/>
  <c r="T58" i="14"/>
  <c r="I63" i="14"/>
  <c r="M70" i="14"/>
  <c r="K78" i="14"/>
  <c r="N91" i="14"/>
  <c r="O91" i="14" s="1"/>
  <c r="T91" i="14"/>
  <c r="M106" i="14"/>
  <c r="K112" i="14"/>
  <c r="T137" i="14"/>
  <c r="T144" i="14"/>
  <c r="N169" i="14"/>
  <c r="O169" i="14" s="1"/>
  <c r="N185" i="14"/>
  <c r="I204" i="14"/>
  <c r="K205" i="14"/>
  <c r="M216" i="14"/>
  <c r="T259" i="14"/>
  <c r="T275" i="14"/>
  <c r="I292" i="14"/>
  <c r="U310" i="14"/>
  <c r="N339" i="14"/>
  <c r="N112" i="15"/>
  <c r="T157" i="15"/>
  <c r="U230" i="15"/>
  <c r="N54" i="16"/>
  <c r="O54" i="16" s="1"/>
  <c r="I101" i="16"/>
  <c r="G101" i="16"/>
  <c r="N137" i="16"/>
  <c r="O292" i="16"/>
  <c r="M323" i="14"/>
  <c r="K323" i="14"/>
  <c r="T332" i="14"/>
  <c r="T102" i="15"/>
  <c r="O121" i="15"/>
  <c r="I121" i="15"/>
  <c r="M179" i="15"/>
  <c r="T292" i="15"/>
  <c r="O53" i="16"/>
  <c r="K267" i="16"/>
  <c r="M267" i="16"/>
  <c r="N338" i="13"/>
  <c r="O338" i="13" s="1"/>
  <c r="T339" i="13"/>
  <c r="I27" i="14"/>
  <c r="U53" i="14"/>
  <c r="N58" i="14"/>
  <c r="O58" i="14" s="1"/>
  <c r="N63" i="14"/>
  <c r="U78" i="14"/>
  <c r="T84" i="14"/>
  <c r="O96" i="14"/>
  <c r="T96" i="14"/>
  <c r="T101" i="14"/>
  <c r="U112" i="14"/>
  <c r="T121" i="14"/>
  <c r="M132" i="14"/>
  <c r="M144" i="14"/>
  <c r="K150" i="14"/>
  <c r="I179" i="14"/>
  <c r="M198" i="14"/>
  <c r="N204" i="14"/>
  <c r="O204" i="14" s="1"/>
  <c r="N231" i="14"/>
  <c r="O231" i="14" s="1"/>
  <c r="K247" i="14"/>
  <c r="N254" i="14"/>
  <c r="N259" i="14"/>
  <c r="O259" i="14" s="1"/>
  <c r="T260" i="14"/>
  <c r="O285" i="14"/>
  <c r="N317" i="14"/>
  <c r="N323" i="14"/>
  <c r="O323" i="14" s="1"/>
  <c r="N40" i="15"/>
  <c r="O40" i="15" s="1"/>
  <c r="O150" i="15"/>
  <c r="K157" i="15"/>
  <c r="M157" i="15"/>
  <c r="M198" i="15"/>
  <c r="K198" i="15"/>
  <c r="N298" i="15"/>
  <c r="O298" i="15" s="1"/>
  <c r="I58" i="16"/>
  <c r="G58" i="16"/>
  <c r="N84" i="16"/>
  <c r="T144" i="16"/>
  <c r="T240" i="16"/>
  <c r="N299" i="16"/>
  <c r="U285" i="14"/>
  <c r="M292" i="14"/>
  <c r="N332" i="14"/>
  <c r="O332" i="14" s="1"/>
  <c r="K339" i="14"/>
  <c r="I10" i="15"/>
  <c r="N27" i="15"/>
  <c r="T27" i="15"/>
  <c r="K47" i="15"/>
  <c r="I53" i="15"/>
  <c r="M58" i="15"/>
  <c r="N78" i="15"/>
  <c r="M84" i="15"/>
  <c r="K112" i="15"/>
  <c r="M121" i="15"/>
  <c r="M126" i="15"/>
  <c r="M150" i="15"/>
  <c r="G198" i="15"/>
  <c r="O240" i="15"/>
  <c r="M247" i="15"/>
  <c r="K260" i="15"/>
  <c r="K267" i="15"/>
  <c r="N292" i="15"/>
  <c r="K298" i="15"/>
  <c r="N332" i="15"/>
  <c r="T332" i="15"/>
  <c r="M337" i="15"/>
  <c r="U338" i="15"/>
  <c r="K10" i="16"/>
  <c r="N19" i="16"/>
  <c r="M27" i="16"/>
  <c r="M35" i="16"/>
  <c r="M54" i="16"/>
  <c r="M58" i="16"/>
  <c r="M91" i="16"/>
  <c r="G106" i="16"/>
  <c r="T112" i="16"/>
  <c r="T121" i="16"/>
  <c r="N144" i="16"/>
  <c r="O144" i="16" s="1"/>
  <c r="K150" i="16"/>
  <c r="N157" i="16"/>
  <c r="O157" i="16" s="1"/>
  <c r="M169" i="16"/>
  <c r="K179" i="16"/>
  <c r="N185" i="16"/>
  <c r="G230" i="16"/>
  <c r="K247" i="16"/>
  <c r="U254" i="16"/>
  <c r="U259" i="16"/>
  <c r="N275" i="16"/>
  <c r="O275" i="16" s="1"/>
  <c r="N285" i="16"/>
  <c r="M310" i="16"/>
  <c r="K317" i="16"/>
  <c r="M323" i="16"/>
  <c r="U332" i="16"/>
  <c r="G292" i="14"/>
  <c r="N298" i="14"/>
  <c r="U299" i="14"/>
  <c r="I332" i="14"/>
  <c r="K338" i="14"/>
  <c r="K40" i="15"/>
  <c r="O47" i="15"/>
  <c r="M53" i="15"/>
  <c r="K54" i="15"/>
  <c r="O58" i="15"/>
  <c r="O84" i="15"/>
  <c r="M96" i="15"/>
  <c r="U101" i="15"/>
  <c r="G126" i="15"/>
  <c r="M137" i="15"/>
  <c r="M144" i="15"/>
  <c r="G150" i="15"/>
  <c r="U170" i="15"/>
  <c r="K185" i="15"/>
  <c r="I198" i="15"/>
  <c r="I224" i="15"/>
  <c r="M230" i="15"/>
  <c r="M240" i="15"/>
  <c r="O247" i="15"/>
  <c r="T259" i="15"/>
  <c r="I292" i="15"/>
  <c r="M323" i="15"/>
  <c r="M339" i="15"/>
  <c r="G35" i="16"/>
  <c r="I84" i="16"/>
  <c r="O84" i="16"/>
  <c r="G91" i="16"/>
  <c r="K96" i="16"/>
  <c r="I106" i="16"/>
  <c r="K121" i="16"/>
  <c r="K126" i="16"/>
  <c r="U132" i="16"/>
  <c r="N150" i="16"/>
  <c r="U157" i="16"/>
  <c r="M204" i="16"/>
  <c r="U205" i="16"/>
  <c r="I230" i="16"/>
  <c r="I231" i="16"/>
  <c r="T259" i="16"/>
  <c r="K298" i="16"/>
  <c r="U299" i="16"/>
  <c r="O310" i="16"/>
  <c r="T323" i="16"/>
  <c r="K338" i="16"/>
  <c r="U339" i="16"/>
  <c r="U323" i="14"/>
  <c r="K332" i="14"/>
  <c r="N338" i="14"/>
  <c r="U339" i="14"/>
  <c r="K19" i="15"/>
  <c r="T35" i="15"/>
  <c r="N53" i="15"/>
  <c r="O53" i="15" s="1"/>
  <c r="T53" i="15"/>
  <c r="I70" i="15"/>
  <c r="N96" i="15"/>
  <c r="O96" i="15" s="1"/>
  <c r="M101" i="15"/>
  <c r="T101" i="15"/>
  <c r="N106" i="15"/>
  <c r="I126" i="15"/>
  <c r="N137" i="15"/>
  <c r="O137" i="15" s="1"/>
  <c r="T137" i="15"/>
  <c r="I150" i="15"/>
  <c r="M169" i="15"/>
  <c r="T170" i="15"/>
  <c r="M191" i="15"/>
  <c r="M216" i="15"/>
  <c r="K224" i="15"/>
  <c r="N240" i="15"/>
  <c r="I247" i="15"/>
  <c r="U260" i="15"/>
  <c r="M275" i="15"/>
  <c r="K292" i="15"/>
  <c r="M310" i="15"/>
  <c r="I317" i="15"/>
  <c r="K19" i="16"/>
  <c r="M40" i="16"/>
  <c r="I47" i="16"/>
  <c r="M78" i="16"/>
  <c r="M84" i="16"/>
  <c r="I91" i="16"/>
  <c r="K112" i="16"/>
  <c r="T132" i="16"/>
  <c r="K144" i="16"/>
  <c r="U150" i="16"/>
  <c r="M157" i="16"/>
  <c r="M198" i="16"/>
  <c r="T205" i="16"/>
  <c r="K230" i="16"/>
  <c r="K231" i="16"/>
  <c r="I259" i="16"/>
  <c r="U260" i="16"/>
  <c r="K275" i="16"/>
  <c r="I332" i="16"/>
  <c r="N338" i="16"/>
  <c r="O338" i="16" s="1"/>
  <c r="T339" i="16"/>
  <c r="I254" i="14"/>
  <c r="K259" i="14"/>
  <c r="G260" i="14"/>
  <c r="N285" i="14"/>
  <c r="I299" i="14"/>
  <c r="I310" i="14"/>
  <c r="K317" i="14"/>
  <c r="I323" i="14"/>
  <c r="T339" i="14"/>
  <c r="G19" i="15"/>
  <c r="U40" i="15"/>
  <c r="I58" i="15"/>
  <c r="T63" i="15"/>
  <c r="K78" i="15"/>
  <c r="I84" i="15"/>
  <c r="T85" i="15"/>
  <c r="N101" i="15"/>
  <c r="O101" i="15" s="1"/>
  <c r="M132" i="15"/>
  <c r="M163" i="15"/>
  <c r="T163" i="15"/>
  <c r="K179" i="15"/>
  <c r="N191" i="15"/>
  <c r="O191" i="15" s="1"/>
  <c r="N216" i="15"/>
  <c r="O216" i="15" s="1"/>
  <c r="N231" i="15"/>
  <c r="T231" i="15"/>
  <c r="K254" i="15"/>
  <c r="O260" i="15"/>
  <c r="T260" i="15"/>
  <c r="U267" i="15"/>
  <c r="T298" i="15"/>
  <c r="M299" i="15"/>
  <c r="N310" i="15"/>
  <c r="M338" i="15"/>
  <c r="M47" i="16"/>
  <c r="I54" i="16"/>
  <c r="K101" i="16"/>
  <c r="T102" i="16"/>
  <c r="K205" i="16"/>
  <c r="U224" i="16"/>
  <c r="M254" i="16"/>
  <c r="K259" i="16"/>
  <c r="T260" i="16"/>
  <c r="I299" i="16"/>
  <c r="K332" i="16"/>
  <c r="I337" i="16"/>
  <c r="U337" i="16"/>
  <c r="I339" i="16"/>
  <c r="N35" i="15"/>
  <c r="O35" i="15" s="1"/>
  <c r="T40" i="15"/>
  <c r="O54" i="15"/>
  <c r="T54" i="15"/>
  <c r="N70" i="15"/>
  <c r="O70" i="15" s="1"/>
  <c r="I91" i="15"/>
  <c r="N163" i="15"/>
  <c r="O163" i="15" s="1"/>
  <c r="I169" i="15"/>
  <c r="I191" i="15"/>
  <c r="I216" i="15"/>
  <c r="T267" i="15"/>
  <c r="N285" i="15"/>
  <c r="N338" i="15"/>
  <c r="O338" i="15" s="1"/>
  <c r="U19" i="16"/>
  <c r="N47" i="16"/>
  <c r="O47" i="16" s="1"/>
  <c r="K54" i="16"/>
  <c r="U70" i="16"/>
  <c r="G84" i="16"/>
  <c r="I102" i="16"/>
  <c r="I112" i="16"/>
  <c r="O121" i="16"/>
  <c r="K137" i="16"/>
  <c r="N205" i="16"/>
  <c r="O205" i="16" s="1"/>
  <c r="O230" i="16"/>
  <c r="N259" i="16"/>
  <c r="I260" i="16"/>
  <c r="N332" i="16"/>
  <c r="O332" i="16" s="1"/>
  <c r="O10" i="16"/>
  <c r="O63" i="16"/>
  <c r="G63" i="16"/>
  <c r="K102" i="16"/>
  <c r="O185" i="16"/>
  <c r="G185" i="16"/>
  <c r="G205" i="16"/>
  <c r="I10" i="16"/>
  <c r="G19" i="16"/>
  <c r="O19" i="16"/>
  <c r="I40" i="16"/>
  <c r="G47" i="16"/>
  <c r="G54" i="16"/>
  <c r="O58" i="16"/>
  <c r="G78" i="16"/>
  <c r="N85" i="16"/>
  <c r="N102" i="16"/>
  <c r="O102" i="16" s="1"/>
  <c r="G126" i="16"/>
  <c r="U137" i="16"/>
  <c r="G144" i="16"/>
  <c r="G163" i="16"/>
  <c r="N254" i="16"/>
  <c r="O254" i="16" s="1"/>
  <c r="N260" i="16"/>
  <c r="O260" i="16" s="1"/>
  <c r="G298" i="16"/>
  <c r="I298" i="16"/>
  <c r="U303" i="16"/>
  <c r="G310" i="16"/>
  <c r="G317" i="16"/>
  <c r="I317" i="16"/>
  <c r="K85" i="16"/>
  <c r="O96" i="16"/>
  <c r="G96" i="16"/>
  <c r="O198" i="16"/>
  <c r="G198" i="16"/>
  <c r="I198" i="16"/>
  <c r="N91" i="16"/>
  <c r="O91" i="16" s="1"/>
  <c r="O112" i="16"/>
  <c r="G112" i="16"/>
  <c r="M121" i="16"/>
  <c r="O137" i="16"/>
  <c r="G137" i="16"/>
  <c r="O150" i="16"/>
  <c r="G150" i="16"/>
  <c r="I150" i="16"/>
  <c r="M170" i="16"/>
  <c r="T230" i="16"/>
  <c r="O303" i="16"/>
  <c r="G303" i="16"/>
  <c r="G27" i="16"/>
  <c r="O27" i="16"/>
  <c r="K40" i="16"/>
  <c r="T53" i="16"/>
  <c r="T70" i="16"/>
  <c r="N126" i="16"/>
  <c r="O126" i="16" s="1"/>
  <c r="N163" i="16"/>
  <c r="O163" i="16" s="1"/>
  <c r="N204" i="16"/>
  <c r="O204" i="16" s="1"/>
  <c r="N216" i="16"/>
  <c r="O216" i="16" s="1"/>
  <c r="M247" i="16"/>
  <c r="T254" i="16"/>
  <c r="U285" i="16"/>
  <c r="N298" i="16"/>
  <c r="O298" i="16" s="1"/>
  <c r="N317" i="16"/>
  <c r="O317" i="16" s="1"/>
  <c r="G231" i="16"/>
  <c r="K53" i="16"/>
  <c r="M85" i="16"/>
  <c r="M102" i="16"/>
  <c r="U106" i="16"/>
  <c r="U126" i="16"/>
  <c r="T157" i="16"/>
  <c r="O224" i="16"/>
  <c r="G224" i="16"/>
  <c r="I224" i="16"/>
  <c r="O259" i="16"/>
  <c r="G259" i="16"/>
  <c r="O267" i="16"/>
  <c r="G267" i="16"/>
  <c r="I267" i="16"/>
  <c r="N35" i="16"/>
  <c r="O35" i="16" s="1"/>
  <c r="O170" i="16"/>
  <c r="G170" i="16"/>
  <c r="I170" i="16"/>
  <c r="O285" i="16"/>
  <c r="G285" i="16"/>
  <c r="K58" i="16"/>
  <c r="N132" i="16"/>
  <c r="O132" i="16" s="1"/>
  <c r="G247" i="16"/>
  <c r="I247" i="16"/>
  <c r="M338" i="16"/>
  <c r="G10" i="16"/>
  <c r="G40" i="16"/>
  <c r="O85" i="16"/>
  <c r="G85" i="16"/>
  <c r="G102" i="16"/>
  <c r="N231" i="16"/>
  <c r="O231" i="16" s="1"/>
  <c r="N247" i="16"/>
  <c r="O247" i="16" s="1"/>
  <c r="M298" i="16"/>
  <c r="T299" i="16"/>
  <c r="M317" i="16"/>
  <c r="G332" i="16"/>
  <c r="G338" i="16"/>
  <c r="I338" i="16"/>
  <c r="M137" i="16"/>
  <c r="M163" i="16"/>
  <c r="M185" i="16"/>
  <c r="M205" i="16"/>
  <c r="K216" i="16"/>
  <c r="M231" i="16"/>
  <c r="K240" i="16"/>
  <c r="M259" i="16"/>
  <c r="K260" i="16"/>
  <c r="G275" i="16"/>
  <c r="M285" i="16"/>
  <c r="K292" i="16"/>
  <c r="G299" i="16"/>
  <c r="O299" i="16"/>
  <c r="M303" i="16"/>
  <c r="K310" i="16"/>
  <c r="G323" i="16"/>
  <c r="O323" i="16"/>
  <c r="M332" i="16"/>
  <c r="K337" i="16"/>
  <c r="G339" i="16"/>
  <c r="O339" i="16"/>
  <c r="O78" i="15"/>
  <c r="M85" i="15"/>
  <c r="N85" i="15"/>
  <c r="O85" i="15" s="1"/>
  <c r="G47" i="15"/>
  <c r="G63" i="15"/>
  <c r="G102" i="15"/>
  <c r="U102" i="15"/>
  <c r="U144" i="15"/>
  <c r="G170" i="15"/>
  <c r="M205" i="15"/>
  <c r="N224" i="15"/>
  <c r="O224" i="15" s="1"/>
  <c r="I231" i="15"/>
  <c r="O231" i="15"/>
  <c r="G231" i="15"/>
  <c r="I259" i="15"/>
  <c r="O259" i="15"/>
  <c r="G259" i="15"/>
  <c r="M285" i="15"/>
  <c r="I299" i="15"/>
  <c r="O299" i="15"/>
  <c r="G299" i="15"/>
  <c r="N317" i="15"/>
  <c r="O317" i="15" s="1"/>
  <c r="U337" i="15"/>
  <c r="G338" i="15"/>
  <c r="G27" i="15"/>
  <c r="O27" i="15"/>
  <c r="G53" i="15"/>
  <c r="G70" i="15"/>
  <c r="G91" i="15"/>
  <c r="O91" i="15"/>
  <c r="I132" i="15"/>
  <c r="O132" i="15"/>
  <c r="G132" i="15"/>
  <c r="U169" i="15"/>
  <c r="I204" i="15"/>
  <c r="O204" i="15"/>
  <c r="G204" i="15"/>
  <c r="M231" i="15"/>
  <c r="M259" i="15"/>
  <c r="I275" i="15"/>
  <c r="O275" i="15"/>
  <c r="G275" i="15"/>
  <c r="I323" i="15"/>
  <c r="O323" i="15"/>
  <c r="G323" i="15"/>
  <c r="I339" i="15"/>
  <c r="O339" i="15"/>
  <c r="G339" i="15"/>
  <c r="M63" i="15"/>
  <c r="M102" i="15"/>
  <c r="I163" i="15"/>
  <c r="G163" i="15"/>
  <c r="N19" i="15"/>
  <c r="O19" i="15" s="1"/>
  <c r="G298" i="15"/>
  <c r="I179" i="15"/>
  <c r="O179" i="15"/>
  <c r="G179" i="15"/>
  <c r="I205" i="15"/>
  <c r="O205" i="15"/>
  <c r="G205" i="15"/>
  <c r="G247" i="15"/>
  <c r="I285" i="15"/>
  <c r="O285" i="15"/>
  <c r="G285" i="15"/>
  <c r="I185" i="15"/>
  <c r="O185" i="15"/>
  <c r="G185" i="15"/>
  <c r="U224" i="15"/>
  <c r="I230" i="15"/>
  <c r="O230" i="15"/>
  <c r="G230" i="15"/>
  <c r="I254" i="15"/>
  <c r="O254" i="15"/>
  <c r="G254" i="15"/>
  <c r="U310" i="15"/>
  <c r="U317" i="15"/>
  <c r="M19" i="15"/>
  <c r="I303" i="15"/>
  <c r="O303" i="15"/>
  <c r="G303" i="15"/>
  <c r="G106" i="15"/>
  <c r="I157" i="15"/>
  <c r="O157" i="15"/>
  <c r="G157" i="15"/>
  <c r="G35" i="15"/>
  <c r="G54" i="15"/>
  <c r="G78" i="15"/>
  <c r="G96" i="15"/>
  <c r="M106" i="15"/>
  <c r="I112" i="15"/>
  <c r="O112" i="15"/>
  <c r="G112" i="15"/>
  <c r="N144" i="15"/>
  <c r="O144" i="15" s="1"/>
  <c r="M185" i="15"/>
  <c r="U216" i="15"/>
  <c r="U292" i="15"/>
  <c r="O310" i="15"/>
  <c r="N337" i="15"/>
  <c r="O337" i="15" s="1"/>
  <c r="I106" i="15"/>
  <c r="O106" i="15"/>
  <c r="M112" i="15"/>
  <c r="I137" i="15"/>
  <c r="G137" i="15"/>
  <c r="N169" i="15"/>
  <c r="O169" i="15" s="1"/>
  <c r="O292" i="15"/>
  <c r="U298" i="15"/>
  <c r="I332" i="15"/>
  <c r="O332" i="15"/>
  <c r="G332" i="15"/>
  <c r="K317" i="15"/>
  <c r="K338" i="15"/>
  <c r="G121" i="15"/>
  <c r="G144" i="15"/>
  <c r="G169" i="15"/>
  <c r="G191" i="15"/>
  <c r="G216" i="15"/>
  <c r="G240" i="15"/>
  <c r="G260" i="15"/>
  <c r="G292" i="15"/>
  <c r="G310" i="15"/>
  <c r="G337" i="15"/>
  <c r="O35" i="14"/>
  <c r="O54" i="14"/>
  <c r="M19" i="14"/>
  <c r="M85" i="14"/>
  <c r="G216" i="14"/>
  <c r="G19" i="14"/>
  <c r="O19" i="14"/>
  <c r="K35" i="14"/>
  <c r="G47" i="14"/>
  <c r="O47" i="14"/>
  <c r="K54" i="14"/>
  <c r="G63" i="14"/>
  <c r="O63" i="14"/>
  <c r="G85" i="14"/>
  <c r="O85" i="14"/>
  <c r="G102" i="14"/>
  <c r="O102" i="14"/>
  <c r="G126" i="14"/>
  <c r="M137" i="14"/>
  <c r="G144" i="14"/>
  <c r="I198" i="14"/>
  <c r="O198" i="14"/>
  <c r="G198" i="14"/>
  <c r="G240" i="14"/>
  <c r="I317" i="14"/>
  <c r="O317" i="14"/>
  <c r="G317" i="14"/>
  <c r="M102" i="14"/>
  <c r="I150" i="14"/>
  <c r="O150" i="14"/>
  <c r="I170" i="14"/>
  <c r="O170" i="14"/>
  <c r="G170" i="14"/>
  <c r="I298" i="14"/>
  <c r="O298" i="14"/>
  <c r="G298" i="14"/>
  <c r="I267" i="14"/>
  <c r="O267" i="14"/>
  <c r="G267" i="14"/>
  <c r="O137" i="14"/>
  <c r="G137" i="14"/>
  <c r="G337" i="14"/>
  <c r="G27" i="14"/>
  <c r="O27" i="14"/>
  <c r="G53" i="14"/>
  <c r="O53" i="14"/>
  <c r="G70" i="14"/>
  <c r="O70" i="14"/>
  <c r="G91" i="14"/>
  <c r="G106" i="14"/>
  <c r="O106" i="14"/>
  <c r="I338" i="14"/>
  <c r="O338" i="14"/>
  <c r="G338" i="14"/>
  <c r="I132" i="14"/>
  <c r="O132" i="14"/>
  <c r="G169" i="14"/>
  <c r="I137" i="14"/>
  <c r="I224" i="14"/>
  <c r="O224" i="14"/>
  <c r="G224" i="14"/>
  <c r="M247" i="14"/>
  <c r="N260" i="14"/>
  <c r="O260" i="14" s="1"/>
  <c r="U332" i="14"/>
  <c r="G35" i="14"/>
  <c r="K47" i="14"/>
  <c r="G54" i="14"/>
  <c r="K63" i="14"/>
  <c r="G78" i="14"/>
  <c r="G96" i="14"/>
  <c r="G112" i="14"/>
  <c r="K126" i="14"/>
  <c r="G150" i="14"/>
  <c r="I157" i="14"/>
  <c r="O157" i="14"/>
  <c r="G157" i="14"/>
  <c r="N163" i="14"/>
  <c r="O163" i="14" s="1"/>
  <c r="M267" i="14"/>
  <c r="M157" i="14"/>
  <c r="U169" i="14"/>
  <c r="I247" i="14"/>
  <c r="O247" i="14"/>
  <c r="G247" i="14"/>
  <c r="G179" i="14"/>
  <c r="O179" i="14"/>
  <c r="K191" i="14"/>
  <c r="G204" i="14"/>
  <c r="K216" i="14"/>
  <c r="G230" i="14"/>
  <c r="O230" i="14"/>
  <c r="K240" i="14"/>
  <c r="G254" i="14"/>
  <c r="O254" i="14"/>
  <c r="K260" i="14"/>
  <c r="G275" i="14"/>
  <c r="O275" i="14"/>
  <c r="K292" i="14"/>
  <c r="G299" i="14"/>
  <c r="O299" i="14"/>
  <c r="K310" i="14"/>
  <c r="G323" i="14"/>
  <c r="K337" i="14"/>
  <c r="G339" i="14"/>
  <c r="O339" i="14"/>
  <c r="G163" i="14"/>
  <c r="G185" i="14"/>
  <c r="G205" i="14"/>
  <c r="G231" i="14"/>
  <c r="G259" i="14"/>
  <c r="G285" i="14"/>
  <c r="G303" i="14"/>
  <c r="G332" i="14"/>
  <c r="O54" i="13"/>
  <c r="M91" i="13"/>
  <c r="I292" i="13"/>
  <c r="G292" i="13"/>
  <c r="N70" i="13"/>
  <c r="O70" i="13" s="1"/>
  <c r="O84" i="13"/>
  <c r="I169" i="13"/>
  <c r="O169" i="13"/>
  <c r="G169" i="13"/>
  <c r="G27" i="13"/>
  <c r="O27" i="13"/>
  <c r="G53" i="13"/>
  <c r="O53" i="13"/>
  <c r="U132" i="13"/>
  <c r="I216" i="13"/>
  <c r="O216" i="13"/>
  <c r="G216" i="13"/>
  <c r="I260" i="13"/>
  <c r="O260" i="13"/>
  <c r="G260" i="13"/>
  <c r="G84" i="13"/>
  <c r="N303" i="13"/>
  <c r="O303" i="13" s="1"/>
  <c r="I310" i="13"/>
  <c r="O310" i="13"/>
  <c r="G310" i="13"/>
  <c r="I337" i="13"/>
  <c r="O337" i="13"/>
  <c r="G337" i="13"/>
  <c r="M19" i="13"/>
  <c r="I240" i="13"/>
  <c r="O240" i="13"/>
  <c r="G240" i="13"/>
  <c r="G35" i="13"/>
  <c r="G54" i="13"/>
  <c r="T70" i="13"/>
  <c r="T78" i="13"/>
  <c r="I121" i="13"/>
  <c r="O121" i="13"/>
  <c r="G121" i="13"/>
  <c r="O132" i="13"/>
  <c r="I144" i="13"/>
  <c r="O144" i="13"/>
  <c r="G144" i="13"/>
  <c r="N157" i="13"/>
  <c r="O157" i="13" s="1"/>
  <c r="I191" i="13"/>
  <c r="O191" i="13"/>
  <c r="G191" i="13"/>
  <c r="N205" i="13"/>
  <c r="O205" i="13" s="1"/>
  <c r="N259" i="13"/>
  <c r="O259" i="13" s="1"/>
  <c r="U275" i="13"/>
  <c r="O298" i="13"/>
  <c r="N339" i="13"/>
  <c r="O339" i="13" s="1"/>
  <c r="M101" i="13"/>
  <c r="N163" i="13"/>
  <c r="O163" i="13" s="1"/>
  <c r="M121" i="13"/>
  <c r="M144" i="13"/>
  <c r="M169" i="13"/>
  <c r="M191" i="13"/>
  <c r="M216" i="13"/>
  <c r="M240" i="13"/>
  <c r="M260" i="13"/>
  <c r="M292" i="13"/>
  <c r="M310" i="13"/>
  <c r="M337" i="13"/>
  <c r="K106" i="13"/>
  <c r="K132" i="13"/>
  <c r="K179" i="13"/>
  <c r="N170" i="13"/>
  <c r="O170" i="13" s="1"/>
  <c r="N198" i="13"/>
  <c r="O198" i="13" s="1"/>
  <c r="N247" i="13"/>
  <c r="O247" i="13" s="1"/>
  <c r="K205" i="13"/>
  <c r="K231" i="13"/>
  <c r="K259" i="13"/>
  <c r="G267" i="13"/>
  <c r="K285" i="13"/>
  <c r="G298" i="13"/>
  <c r="K303" i="13"/>
  <c r="G317" i="13"/>
  <c r="K332" i="13"/>
  <c r="G338" i="13"/>
  <c r="G91" i="13"/>
  <c r="G106" i="13"/>
  <c r="G132" i="13"/>
  <c r="G157" i="13"/>
  <c r="G179" i="13"/>
  <c r="G204" i="13"/>
  <c r="G339" i="13"/>
  <c r="N78" i="12"/>
  <c r="O78" i="12" s="1"/>
  <c r="N112" i="12"/>
  <c r="O112" i="12" s="1"/>
  <c r="I137" i="12"/>
  <c r="O137" i="12"/>
  <c r="G137" i="12"/>
  <c r="I185" i="12"/>
  <c r="O185" i="12"/>
  <c r="G185" i="12"/>
  <c r="G299" i="12"/>
  <c r="N35" i="12"/>
  <c r="O35" i="12" s="1"/>
  <c r="M40" i="12"/>
  <c r="M58" i="12"/>
  <c r="I205" i="12"/>
  <c r="O205" i="12"/>
  <c r="G205" i="12"/>
  <c r="G10" i="12"/>
  <c r="O10" i="12"/>
  <c r="G40" i="12"/>
  <c r="O40" i="12"/>
  <c r="G58" i="12"/>
  <c r="O58" i="12"/>
  <c r="G84" i="12"/>
  <c r="O84" i="12"/>
  <c r="G101" i="12"/>
  <c r="O101" i="12"/>
  <c r="G121" i="12"/>
  <c r="O121" i="12"/>
  <c r="O132" i="12"/>
  <c r="I163" i="12"/>
  <c r="O163" i="12"/>
  <c r="G163" i="12"/>
  <c r="I332" i="12"/>
  <c r="O332" i="12"/>
  <c r="G332" i="12"/>
  <c r="M121" i="12"/>
  <c r="G132" i="12"/>
  <c r="O157" i="12"/>
  <c r="I259" i="12"/>
  <c r="O259" i="12"/>
  <c r="G259" i="12"/>
  <c r="U267" i="12"/>
  <c r="G19" i="12"/>
  <c r="O19" i="12"/>
  <c r="K35" i="12"/>
  <c r="G47" i="12"/>
  <c r="O47" i="12"/>
  <c r="K54" i="12"/>
  <c r="G63" i="12"/>
  <c r="O63" i="12"/>
  <c r="K78" i="12"/>
  <c r="G85" i="12"/>
  <c r="O85" i="12"/>
  <c r="K96" i="12"/>
  <c r="G102" i="12"/>
  <c r="O102" i="12"/>
  <c r="K112" i="12"/>
  <c r="M157" i="12"/>
  <c r="N230" i="12"/>
  <c r="O230" i="12" s="1"/>
  <c r="I231" i="12"/>
  <c r="O231" i="12"/>
  <c r="G231" i="12"/>
  <c r="I303" i="12"/>
  <c r="O303" i="12"/>
  <c r="G303" i="12"/>
  <c r="I285" i="12"/>
  <c r="G285" i="12"/>
  <c r="M101" i="12"/>
  <c r="T126" i="12"/>
  <c r="U198" i="12"/>
  <c r="T240" i="12"/>
  <c r="M285" i="12"/>
  <c r="T310" i="12"/>
  <c r="N54" i="12"/>
  <c r="O54" i="12" s="1"/>
  <c r="N150" i="12"/>
  <c r="O150" i="12" s="1"/>
  <c r="U170" i="12"/>
  <c r="M205" i="12"/>
  <c r="U338" i="12"/>
  <c r="K170" i="12"/>
  <c r="K198" i="12"/>
  <c r="K224" i="12"/>
  <c r="K247" i="12"/>
  <c r="K267" i="12"/>
  <c r="K298" i="12"/>
  <c r="K317" i="12"/>
  <c r="K338" i="12"/>
  <c r="K157" i="12"/>
  <c r="K179" i="12"/>
  <c r="K204" i="12"/>
  <c r="K230" i="12"/>
  <c r="K323" i="12"/>
  <c r="G337" i="12"/>
  <c r="O337" i="12"/>
  <c r="K339" i="12"/>
  <c r="N170" i="12"/>
  <c r="O170" i="12" s="1"/>
  <c r="N198" i="12"/>
  <c r="O198" i="12" s="1"/>
  <c r="N224" i="12"/>
  <c r="O224" i="12" s="1"/>
  <c r="N247" i="12"/>
  <c r="O247" i="12" s="1"/>
  <c r="N267" i="12"/>
  <c r="O267" i="12" s="1"/>
  <c r="N298" i="12"/>
  <c r="O298" i="12" s="1"/>
  <c r="N317" i="12"/>
  <c r="O317" i="12" s="1"/>
  <c r="G338" i="12"/>
  <c r="O40" i="11"/>
  <c r="O58" i="11"/>
  <c r="O84" i="11"/>
  <c r="I275" i="11"/>
  <c r="O275" i="11"/>
  <c r="G275" i="11"/>
  <c r="G102" i="11"/>
  <c r="G27" i="11"/>
  <c r="O27" i="11"/>
  <c r="G53" i="11"/>
  <c r="O53" i="11"/>
  <c r="G70" i="11"/>
  <c r="O70" i="11"/>
  <c r="G91" i="11"/>
  <c r="O91" i="11"/>
  <c r="G101" i="11"/>
  <c r="G126" i="11"/>
  <c r="O144" i="11"/>
  <c r="G144" i="11"/>
  <c r="I144" i="11"/>
  <c r="O231" i="11"/>
  <c r="U260" i="11"/>
  <c r="O285" i="11"/>
  <c r="I299" i="11"/>
  <c r="G299" i="11"/>
  <c r="G121" i="11"/>
  <c r="M144" i="11"/>
  <c r="U191" i="11"/>
  <c r="I204" i="11"/>
  <c r="O204" i="11"/>
  <c r="G204" i="11"/>
  <c r="O240" i="11"/>
  <c r="G240" i="11"/>
  <c r="I240" i="11"/>
  <c r="M27" i="11"/>
  <c r="I157" i="11"/>
  <c r="O157" i="11"/>
  <c r="G157" i="11"/>
  <c r="I254" i="11"/>
  <c r="O254" i="11"/>
  <c r="G254" i="11"/>
  <c r="O121" i="11"/>
  <c r="K19" i="11"/>
  <c r="G35" i="11"/>
  <c r="O35" i="11"/>
  <c r="K47" i="11"/>
  <c r="G54" i="11"/>
  <c r="O54" i="11"/>
  <c r="K63" i="11"/>
  <c r="G78" i="11"/>
  <c r="O78" i="11"/>
  <c r="K85" i="11"/>
  <c r="G96" i="11"/>
  <c r="T96" i="11"/>
  <c r="U112" i="11"/>
  <c r="M132" i="11"/>
  <c r="O169" i="11"/>
  <c r="G169" i="11"/>
  <c r="I169" i="11"/>
  <c r="I179" i="11"/>
  <c r="O179" i="11"/>
  <c r="G179" i="11"/>
  <c r="M240" i="11"/>
  <c r="G260" i="11"/>
  <c r="I260" i="11"/>
  <c r="N299" i="11"/>
  <c r="O299" i="11" s="1"/>
  <c r="O303" i="11"/>
  <c r="U310" i="11"/>
  <c r="U323" i="11"/>
  <c r="O332" i="11"/>
  <c r="O137" i="11"/>
  <c r="M102" i="11"/>
  <c r="I106" i="11"/>
  <c r="G106" i="11"/>
  <c r="T112" i="11"/>
  <c r="U132" i="11"/>
  <c r="O185" i="11"/>
  <c r="G191" i="11"/>
  <c r="I191" i="11"/>
  <c r="U230" i="11"/>
  <c r="M260" i="11"/>
  <c r="O292" i="11"/>
  <c r="G292" i="11"/>
  <c r="I292" i="11"/>
  <c r="U339" i="11"/>
  <c r="M53" i="11"/>
  <c r="M91" i="11"/>
  <c r="O216" i="11"/>
  <c r="G216" i="11"/>
  <c r="I216" i="11"/>
  <c r="G10" i="11"/>
  <c r="G40" i="11"/>
  <c r="G58" i="11"/>
  <c r="G84" i="11"/>
  <c r="I96" i="11"/>
  <c r="M126" i="11"/>
  <c r="I132" i="11"/>
  <c r="O132" i="11"/>
  <c r="G132" i="11"/>
  <c r="I150" i="11"/>
  <c r="O150" i="11"/>
  <c r="G150" i="11"/>
  <c r="U157" i="11"/>
  <c r="N169" i="11"/>
  <c r="N179" i="11"/>
  <c r="M191" i="11"/>
  <c r="O205" i="11"/>
  <c r="U254" i="11"/>
  <c r="N260" i="11"/>
  <c r="O260" i="11" s="1"/>
  <c r="U275" i="11"/>
  <c r="O310" i="11"/>
  <c r="G310" i="11"/>
  <c r="I310" i="11"/>
  <c r="I323" i="11"/>
  <c r="O323" i="11"/>
  <c r="G323" i="11"/>
  <c r="N106" i="11"/>
  <c r="O106" i="11" s="1"/>
  <c r="N191" i="11"/>
  <c r="O191" i="11" s="1"/>
  <c r="I230" i="11"/>
  <c r="O230" i="11"/>
  <c r="G230" i="11"/>
  <c r="N292" i="11"/>
  <c r="O337" i="11"/>
  <c r="G337" i="11"/>
  <c r="I337" i="11"/>
  <c r="I339" i="11"/>
  <c r="O339" i="11"/>
  <c r="G339" i="11"/>
  <c r="M157" i="11"/>
  <c r="G170" i="11"/>
  <c r="O170" i="11"/>
  <c r="M179" i="11"/>
  <c r="G198" i="11"/>
  <c r="O198" i="11"/>
  <c r="M204" i="11"/>
  <c r="G224" i="11"/>
  <c r="O224" i="11"/>
  <c r="M230" i="11"/>
  <c r="G247" i="11"/>
  <c r="O247" i="11"/>
  <c r="M254" i="11"/>
  <c r="G267" i="11"/>
  <c r="O267" i="11"/>
  <c r="M275" i="11"/>
  <c r="G298" i="11"/>
  <c r="O298" i="11"/>
  <c r="M299" i="11"/>
  <c r="G317" i="11"/>
  <c r="O317" i="11"/>
  <c r="M323" i="11"/>
  <c r="G338" i="11"/>
  <c r="O338" i="11"/>
  <c r="M339" i="11"/>
  <c r="K101" i="11"/>
  <c r="K121" i="11"/>
  <c r="K144" i="11"/>
  <c r="K169" i="11"/>
  <c r="K191" i="11"/>
  <c r="K216" i="11"/>
  <c r="K240" i="11"/>
  <c r="K260" i="11"/>
  <c r="K292" i="11"/>
  <c r="K310" i="11"/>
  <c r="K337" i="11"/>
  <c r="G112" i="11"/>
  <c r="G137" i="11"/>
  <c r="K150" i="11"/>
  <c r="G163" i="11"/>
  <c r="K170" i="11"/>
  <c r="G185" i="11"/>
  <c r="K198" i="11"/>
  <c r="G205" i="11"/>
  <c r="K224" i="11"/>
  <c r="G231" i="11"/>
  <c r="K247" i="11"/>
  <c r="G259" i="11"/>
  <c r="K267" i="11"/>
  <c r="G285" i="11"/>
  <c r="K298" i="11"/>
  <c r="G303" i="11"/>
  <c r="K317" i="11"/>
  <c r="G332" i="11"/>
  <c r="K338" i="11"/>
  <c r="G185" i="10"/>
  <c r="N185" i="10"/>
  <c r="O185" i="10" s="1"/>
  <c r="K298" i="10"/>
  <c r="M298" i="10"/>
  <c r="O144" i="10"/>
  <c r="G10" i="10"/>
  <c r="O10" i="10"/>
  <c r="I27" i="10"/>
  <c r="G53" i="10"/>
  <c r="O58" i="10"/>
  <c r="O63" i="10"/>
  <c r="O137" i="10"/>
  <c r="G137" i="10"/>
  <c r="I150" i="10"/>
  <c r="O150" i="10"/>
  <c r="O179" i="10"/>
  <c r="G179" i="10"/>
  <c r="I179" i="10"/>
  <c r="M58" i="10"/>
  <c r="M144" i="10"/>
  <c r="O35" i="10"/>
  <c r="G35" i="10"/>
  <c r="U47" i="10"/>
  <c r="G58" i="10"/>
  <c r="G63" i="10"/>
  <c r="I85" i="10"/>
  <c r="K102" i="10"/>
  <c r="M137" i="10"/>
  <c r="G144" i="10"/>
  <c r="M170" i="10"/>
  <c r="O54" i="10"/>
  <c r="G54" i="10"/>
  <c r="O53" i="10"/>
  <c r="O126" i="10"/>
  <c r="G19" i="10"/>
  <c r="O19" i="10"/>
  <c r="O27" i="10"/>
  <c r="M40" i="10"/>
  <c r="K47" i="10"/>
  <c r="I54" i="10"/>
  <c r="K85" i="10"/>
  <c r="K91" i="10"/>
  <c r="M101" i="10"/>
  <c r="O101" i="10"/>
  <c r="N102" i="10"/>
  <c r="O102" i="10" s="1"/>
  <c r="G126" i="10"/>
  <c r="I132" i="10"/>
  <c r="I169" i="10"/>
  <c r="G169" i="10"/>
  <c r="G337" i="10"/>
  <c r="M10" i="10"/>
  <c r="O157" i="10"/>
  <c r="G157" i="10"/>
  <c r="G27" i="10"/>
  <c r="O40" i="10"/>
  <c r="O47" i="10"/>
  <c r="I70" i="10"/>
  <c r="M84" i="10"/>
  <c r="N85" i="10"/>
  <c r="O85" i="10" s="1"/>
  <c r="O96" i="10"/>
  <c r="G96" i="10"/>
  <c r="G102" i="10"/>
  <c r="M121" i="10"/>
  <c r="G150" i="10"/>
  <c r="I157" i="10"/>
  <c r="K191" i="10"/>
  <c r="M191" i="10"/>
  <c r="G70" i="10"/>
  <c r="U40" i="10"/>
  <c r="O78" i="10"/>
  <c r="G78" i="10"/>
  <c r="G85" i="10"/>
  <c r="U96" i="10"/>
  <c r="O112" i="10"/>
  <c r="G112" i="10"/>
  <c r="I137" i="10"/>
  <c r="G163" i="10"/>
  <c r="O163" i="10"/>
  <c r="N169" i="10"/>
  <c r="O169" i="10" s="1"/>
  <c r="G91" i="10"/>
  <c r="O91" i="10"/>
  <c r="G106" i="10"/>
  <c r="O106" i="10"/>
  <c r="G132" i="10"/>
  <c r="O132" i="10"/>
  <c r="M163" i="10"/>
  <c r="I170" i="10"/>
  <c r="I204" i="10"/>
  <c r="G204" i="10"/>
  <c r="O216" i="10"/>
  <c r="I224" i="10"/>
  <c r="O224" i="10"/>
  <c r="G224" i="10"/>
  <c r="I230" i="10"/>
  <c r="M247" i="10"/>
  <c r="N260" i="10"/>
  <c r="O260" i="10" s="1"/>
  <c r="M317" i="10"/>
  <c r="M338" i="10"/>
  <c r="M204" i="10"/>
  <c r="M216" i="10"/>
  <c r="U163" i="10"/>
  <c r="O170" i="10"/>
  <c r="O191" i="10"/>
  <c r="N204" i="10"/>
  <c r="O204" i="10" s="1"/>
  <c r="N205" i="10"/>
  <c r="O205" i="10" s="1"/>
  <c r="N230" i="10"/>
  <c r="O230" i="10" s="1"/>
  <c r="U231" i="10"/>
  <c r="I247" i="10"/>
  <c r="O247" i="10"/>
  <c r="G247" i="10"/>
  <c r="M267" i="10"/>
  <c r="I317" i="10"/>
  <c r="O317" i="10"/>
  <c r="G317" i="10"/>
  <c r="I338" i="10"/>
  <c r="O338" i="10"/>
  <c r="G338" i="10"/>
  <c r="U205" i="10"/>
  <c r="I267" i="10"/>
  <c r="O267" i="10"/>
  <c r="G267" i="10"/>
  <c r="T185" i="10"/>
  <c r="O198" i="10"/>
  <c r="G231" i="10"/>
  <c r="N231" i="10"/>
  <c r="O231" i="10" s="1"/>
  <c r="U259" i="10"/>
  <c r="O285" i="10"/>
  <c r="I298" i="10"/>
  <c r="O298" i="10"/>
  <c r="G298" i="10"/>
  <c r="O303" i="10"/>
  <c r="O332" i="10"/>
  <c r="K216" i="10"/>
  <c r="G230" i="10"/>
  <c r="K240" i="10"/>
  <c r="G254" i="10"/>
  <c r="O254" i="10"/>
  <c r="K260" i="10"/>
  <c r="G275" i="10"/>
  <c r="O275" i="10"/>
  <c r="K292" i="10"/>
  <c r="G299" i="10"/>
  <c r="O299" i="10"/>
  <c r="K310" i="10"/>
  <c r="G323" i="10"/>
  <c r="O323" i="10"/>
  <c r="K337" i="10"/>
  <c r="G339" i="10"/>
  <c r="O339" i="10"/>
  <c r="N259" i="10"/>
  <c r="O259" i="10" s="1"/>
  <c r="G285" i="10"/>
  <c r="G303" i="10"/>
  <c r="G332" i="10"/>
  <c r="N27" i="9"/>
  <c r="O27" i="9" s="1"/>
  <c r="O40" i="9"/>
  <c r="G40" i="9"/>
  <c r="U47" i="9"/>
  <c r="N53" i="9"/>
  <c r="O53" i="9" s="1"/>
  <c r="I54" i="9"/>
  <c r="O54" i="9"/>
  <c r="G54" i="9"/>
  <c r="M58" i="9"/>
  <c r="U58" i="9"/>
  <c r="G63" i="9"/>
  <c r="N85" i="9"/>
  <c r="O85" i="9" s="1"/>
  <c r="U132" i="9"/>
  <c r="I163" i="9"/>
  <c r="O163" i="9"/>
  <c r="G163" i="9"/>
  <c r="O170" i="9"/>
  <c r="I260" i="9"/>
  <c r="O260" i="9"/>
  <c r="G260" i="9"/>
  <c r="G10" i="9"/>
  <c r="O10" i="9"/>
  <c r="I35" i="9"/>
  <c r="O35" i="9"/>
  <c r="G35" i="9"/>
  <c r="M40" i="9"/>
  <c r="G47" i="9"/>
  <c r="I96" i="9"/>
  <c r="O96" i="9"/>
  <c r="G96" i="9"/>
  <c r="M163" i="9"/>
  <c r="I216" i="9"/>
  <c r="O216" i="9"/>
  <c r="G216" i="9"/>
  <c r="O101" i="9"/>
  <c r="G101" i="9"/>
  <c r="N19" i="9"/>
  <c r="O19" i="9" s="1"/>
  <c r="O84" i="9"/>
  <c r="G84" i="9"/>
  <c r="M96" i="9"/>
  <c r="I101" i="9"/>
  <c r="I102" i="9"/>
  <c r="U102" i="9"/>
  <c r="O144" i="9"/>
  <c r="G144" i="9"/>
  <c r="O169" i="9"/>
  <c r="I47" i="9"/>
  <c r="M106" i="9"/>
  <c r="O121" i="9"/>
  <c r="G121" i="9"/>
  <c r="I126" i="9"/>
  <c r="U126" i="9"/>
  <c r="I132" i="9"/>
  <c r="M144" i="9"/>
  <c r="M10" i="9"/>
  <c r="O58" i="9"/>
  <c r="G58" i="9"/>
  <c r="I40" i="9"/>
  <c r="M70" i="9"/>
  <c r="N102" i="9"/>
  <c r="O102" i="9" s="1"/>
  <c r="M121" i="9"/>
  <c r="K191" i="9"/>
  <c r="M191" i="9"/>
  <c r="I112" i="9"/>
  <c r="O112" i="9"/>
  <c r="G112" i="9"/>
  <c r="I78" i="9"/>
  <c r="O78" i="9"/>
  <c r="G78" i="9"/>
  <c r="M91" i="9"/>
  <c r="I106" i="9"/>
  <c r="N126" i="9"/>
  <c r="O126" i="9" s="1"/>
  <c r="I137" i="9"/>
  <c r="O137" i="9"/>
  <c r="G137" i="9"/>
  <c r="M157" i="9"/>
  <c r="G169" i="9"/>
  <c r="G70" i="9"/>
  <c r="O70" i="9"/>
  <c r="G91" i="9"/>
  <c r="O91" i="9"/>
  <c r="G106" i="9"/>
  <c r="O106" i="9"/>
  <c r="G132" i="9"/>
  <c r="O132" i="9"/>
  <c r="G157" i="9"/>
  <c r="O157" i="9"/>
  <c r="U339" i="9"/>
  <c r="K47" i="9"/>
  <c r="N231" i="9"/>
  <c r="O231" i="9" s="1"/>
  <c r="I240" i="9"/>
  <c r="O240" i="9"/>
  <c r="G240" i="9"/>
  <c r="I292" i="9"/>
  <c r="O292" i="9"/>
  <c r="G292" i="9"/>
  <c r="U299" i="9"/>
  <c r="N275" i="9"/>
  <c r="O275" i="9" s="1"/>
  <c r="O332" i="9"/>
  <c r="I337" i="9"/>
  <c r="O337" i="9"/>
  <c r="G337" i="9"/>
  <c r="U204" i="9"/>
  <c r="U254" i="9"/>
  <c r="O285" i="9"/>
  <c r="I310" i="9"/>
  <c r="O310" i="9"/>
  <c r="G310" i="9"/>
  <c r="N339" i="9"/>
  <c r="O339" i="9" s="1"/>
  <c r="O179" i="9"/>
  <c r="G179" i="9"/>
  <c r="O204" i="9"/>
  <c r="G204" i="9"/>
  <c r="I204" i="9"/>
  <c r="O254" i="9"/>
  <c r="N299" i="9"/>
  <c r="O299" i="9" s="1"/>
  <c r="M216" i="9"/>
  <c r="K224" i="9"/>
  <c r="I230" i="9"/>
  <c r="M240" i="9"/>
  <c r="K247" i="9"/>
  <c r="I254" i="9"/>
  <c r="M260" i="9"/>
  <c r="K267" i="9"/>
  <c r="I275" i="9"/>
  <c r="G285" i="9"/>
  <c r="M292" i="9"/>
  <c r="K298" i="9"/>
  <c r="I299" i="9"/>
  <c r="G303" i="9"/>
  <c r="M310" i="9"/>
  <c r="K317" i="9"/>
  <c r="I323" i="9"/>
  <c r="G332" i="9"/>
  <c r="M337" i="9"/>
  <c r="K338" i="9"/>
  <c r="I339" i="9"/>
  <c r="N224" i="9"/>
  <c r="O224" i="9" s="1"/>
  <c r="N247" i="9"/>
  <c r="O247" i="9" s="1"/>
  <c r="G170" i="9"/>
  <c r="K185" i="9"/>
  <c r="K205" i="9"/>
  <c r="K231" i="9"/>
  <c r="K259" i="9"/>
  <c r="G267" i="9"/>
  <c r="O267" i="9"/>
  <c r="K285" i="9"/>
  <c r="G298" i="9"/>
  <c r="O298" i="9"/>
  <c r="K303" i="9"/>
  <c r="G317" i="9"/>
  <c r="O317" i="9"/>
  <c r="G338" i="9"/>
  <c r="O338" i="9"/>
  <c r="G230" i="9"/>
  <c r="G254" i="9"/>
  <c r="G275" i="9"/>
  <c r="G299" i="9"/>
  <c r="G323" i="9"/>
  <c r="G339" i="9"/>
  <c r="O78" i="8"/>
  <c r="O106" i="8"/>
  <c r="O96" i="8"/>
  <c r="O54" i="8"/>
  <c r="M47" i="8"/>
  <c r="M85" i="8"/>
  <c r="K102" i="8"/>
  <c r="O163" i="8"/>
  <c r="G163" i="8"/>
  <c r="O169" i="8"/>
  <c r="I231" i="8"/>
  <c r="O231" i="8"/>
  <c r="G231" i="8"/>
  <c r="I259" i="8"/>
  <c r="O259" i="8"/>
  <c r="G259" i="8"/>
  <c r="O317" i="8"/>
  <c r="G19" i="8"/>
  <c r="O19" i="8"/>
  <c r="K35" i="8"/>
  <c r="G47" i="8"/>
  <c r="O47" i="8"/>
  <c r="K54" i="8"/>
  <c r="G63" i="8"/>
  <c r="O63" i="8"/>
  <c r="K78" i="8"/>
  <c r="G85" i="8"/>
  <c r="O85" i="8"/>
  <c r="K96" i="8"/>
  <c r="I101" i="8"/>
  <c r="O126" i="8"/>
  <c r="G126" i="8"/>
  <c r="O150" i="8"/>
  <c r="G150" i="8"/>
  <c r="I157" i="8"/>
  <c r="N157" i="8"/>
  <c r="O157" i="8" s="1"/>
  <c r="K163" i="8"/>
  <c r="O185" i="8"/>
  <c r="G185" i="8"/>
  <c r="M198" i="8"/>
  <c r="N101" i="8"/>
  <c r="O101" i="8" s="1"/>
  <c r="O102" i="8"/>
  <c r="G102" i="8"/>
  <c r="M112" i="8"/>
  <c r="O121" i="8"/>
  <c r="K137" i="8"/>
  <c r="N137" i="8"/>
  <c r="O137" i="8" s="1"/>
  <c r="O144" i="8"/>
  <c r="G169" i="8"/>
  <c r="I179" i="8"/>
  <c r="K185" i="8"/>
  <c r="O198" i="8"/>
  <c r="O298" i="8"/>
  <c r="N299" i="8"/>
  <c r="O299" i="8" s="1"/>
  <c r="M19" i="8"/>
  <c r="G27" i="8"/>
  <c r="O27" i="8"/>
  <c r="G53" i="8"/>
  <c r="O53" i="8"/>
  <c r="K58" i="8"/>
  <c r="G70" i="8"/>
  <c r="O70" i="8"/>
  <c r="K84" i="8"/>
  <c r="G91" i="8"/>
  <c r="O91" i="8"/>
  <c r="G121" i="8"/>
  <c r="G144" i="8"/>
  <c r="U157" i="8"/>
  <c r="O179" i="8"/>
  <c r="M205" i="8"/>
  <c r="U224" i="8"/>
  <c r="N230" i="8"/>
  <c r="O230" i="8" s="1"/>
  <c r="U267" i="8"/>
  <c r="I332" i="8"/>
  <c r="O332" i="8"/>
  <c r="G332" i="8"/>
  <c r="N338" i="8"/>
  <c r="O338" i="8" s="1"/>
  <c r="O112" i="8"/>
  <c r="I163" i="8"/>
  <c r="U179" i="8"/>
  <c r="N198" i="8"/>
  <c r="O205" i="8"/>
  <c r="G205" i="8"/>
  <c r="O224" i="8"/>
  <c r="N247" i="8"/>
  <c r="O247" i="8" s="1"/>
  <c r="N275" i="8"/>
  <c r="O275" i="8" s="1"/>
  <c r="M63" i="8"/>
  <c r="G35" i="8"/>
  <c r="G54" i="8"/>
  <c r="G78" i="8"/>
  <c r="G96" i="8"/>
  <c r="U106" i="8"/>
  <c r="M170" i="8"/>
  <c r="O267" i="8"/>
  <c r="O170" i="8"/>
  <c r="G170" i="8"/>
  <c r="N224" i="8"/>
  <c r="I285" i="8"/>
  <c r="O285" i="8"/>
  <c r="G285" i="8"/>
  <c r="I303" i="8"/>
  <c r="O303" i="8"/>
  <c r="G303" i="8"/>
  <c r="M231" i="8"/>
  <c r="M259" i="8"/>
  <c r="M285" i="8"/>
  <c r="M303" i="8"/>
  <c r="M332" i="8"/>
  <c r="K337" i="8"/>
  <c r="I338" i="8"/>
  <c r="G339" i="8"/>
  <c r="O339" i="8"/>
  <c r="K224" i="8"/>
  <c r="K247" i="8"/>
  <c r="K267" i="8"/>
  <c r="K298" i="8"/>
  <c r="K317" i="8"/>
  <c r="K338" i="8"/>
  <c r="G240" i="8"/>
  <c r="O240" i="8"/>
  <c r="G260" i="8"/>
  <c r="O260" i="8"/>
  <c r="G292" i="8"/>
  <c r="O292" i="8"/>
  <c r="G310" i="8"/>
  <c r="O310" i="8"/>
  <c r="G337" i="8"/>
  <c r="O337" i="8"/>
  <c r="G198" i="8"/>
  <c r="G224" i="8"/>
  <c r="G247" i="8"/>
  <c r="G267" i="8"/>
  <c r="G298" i="8"/>
  <c r="G317" i="8"/>
  <c r="G338" i="8"/>
  <c r="M132" i="7"/>
  <c r="G144" i="7"/>
  <c r="G169" i="7"/>
  <c r="I299" i="7"/>
  <c r="O299" i="7"/>
  <c r="G299" i="7"/>
  <c r="K10" i="7"/>
  <c r="G27" i="7"/>
  <c r="O27" i="7"/>
  <c r="K40" i="7"/>
  <c r="G53" i="7"/>
  <c r="O53" i="7"/>
  <c r="K58" i="7"/>
  <c r="G70" i="7"/>
  <c r="O70" i="7"/>
  <c r="K84" i="7"/>
  <c r="G91" i="7"/>
  <c r="O91" i="7"/>
  <c r="K101" i="7"/>
  <c r="G106" i="7"/>
  <c r="O106" i="7"/>
  <c r="G121" i="7"/>
  <c r="O132" i="7"/>
  <c r="O137" i="7"/>
  <c r="G157" i="7"/>
  <c r="G163" i="7"/>
  <c r="O191" i="7"/>
  <c r="U292" i="7"/>
  <c r="M299" i="7"/>
  <c r="G132" i="7"/>
  <c r="U132" i="7"/>
  <c r="G137" i="7"/>
  <c r="U240" i="7"/>
  <c r="I254" i="7"/>
  <c r="O254" i="7"/>
  <c r="G254" i="7"/>
  <c r="N310" i="7"/>
  <c r="O310" i="7" s="1"/>
  <c r="K19" i="7"/>
  <c r="G35" i="7"/>
  <c r="O35" i="7"/>
  <c r="K47" i="7"/>
  <c r="G54" i="7"/>
  <c r="O54" i="7"/>
  <c r="K63" i="7"/>
  <c r="G78" i="7"/>
  <c r="O78" i="7"/>
  <c r="K85" i="7"/>
  <c r="G96" i="7"/>
  <c r="O96" i="7"/>
  <c r="K102" i="7"/>
  <c r="G112" i="7"/>
  <c r="O112" i="7"/>
  <c r="N185" i="7"/>
  <c r="O185" i="7" s="1"/>
  <c r="G191" i="7"/>
  <c r="K198" i="7"/>
  <c r="M254" i="7"/>
  <c r="I275" i="7"/>
  <c r="O275" i="7"/>
  <c r="G275" i="7"/>
  <c r="O292" i="7"/>
  <c r="I323" i="7"/>
  <c r="O323" i="7"/>
  <c r="G323" i="7"/>
  <c r="K121" i="7"/>
  <c r="K150" i="7"/>
  <c r="K170" i="7"/>
  <c r="U205" i="7"/>
  <c r="M275" i="7"/>
  <c r="M323" i="7"/>
  <c r="K27" i="7"/>
  <c r="K53" i="7"/>
  <c r="K70" i="7"/>
  <c r="K91" i="7"/>
  <c r="K106" i="7"/>
  <c r="U185" i="7"/>
  <c r="O204" i="7"/>
  <c r="G204" i="7"/>
  <c r="U204" i="7"/>
  <c r="O216" i="7"/>
  <c r="G216" i="7"/>
  <c r="I216" i="7"/>
  <c r="O150" i="7"/>
  <c r="G150" i="7"/>
  <c r="M163" i="7"/>
  <c r="O170" i="7"/>
  <c r="G170" i="7"/>
  <c r="O179" i="7"/>
  <c r="G179" i="7"/>
  <c r="I198" i="7"/>
  <c r="O198" i="7"/>
  <c r="G198" i="7"/>
  <c r="O230" i="7"/>
  <c r="G230" i="7"/>
  <c r="N240" i="7"/>
  <c r="O240" i="7" s="1"/>
  <c r="O260" i="7"/>
  <c r="U310" i="7"/>
  <c r="O126" i="7"/>
  <c r="G126" i="7"/>
  <c r="I339" i="7"/>
  <c r="O339" i="7"/>
  <c r="G339" i="7"/>
  <c r="K185" i="7"/>
  <c r="K205" i="7"/>
  <c r="G224" i="7"/>
  <c r="O224" i="7"/>
  <c r="K231" i="7"/>
  <c r="I240" i="7"/>
  <c r="G247" i="7"/>
  <c r="O247" i="7"/>
  <c r="K259" i="7"/>
  <c r="I260" i="7"/>
  <c r="G267" i="7"/>
  <c r="O267" i="7"/>
  <c r="I292" i="7"/>
  <c r="G298" i="7"/>
  <c r="O298" i="7"/>
  <c r="I310" i="7"/>
  <c r="G317" i="7"/>
  <c r="O317" i="7"/>
  <c r="I337" i="7"/>
  <c r="G338" i="7"/>
  <c r="O338" i="7"/>
  <c r="K240" i="7"/>
  <c r="K260" i="7"/>
  <c r="K292" i="7"/>
  <c r="K310" i="7"/>
  <c r="K337" i="7"/>
  <c r="K338" i="7"/>
  <c r="G240" i="7"/>
  <c r="G260" i="7"/>
  <c r="G292" i="7"/>
  <c r="G310" i="7"/>
  <c r="G337" i="7"/>
  <c r="O27" i="6"/>
  <c r="O53" i="6"/>
  <c r="M58" i="6"/>
  <c r="N10" i="6"/>
  <c r="O10" i="6" s="1"/>
  <c r="G40" i="6"/>
  <c r="G58" i="6"/>
  <c r="O70" i="6"/>
  <c r="G70" i="6"/>
  <c r="O84" i="6"/>
  <c r="G144" i="6"/>
  <c r="G198" i="6"/>
  <c r="O298" i="6"/>
  <c r="I254" i="6"/>
  <c r="O254" i="6"/>
  <c r="G254" i="6"/>
  <c r="O91" i="6"/>
  <c r="G91" i="6"/>
  <c r="O63" i="6"/>
  <c r="G84" i="6"/>
  <c r="O85" i="6"/>
  <c r="I106" i="6"/>
  <c r="O106" i="6"/>
  <c r="G106" i="6"/>
  <c r="U137" i="6"/>
  <c r="K179" i="6"/>
  <c r="G224" i="6"/>
  <c r="G247" i="6"/>
  <c r="G267" i="6"/>
  <c r="K323" i="6"/>
  <c r="K339" i="6"/>
  <c r="G19" i="6"/>
  <c r="O19" i="6"/>
  <c r="G47" i="6"/>
  <c r="O47" i="6"/>
  <c r="G63" i="6"/>
  <c r="G85" i="6"/>
  <c r="I132" i="6"/>
  <c r="O132" i="6"/>
  <c r="G132" i="6"/>
  <c r="K204" i="6"/>
  <c r="I275" i="6"/>
  <c r="O275" i="6"/>
  <c r="G275" i="6"/>
  <c r="G298" i="6"/>
  <c r="M10" i="6"/>
  <c r="I230" i="6"/>
  <c r="O230" i="6"/>
  <c r="G230" i="6"/>
  <c r="T78" i="6"/>
  <c r="O102" i="6"/>
  <c r="O126" i="6"/>
  <c r="I157" i="6"/>
  <c r="O157" i="6"/>
  <c r="G157" i="6"/>
  <c r="N163" i="6"/>
  <c r="O163" i="6" s="1"/>
  <c r="T163" i="6"/>
  <c r="M170" i="6"/>
  <c r="U185" i="6"/>
  <c r="K230" i="6"/>
  <c r="K254" i="6"/>
  <c r="U260" i="6"/>
  <c r="U310" i="6"/>
  <c r="T332" i="6"/>
  <c r="M338" i="6"/>
  <c r="M40" i="6"/>
  <c r="G101" i="6"/>
  <c r="G170" i="6"/>
  <c r="O224" i="6"/>
  <c r="O267" i="6"/>
  <c r="G292" i="6"/>
  <c r="I299" i="6"/>
  <c r="O299" i="6"/>
  <c r="G299" i="6"/>
  <c r="G338" i="6"/>
  <c r="G27" i="6"/>
  <c r="G53" i="6"/>
  <c r="I70" i="6"/>
  <c r="I91" i="6"/>
  <c r="N121" i="6"/>
  <c r="O121" i="6" s="1"/>
  <c r="I179" i="6"/>
  <c r="O179" i="6"/>
  <c r="G179" i="6"/>
  <c r="N185" i="6"/>
  <c r="O185" i="6" s="1"/>
  <c r="T185" i="6"/>
  <c r="M198" i="6"/>
  <c r="U205" i="6"/>
  <c r="U231" i="6"/>
  <c r="I323" i="6"/>
  <c r="O323" i="6"/>
  <c r="G323" i="6"/>
  <c r="I339" i="6"/>
  <c r="O339" i="6"/>
  <c r="G339" i="6"/>
  <c r="O247" i="6"/>
  <c r="G102" i="6"/>
  <c r="G126" i="6"/>
  <c r="O170" i="6"/>
  <c r="I204" i="6"/>
  <c r="O204" i="6"/>
  <c r="G204" i="6"/>
  <c r="N205" i="6"/>
  <c r="O205" i="6" s="1"/>
  <c r="T205" i="6"/>
  <c r="M224" i="6"/>
  <c r="T231" i="6"/>
  <c r="M247" i="6"/>
  <c r="U259" i="6"/>
  <c r="M267" i="6"/>
  <c r="U303" i="6"/>
  <c r="O338" i="6"/>
  <c r="K101" i="6"/>
  <c r="K121" i="6"/>
  <c r="K144" i="6"/>
  <c r="K169" i="6"/>
  <c r="K191" i="6"/>
  <c r="K216" i="6"/>
  <c r="K240" i="6"/>
  <c r="K260" i="6"/>
  <c r="K292" i="6"/>
  <c r="K310" i="6"/>
  <c r="K337" i="6"/>
  <c r="N231" i="6"/>
  <c r="O231" i="6" s="1"/>
  <c r="N285" i="6"/>
  <c r="O285" i="6" s="1"/>
  <c r="N303" i="6"/>
  <c r="O303" i="6" s="1"/>
  <c r="N332" i="6"/>
  <c r="O332" i="6" s="1"/>
  <c r="O102" i="5"/>
  <c r="N91" i="5"/>
  <c r="O91" i="5" s="1"/>
  <c r="O157" i="5"/>
  <c r="G157" i="5"/>
  <c r="I157" i="5"/>
  <c r="K10" i="5"/>
  <c r="I19" i="5"/>
  <c r="G27" i="5"/>
  <c r="K40" i="5"/>
  <c r="I47" i="5"/>
  <c r="G53" i="5"/>
  <c r="K58" i="5"/>
  <c r="I63" i="5"/>
  <c r="G70" i="5"/>
  <c r="K84" i="5"/>
  <c r="I85" i="5"/>
  <c r="K101" i="5"/>
  <c r="I102" i="5"/>
  <c r="G106" i="5"/>
  <c r="T163" i="5"/>
  <c r="O179" i="5"/>
  <c r="G179" i="5"/>
  <c r="I179" i="5"/>
  <c r="N224" i="5"/>
  <c r="O224" i="5" s="1"/>
  <c r="O230" i="5"/>
  <c r="G230" i="5"/>
  <c r="I230" i="5"/>
  <c r="U240" i="5"/>
  <c r="U260" i="5"/>
  <c r="M275" i="5"/>
  <c r="N337" i="5"/>
  <c r="O337" i="5" s="1"/>
  <c r="N338" i="5"/>
  <c r="O338" i="5" s="1"/>
  <c r="O339" i="5"/>
  <c r="G339" i="5"/>
  <c r="I339" i="5"/>
  <c r="N126" i="5"/>
  <c r="O126" i="5" s="1"/>
  <c r="T137" i="5"/>
  <c r="T185" i="5"/>
  <c r="M254" i="5"/>
  <c r="K19" i="5"/>
  <c r="G35" i="5"/>
  <c r="O35" i="5"/>
  <c r="K47" i="5"/>
  <c r="G54" i="5"/>
  <c r="O54" i="5"/>
  <c r="K63" i="5"/>
  <c r="G78" i="5"/>
  <c r="O78" i="5"/>
  <c r="K85" i="5"/>
  <c r="G96" i="5"/>
  <c r="O96" i="5"/>
  <c r="K102" i="5"/>
  <c r="I106" i="5"/>
  <c r="U169" i="5"/>
  <c r="G198" i="5"/>
  <c r="O275" i="5"/>
  <c r="G275" i="5"/>
  <c r="I275" i="5"/>
  <c r="G298" i="5"/>
  <c r="N10" i="5"/>
  <c r="O10" i="5" s="1"/>
  <c r="N40" i="5"/>
  <c r="O40" i="5" s="1"/>
  <c r="N58" i="5"/>
  <c r="O58" i="5" s="1"/>
  <c r="N84" i="5"/>
  <c r="O84" i="5" s="1"/>
  <c r="N101" i="5"/>
  <c r="O101" i="5" s="1"/>
  <c r="O254" i="5"/>
  <c r="G254" i="5"/>
  <c r="I254" i="5"/>
  <c r="M132" i="5"/>
  <c r="M299" i="5"/>
  <c r="M323" i="5"/>
  <c r="M157" i="5"/>
  <c r="O204" i="5"/>
  <c r="G204" i="5"/>
  <c r="I204" i="5"/>
  <c r="U216" i="5"/>
  <c r="U292" i="5"/>
  <c r="U310" i="5"/>
  <c r="U337" i="5"/>
  <c r="G19" i="5"/>
  <c r="G47" i="5"/>
  <c r="G63" i="5"/>
  <c r="G85" i="5"/>
  <c r="G102" i="5"/>
  <c r="U121" i="5"/>
  <c r="O132" i="5"/>
  <c r="G132" i="5"/>
  <c r="I132" i="5"/>
  <c r="N144" i="5"/>
  <c r="O144" i="5" s="1"/>
  <c r="M179" i="5"/>
  <c r="N191" i="5"/>
  <c r="O191" i="5" s="1"/>
  <c r="M230" i="5"/>
  <c r="O299" i="5"/>
  <c r="G299" i="5"/>
  <c r="I299" i="5"/>
  <c r="O323" i="5"/>
  <c r="G323" i="5"/>
  <c r="I323" i="5"/>
  <c r="M339" i="5"/>
  <c r="N332" i="5"/>
  <c r="O332" i="5" s="1"/>
  <c r="O112" i="5"/>
  <c r="K126" i="5"/>
  <c r="G137" i="5"/>
  <c r="O137" i="5"/>
  <c r="M144" i="5"/>
  <c r="K150" i="5"/>
  <c r="G163" i="5"/>
  <c r="O163" i="5"/>
  <c r="M169" i="5"/>
  <c r="K170" i="5"/>
  <c r="G185" i="5"/>
  <c r="O185" i="5"/>
  <c r="M191" i="5"/>
  <c r="K198" i="5"/>
  <c r="M216" i="5"/>
  <c r="K224" i="5"/>
  <c r="M240" i="5"/>
  <c r="K247" i="5"/>
  <c r="M260" i="5"/>
  <c r="K267" i="5"/>
  <c r="M292" i="5"/>
  <c r="K298" i="5"/>
  <c r="M310" i="5"/>
  <c r="K317" i="5"/>
  <c r="M337" i="5"/>
  <c r="K338" i="5"/>
  <c r="N121" i="5"/>
  <c r="O121" i="5" s="1"/>
  <c r="N169" i="5"/>
  <c r="O169" i="5" s="1"/>
  <c r="N216" i="5"/>
  <c r="O216" i="5" s="1"/>
  <c r="N240" i="5"/>
  <c r="O240" i="5" s="1"/>
  <c r="N260" i="5"/>
  <c r="O260" i="5" s="1"/>
  <c r="N292" i="5"/>
  <c r="O292" i="5" s="1"/>
  <c r="N310" i="5"/>
  <c r="O310" i="5" s="1"/>
  <c r="G144" i="5"/>
  <c r="G191" i="5"/>
  <c r="G337" i="5"/>
  <c r="M54" i="4"/>
  <c r="G70" i="4"/>
  <c r="M78" i="4"/>
  <c r="M112" i="4"/>
  <c r="O163" i="4"/>
  <c r="G163" i="4"/>
  <c r="O231" i="4"/>
  <c r="G231" i="4"/>
  <c r="O157" i="4"/>
  <c r="M169" i="4"/>
  <c r="O185" i="4"/>
  <c r="G185" i="4"/>
  <c r="O205" i="4"/>
  <c r="G205" i="4"/>
  <c r="N230" i="4"/>
  <c r="O230" i="4" s="1"/>
  <c r="T240" i="4"/>
  <c r="T260" i="4"/>
  <c r="G299" i="4"/>
  <c r="G323" i="4"/>
  <c r="N53" i="4"/>
  <c r="O53" i="4" s="1"/>
  <c r="G27" i="4"/>
  <c r="M35" i="4"/>
  <c r="G91" i="4"/>
  <c r="I285" i="4"/>
  <c r="O285" i="4"/>
  <c r="G285" i="4"/>
  <c r="K19" i="4"/>
  <c r="G35" i="4"/>
  <c r="O35" i="4"/>
  <c r="K47" i="4"/>
  <c r="G54" i="4"/>
  <c r="O54" i="4"/>
  <c r="K63" i="4"/>
  <c r="G78" i="4"/>
  <c r="O78" i="4"/>
  <c r="K85" i="4"/>
  <c r="G96" i="4"/>
  <c r="O96" i="4"/>
  <c r="K102" i="4"/>
  <c r="G112" i="4"/>
  <c r="O112" i="4"/>
  <c r="K126" i="4"/>
  <c r="G137" i="4"/>
  <c r="O137" i="4"/>
  <c r="K150" i="4"/>
  <c r="G157" i="4"/>
  <c r="N169" i="4"/>
  <c r="O169" i="4" s="1"/>
  <c r="U169" i="4"/>
  <c r="I259" i="4"/>
  <c r="O259" i="4"/>
  <c r="G259" i="4"/>
  <c r="U298" i="4"/>
  <c r="M303" i="4"/>
  <c r="M332" i="4"/>
  <c r="N132" i="4"/>
  <c r="O132" i="4" s="1"/>
  <c r="M96" i="4"/>
  <c r="M137" i="4"/>
  <c r="G169" i="4"/>
  <c r="T191" i="4"/>
  <c r="T216" i="4"/>
  <c r="T310" i="4"/>
  <c r="T337" i="4"/>
  <c r="K27" i="4"/>
  <c r="K53" i="4"/>
  <c r="K70" i="4"/>
  <c r="K91" i="4"/>
  <c r="K106" i="4"/>
  <c r="K132" i="4"/>
  <c r="I163" i="4"/>
  <c r="I231" i="4"/>
  <c r="U267" i="4"/>
  <c r="I303" i="4"/>
  <c r="O303" i="4"/>
  <c r="G303" i="4"/>
  <c r="I332" i="4"/>
  <c r="O332" i="4"/>
  <c r="G332" i="4"/>
  <c r="N19" i="4"/>
  <c r="O19" i="4" s="1"/>
  <c r="N47" i="4"/>
  <c r="O47" i="4" s="1"/>
  <c r="N63" i="4"/>
  <c r="O63" i="4" s="1"/>
  <c r="N85" i="4"/>
  <c r="O85" i="4" s="1"/>
  <c r="N102" i="4"/>
  <c r="O102" i="4" s="1"/>
  <c r="N126" i="4"/>
  <c r="O126" i="4" s="1"/>
  <c r="N150" i="4"/>
  <c r="O150" i="4" s="1"/>
  <c r="U247" i="4"/>
  <c r="M198" i="4"/>
  <c r="M224" i="4"/>
  <c r="N247" i="4"/>
  <c r="O247" i="4" s="1"/>
  <c r="N267" i="4"/>
  <c r="O267" i="4" s="1"/>
  <c r="K247" i="4"/>
  <c r="K267" i="4"/>
  <c r="K298" i="4"/>
  <c r="K317" i="4"/>
  <c r="K338" i="4"/>
  <c r="K254" i="4"/>
  <c r="K275" i="4"/>
  <c r="K299" i="4"/>
  <c r="K323" i="4"/>
  <c r="K339" i="4"/>
  <c r="O40" i="3"/>
  <c r="M10" i="3"/>
  <c r="K19" i="3"/>
  <c r="I27" i="3"/>
  <c r="G40" i="3"/>
  <c r="M47" i="3"/>
  <c r="K53" i="3"/>
  <c r="I58" i="3"/>
  <c r="G63" i="3"/>
  <c r="M70" i="3"/>
  <c r="K84" i="3"/>
  <c r="I85" i="3"/>
  <c r="U112" i="3"/>
  <c r="O157" i="3"/>
  <c r="G157" i="3"/>
  <c r="O169" i="3"/>
  <c r="G170" i="3"/>
  <c r="T185" i="3"/>
  <c r="N198" i="3"/>
  <c r="O198" i="3" s="1"/>
  <c r="G224" i="3"/>
  <c r="N247" i="3"/>
  <c r="O247" i="3" s="1"/>
  <c r="M275" i="3"/>
  <c r="U292" i="3"/>
  <c r="G338" i="3"/>
  <c r="O204" i="3"/>
  <c r="G204" i="3"/>
  <c r="T35" i="3"/>
  <c r="K54" i="3"/>
  <c r="N70" i="3"/>
  <c r="O70" i="3" s="1"/>
  <c r="U96" i="3"/>
  <c r="G112" i="3"/>
  <c r="T112" i="3"/>
  <c r="T137" i="3"/>
  <c r="U216" i="3"/>
  <c r="M299" i="3"/>
  <c r="I323" i="3"/>
  <c r="O323" i="3"/>
  <c r="G323" i="3"/>
  <c r="G10" i="3"/>
  <c r="O10" i="3"/>
  <c r="K27" i="3"/>
  <c r="G47" i="3"/>
  <c r="O47" i="3"/>
  <c r="K58" i="3"/>
  <c r="G70" i="3"/>
  <c r="N78" i="3"/>
  <c r="O78" i="3" s="1"/>
  <c r="K85" i="3"/>
  <c r="T96" i="3"/>
  <c r="U121" i="3"/>
  <c r="M132" i="3"/>
  <c r="M191" i="3"/>
  <c r="O216" i="3"/>
  <c r="T231" i="3"/>
  <c r="T259" i="3"/>
  <c r="I275" i="3"/>
  <c r="O275" i="3"/>
  <c r="G275" i="3"/>
  <c r="O310" i="3"/>
  <c r="O337" i="3"/>
  <c r="I254" i="3"/>
  <c r="O254" i="3"/>
  <c r="G254" i="3"/>
  <c r="K35" i="3"/>
  <c r="O132" i="3"/>
  <c r="G132" i="3"/>
  <c r="I204" i="3"/>
  <c r="N292" i="3"/>
  <c r="O292" i="3" s="1"/>
  <c r="I299" i="3"/>
  <c r="O299" i="3"/>
  <c r="G299" i="3"/>
  <c r="N54" i="3"/>
  <c r="O54" i="3" s="1"/>
  <c r="G91" i="3"/>
  <c r="G106" i="3"/>
  <c r="O121" i="3"/>
  <c r="G121" i="3"/>
  <c r="O179" i="3"/>
  <c r="G179" i="3"/>
  <c r="I230" i="3"/>
  <c r="O230" i="3"/>
  <c r="G230" i="3"/>
  <c r="I339" i="3"/>
  <c r="O339" i="3"/>
  <c r="G339" i="3"/>
  <c r="N27" i="3"/>
  <c r="O27" i="3" s="1"/>
  <c r="T78" i="3"/>
  <c r="O85" i="3"/>
  <c r="O101" i="3"/>
  <c r="G101" i="3"/>
  <c r="M102" i="3"/>
  <c r="O102" i="3"/>
  <c r="T163" i="3"/>
  <c r="O240" i="3"/>
  <c r="M254" i="3"/>
  <c r="O260" i="3"/>
  <c r="G58" i="3"/>
  <c r="N91" i="3"/>
  <c r="O91" i="3" s="1"/>
  <c r="N106" i="3"/>
  <c r="O106" i="3" s="1"/>
  <c r="G126" i="3"/>
  <c r="N144" i="3"/>
  <c r="O144" i="3" s="1"/>
  <c r="M204" i="3"/>
  <c r="T285" i="3"/>
  <c r="K216" i="3"/>
  <c r="K240" i="3"/>
  <c r="K260" i="3"/>
  <c r="K292" i="3"/>
  <c r="K310" i="3"/>
  <c r="K337" i="3"/>
  <c r="N285" i="3"/>
  <c r="O285" i="3" s="1"/>
  <c r="N303" i="3"/>
  <c r="O303" i="3" s="1"/>
  <c r="N332" i="3"/>
  <c r="O332" i="3" s="1"/>
  <c r="K317" i="3"/>
  <c r="K338" i="3"/>
  <c r="G144" i="3"/>
  <c r="G169" i="3"/>
  <c r="G191" i="3"/>
  <c r="G216" i="3"/>
  <c r="G240" i="3"/>
  <c r="G260" i="3"/>
  <c r="G292" i="3"/>
  <c r="G310" i="3"/>
  <c r="G337" i="3"/>
  <c r="N63" i="2"/>
  <c r="O63" i="2" s="1"/>
  <c r="N85" i="2"/>
  <c r="K96" i="2"/>
  <c r="I198" i="2"/>
  <c r="O198" i="2"/>
  <c r="G198" i="2"/>
  <c r="U205" i="2"/>
  <c r="M224" i="2"/>
  <c r="I317" i="2"/>
  <c r="O317" i="2"/>
  <c r="G317" i="2"/>
  <c r="M19" i="2"/>
  <c r="M85" i="2"/>
  <c r="G19" i="2"/>
  <c r="O19" i="2"/>
  <c r="G47" i="2"/>
  <c r="O47" i="2"/>
  <c r="O85" i="2"/>
  <c r="K102" i="2"/>
  <c r="K126" i="2"/>
  <c r="K106" i="2"/>
  <c r="K132" i="2"/>
  <c r="I247" i="2"/>
  <c r="O247" i="2"/>
  <c r="G247" i="2"/>
  <c r="I267" i="2"/>
  <c r="O267" i="2"/>
  <c r="G267" i="2"/>
  <c r="M47" i="2"/>
  <c r="I224" i="2"/>
  <c r="O224" i="2"/>
  <c r="G224" i="2"/>
  <c r="K10" i="2"/>
  <c r="G27" i="2"/>
  <c r="K40" i="2"/>
  <c r="G53" i="2"/>
  <c r="K58" i="2"/>
  <c r="G70" i="2"/>
  <c r="K84" i="2"/>
  <c r="I157" i="2"/>
  <c r="O157" i="2"/>
  <c r="G157" i="2"/>
  <c r="I170" i="2"/>
  <c r="O170" i="2"/>
  <c r="G170" i="2"/>
  <c r="N205" i="2"/>
  <c r="O205" i="2" s="1"/>
  <c r="M247" i="2"/>
  <c r="O260" i="2"/>
  <c r="M267" i="2"/>
  <c r="U303" i="2"/>
  <c r="N102" i="2"/>
  <c r="O102" i="2" s="1"/>
  <c r="G106" i="2"/>
  <c r="N112" i="2"/>
  <c r="O112" i="2" s="1"/>
  <c r="N126" i="2"/>
  <c r="O126" i="2" s="1"/>
  <c r="O132" i="2"/>
  <c r="G132" i="2"/>
  <c r="O216" i="2"/>
  <c r="I150" i="2"/>
  <c r="O150" i="2"/>
  <c r="G150" i="2"/>
  <c r="O191" i="2"/>
  <c r="O240" i="2"/>
  <c r="I298" i="2"/>
  <c r="O298" i="2"/>
  <c r="G298" i="2"/>
  <c r="I338" i="2"/>
  <c r="O338" i="2"/>
  <c r="G338" i="2"/>
  <c r="T96" i="2"/>
  <c r="N106" i="2"/>
  <c r="O106" i="2" s="1"/>
  <c r="U112" i="2"/>
  <c r="M144" i="2"/>
  <c r="N169" i="2"/>
  <c r="O292" i="2"/>
  <c r="N303" i="2"/>
  <c r="O303" i="2" s="1"/>
  <c r="K157" i="2"/>
  <c r="O169" i="2"/>
  <c r="K179" i="2"/>
  <c r="G191" i="2"/>
  <c r="K204" i="2"/>
  <c r="G216" i="2"/>
  <c r="K230" i="2"/>
  <c r="G240" i="2"/>
  <c r="K254" i="2"/>
  <c r="G260" i="2"/>
  <c r="K275" i="2"/>
  <c r="G292" i="2"/>
  <c r="K299" i="2"/>
  <c r="G310" i="2"/>
  <c r="O310" i="2"/>
  <c r="K323" i="2"/>
  <c r="G337" i="2"/>
  <c r="O337" i="2"/>
  <c r="M338" i="2"/>
  <c r="I240" i="2"/>
  <c r="K169" i="2"/>
  <c r="G179" i="2"/>
  <c r="O179" i="2"/>
  <c r="K191" i="2"/>
  <c r="G204" i="2"/>
  <c r="O204" i="2"/>
  <c r="K216" i="2"/>
  <c r="G230" i="2"/>
  <c r="O230" i="2"/>
  <c r="K240" i="2"/>
  <c r="G254" i="2"/>
  <c r="K260" i="2"/>
  <c r="G275" i="2"/>
  <c r="O275" i="2"/>
  <c r="K292" i="2"/>
  <c r="G299" i="2"/>
  <c r="K310" i="2"/>
  <c r="G323" i="2"/>
  <c r="O323" i="2"/>
  <c r="K337" i="2"/>
  <c r="G339" i="2"/>
  <c r="O339" i="2"/>
  <c r="N332" i="2"/>
  <c r="O332" i="2" s="1"/>
  <c r="I91" i="1"/>
  <c r="O91" i="1"/>
  <c r="G91" i="1"/>
  <c r="O106" i="1"/>
  <c r="I106" i="1"/>
  <c r="G106" i="1"/>
  <c r="N10" i="1"/>
  <c r="O10" i="1" s="1"/>
  <c r="I70" i="1"/>
  <c r="O70" i="1"/>
  <c r="G70" i="1"/>
  <c r="N102" i="1"/>
  <c r="O102" i="1" s="1"/>
  <c r="I157" i="1"/>
  <c r="O157" i="1"/>
  <c r="G157" i="1"/>
  <c r="I179" i="1"/>
  <c r="G179" i="1"/>
  <c r="M70" i="1"/>
  <c r="M157" i="1"/>
  <c r="M19" i="1"/>
  <c r="I27" i="1"/>
  <c r="O27" i="1"/>
  <c r="G27" i="1"/>
  <c r="O54" i="1"/>
  <c r="I132" i="1"/>
  <c r="O132" i="1"/>
  <c r="G132" i="1"/>
  <c r="M27" i="1"/>
  <c r="M47" i="1"/>
  <c r="M63" i="1"/>
  <c r="O96" i="1"/>
  <c r="O112" i="1"/>
  <c r="M126" i="1"/>
  <c r="M132" i="1"/>
  <c r="I191" i="1"/>
  <c r="G191" i="1"/>
  <c r="N323" i="1"/>
  <c r="U101" i="1"/>
  <c r="N126" i="1"/>
  <c r="O126" i="1" s="1"/>
  <c r="I292" i="1"/>
  <c r="O292" i="1"/>
  <c r="G292" i="1"/>
  <c r="N47" i="1"/>
  <c r="O47" i="1" s="1"/>
  <c r="N63" i="1"/>
  <c r="O63" i="1" s="1"/>
  <c r="I53" i="1"/>
  <c r="G53" i="1"/>
  <c r="O53" i="1"/>
  <c r="U58" i="1"/>
  <c r="O78" i="1"/>
  <c r="U84" i="1"/>
  <c r="N101" i="1"/>
  <c r="O101" i="1" s="1"/>
  <c r="O163" i="1"/>
  <c r="K292" i="1"/>
  <c r="M292" i="1"/>
  <c r="I216" i="1"/>
  <c r="O216" i="1"/>
  <c r="G216" i="1"/>
  <c r="I310" i="1"/>
  <c r="O310" i="1"/>
  <c r="G310" i="1"/>
  <c r="N191" i="1"/>
  <c r="O191" i="1" s="1"/>
  <c r="I240" i="1"/>
  <c r="O240" i="1"/>
  <c r="G240" i="1"/>
  <c r="G285" i="1"/>
  <c r="I337" i="1"/>
  <c r="O337" i="1"/>
  <c r="G337" i="1"/>
  <c r="O169" i="1"/>
  <c r="K205" i="1"/>
  <c r="G169" i="1"/>
  <c r="T170" i="1"/>
  <c r="M204" i="1"/>
  <c r="I260" i="1"/>
  <c r="O260" i="1"/>
  <c r="G260" i="1"/>
  <c r="U323" i="1"/>
  <c r="N339" i="1"/>
  <c r="O339" i="1" s="1"/>
  <c r="G35" i="1"/>
  <c r="G54" i="1"/>
  <c r="G78" i="1"/>
  <c r="G96" i="1"/>
  <c r="G112" i="1"/>
  <c r="G137" i="1"/>
  <c r="G163" i="1"/>
  <c r="N204" i="1"/>
  <c r="O204" i="1" s="1"/>
  <c r="U204" i="1"/>
  <c r="O275" i="1"/>
  <c r="U275" i="1"/>
  <c r="U299" i="1"/>
  <c r="O323" i="1"/>
  <c r="K185" i="1"/>
  <c r="O198" i="1"/>
  <c r="N230" i="1"/>
  <c r="O230" i="1" s="1"/>
  <c r="U230" i="1"/>
  <c r="O247" i="1"/>
  <c r="T247" i="1"/>
  <c r="O299" i="1"/>
  <c r="K179" i="1"/>
  <c r="K299" i="1"/>
  <c r="K323" i="1"/>
  <c r="K339" i="1"/>
  <c r="N247" i="1"/>
  <c r="N267" i="1"/>
  <c r="O267" i="1" s="1"/>
  <c r="N298" i="1"/>
  <c r="O298" i="1" s="1"/>
  <c r="N317" i="1"/>
  <c r="O317" i="1" s="1"/>
  <c r="N338" i="1"/>
  <c r="O338" i="1" s="1"/>
  <c r="G170" i="1"/>
  <c r="G198" i="1"/>
  <c r="G224" i="1"/>
  <c r="K231" i="1"/>
  <c r="K259" i="1"/>
  <c r="K285" i="1"/>
  <c r="G254" i="1"/>
  <c r="G275" i="1"/>
  <c r="G299" i="1"/>
  <c r="G323" i="1"/>
  <c r="G339" i="1"/>
</calcChain>
</file>

<file path=xl/sharedStrings.xml><?xml version="1.0" encoding="utf-8"?>
<sst xmlns="http://schemas.openxmlformats.org/spreadsheetml/2006/main" count="16336" uniqueCount="619">
  <si>
    <t/>
  </si>
  <si>
    <t>Figures Finalised as at 2025/01/29</t>
  </si>
  <si>
    <t>STATEMENT OF OPERATING EXPENDITURE FOR THE 2nd Quarter Ended 31 December 2024</t>
  </si>
  <si>
    <t>Executive and council</t>
  </si>
  <si>
    <t>Budget</t>
  </si>
  <si>
    <t>First Quarter 2024/25</t>
  </si>
  <si>
    <t>Second Quarter 2024/25</t>
  </si>
  <si>
    <t>Third Quarter 2024/25</t>
  </si>
  <si>
    <t>Fourth Quarter 2024/25</t>
  </si>
  <si>
    <t>Year to date: 31 December 2024</t>
  </si>
  <si>
    <t>Second Quarter 2023/24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</si>
  <si>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</si>
  <si>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</si>
  <si>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</si>
  <si>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</si>
  <si>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</si>
  <si>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</si>
  <si>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</si>
  <si>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</si>
  <si>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</si>
  <si>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Main app</t>
  </si>
  <si>
    <t>Q2 of 2023/24 to Q2 of 2024/25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</si>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</sst>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view="pageBreakPreview" topLeftCell="A262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6.5703125" bestFit="1" customWidth="1"/>
    <col min="5" max="5" width="11.7109375" hidden="1" customWidth="1"/>
    <col min="6" max="6" width="14.85546875" bestFit="1" customWidth="1"/>
    <col min="7" max="7" width="11.5703125" bestFit="1" customWidth="1"/>
    <col min="8" max="8" width="15.42578125" bestFit="1" customWidth="1"/>
    <col min="9" max="9" width="11.7109375" customWidth="1"/>
    <col min="10" max="13" width="11.7109375" hidden="1" customWidth="1"/>
    <col min="14" max="14" width="15.85546875" bestFit="1" customWidth="1"/>
    <col min="15" max="15" width="14" bestFit="1" customWidth="1"/>
    <col min="16" max="16" width="15.42578125" bestFit="1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9.7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335555932</v>
      </c>
      <c r="E8" s="31">
        <v>335555932</v>
      </c>
      <c r="F8" s="31">
        <v>67883433</v>
      </c>
      <c r="G8" s="36">
        <f>IF(($D8       =0),0,($F8       /$D8       ))</f>
        <v>0.20230139457048849</v>
      </c>
      <c r="H8" s="31">
        <v>84618490</v>
      </c>
      <c r="I8" s="36">
        <f>IF(($D8       =0),0,($H8       /$D8       ))</f>
        <v>0.25217402504450437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152501923</v>
      </c>
      <c r="O8" s="36">
        <f>IF(($D8       =0),0,($N8       /$D8       ))</f>
        <v>0.45447541961499283</v>
      </c>
      <c r="P8" s="31">
        <v>86024429</v>
      </c>
      <c r="Q8" s="31">
        <v>364014311</v>
      </c>
      <c r="R8" s="31">
        <v>330399170</v>
      </c>
      <c r="S8" s="31">
        <v>180512726</v>
      </c>
      <c r="T8" s="36">
        <f>IF(($Q8       =0),0,($S8       /$Q8       ))</f>
        <v>0.49589458585874113</v>
      </c>
      <c r="U8" s="36">
        <f>IF(($P8       =0),0,(($H8       /$P8       )-1))</f>
        <v>-1.6343485406918545E-2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296121370</v>
      </c>
      <c r="E9" s="31">
        <v>296121370</v>
      </c>
      <c r="F9" s="31">
        <v>58213657</v>
      </c>
      <c r="G9" s="36">
        <f>IF(($D9       =0),0,($F9       /$D9       ))</f>
        <v>0.19658715276104524</v>
      </c>
      <c r="H9" s="31">
        <v>61190380</v>
      </c>
      <c r="I9" s="36">
        <f>IF(($D9       =0),0,($H9       /$D9       ))</f>
        <v>0.20663952756938819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119404037</v>
      </c>
      <c r="O9" s="36">
        <f>IF(($D9       =0),0,($N9       /$D9       ))</f>
        <v>0.40322668033043341</v>
      </c>
      <c r="P9" s="31">
        <v>59367226</v>
      </c>
      <c r="Q9" s="31">
        <v>291661380</v>
      </c>
      <c r="R9" s="31">
        <v>294908670</v>
      </c>
      <c r="S9" s="31">
        <v>114258335</v>
      </c>
      <c r="T9" s="36">
        <f>IF(($Q9       =0),0,($S9       /$Q9       ))</f>
        <v>0.3917499636050546</v>
      </c>
      <c r="U9" s="36">
        <f>IF(($P9       =0),0,(($H9       /$P9       )-1))</f>
        <v>3.0709772425614013E-2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631677302</v>
      </c>
      <c r="E10" s="32">
        <f>SUM(E8:E9)</f>
        <v>631677302</v>
      </c>
      <c r="F10" s="32">
        <f>SUM(F8:F9)</f>
        <v>126097090</v>
      </c>
      <c r="G10" s="37">
        <f t="shared" ref="G10:G54" si="0">IF(($D10      =0),0,($F10      /$D10      ))</f>
        <v>0.19962263896574203</v>
      </c>
      <c r="H10" s="32">
        <f>SUM(H8:H9)</f>
        <v>145808870</v>
      </c>
      <c r="I10" s="37">
        <f t="shared" ref="I10:I54" si="1">IF(($D10      =0),0,($H10      /$D10      ))</f>
        <v>0.230828097730192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271905960</v>
      </c>
      <c r="O10" s="37">
        <f t="shared" ref="O10:O54" si="5">IF(($D10      =0),0,($N10      /$D10      ))</f>
        <v>0.43045073669593403</v>
      </c>
      <c r="P10" s="32">
        <f>SUM(P8:P9)</f>
        <v>145391655</v>
      </c>
      <c r="Q10" s="32">
        <f>SUM(Q8:Q9)</f>
        <v>655675691</v>
      </c>
      <c r="R10" s="32">
        <f>SUM(R8:R9)</f>
        <v>625307840</v>
      </c>
      <c r="S10" s="32">
        <f>SUM(S8:S9)</f>
        <v>294771061</v>
      </c>
      <c r="T10" s="37">
        <f t="shared" ref="T10:T54" si="6">IF(($Q10      =0),0,($S10      /$Q10      ))</f>
        <v>0.44956838425782053</v>
      </c>
      <c r="U10" s="37">
        <f t="shared" ref="U10:U54" si="7">IF(($P10      =0),0,(($H10      /$P10      )-1))</f>
        <v>2.8695938566762891E-3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32848894</v>
      </c>
      <c r="E11" s="31">
        <v>32848894</v>
      </c>
      <c r="F11" s="31">
        <v>6837198</v>
      </c>
      <c r="G11" s="36">
        <f t="shared" si="0"/>
        <v>0.20814088900527367</v>
      </c>
      <c r="H11" s="31">
        <v>9172785</v>
      </c>
      <c r="I11" s="36">
        <f t="shared" si="1"/>
        <v>0.27924182165767897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16009983</v>
      </c>
      <c r="O11" s="36">
        <f t="shared" si="5"/>
        <v>0.48738271066295263</v>
      </c>
      <c r="P11" s="31">
        <v>8383037</v>
      </c>
      <c r="Q11" s="31">
        <v>30790569</v>
      </c>
      <c r="R11" s="31">
        <v>32898879</v>
      </c>
      <c r="S11" s="31">
        <v>14839400</v>
      </c>
      <c r="T11" s="36">
        <f t="shared" si="6"/>
        <v>0.48194627387366568</v>
      </c>
      <c r="U11" s="36">
        <f t="shared" si="7"/>
        <v>9.4207862854476243E-2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12148657</v>
      </c>
      <c r="E12" s="31">
        <v>12148657</v>
      </c>
      <c r="F12" s="31">
        <v>3054580</v>
      </c>
      <c r="G12" s="36">
        <f t="shared" si="0"/>
        <v>0.25143355351953717</v>
      </c>
      <c r="H12" s="31">
        <v>3678203</v>
      </c>
      <c r="I12" s="36">
        <f t="shared" si="1"/>
        <v>0.30276622345992649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6732783</v>
      </c>
      <c r="O12" s="36">
        <f t="shared" si="5"/>
        <v>0.55419977697946365</v>
      </c>
      <c r="P12" s="31">
        <v>3348153</v>
      </c>
      <c r="Q12" s="31">
        <v>11519340</v>
      </c>
      <c r="R12" s="31">
        <v>11752770</v>
      </c>
      <c r="S12" s="31">
        <v>6564452</v>
      </c>
      <c r="T12" s="36">
        <f t="shared" si="6"/>
        <v>0.56986355121039922</v>
      </c>
      <c r="U12" s="36">
        <f t="shared" si="7"/>
        <v>9.8576737681939974E-2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44460300</v>
      </c>
      <c r="E13" s="31">
        <v>44460300</v>
      </c>
      <c r="F13" s="31">
        <v>4098088</v>
      </c>
      <c r="G13" s="36">
        <f t="shared" si="0"/>
        <v>9.2174096890934157E-2</v>
      </c>
      <c r="H13" s="31">
        <v>15030949</v>
      </c>
      <c r="I13" s="36">
        <f t="shared" si="1"/>
        <v>0.33807574397833573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19129037</v>
      </c>
      <c r="O13" s="36">
        <f t="shared" si="5"/>
        <v>0.43024984086926987</v>
      </c>
      <c r="P13" s="31">
        <v>11153639</v>
      </c>
      <c r="Q13" s="31">
        <v>59304527</v>
      </c>
      <c r="R13" s="31">
        <v>43367006</v>
      </c>
      <c r="S13" s="31">
        <v>13014024</v>
      </c>
      <c r="T13" s="36">
        <f t="shared" si="6"/>
        <v>0.2194440232193404</v>
      </c>
      <c r="U13" s="36">
        <f t="shared" si="7"/>
        <v>0.34762735283076673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51982680</v>
      </c>
      <c r="E14" s="31">
        <v>51982680</v>
      </c>
      <c r="F14" s="31">
        <v>12188816</v>
      </c>
      <c r="G14" s="36">
        <f t="shared" si="0"/>
        <v>0.23447840703865211</v>
      </c>
      <c r="H14" s="31">
        <v>11437734</v>
      </c>
      <c r="I14" s="36">
        <f t="shared" si="1"/>
        <v>0.22002970989568063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23626550</v>
      </c>
      <c r="O14" s="36">
        <f t="shared" si="5"/>
        <v>0.45450811693433274</v>
      </c>
      <c r="P14" s="31">
        <v>12403883</v>
      </c>
      <c r="Q14" s="31">
        <v>46362919</v>
      </c>
      <c r="R14" s="31">
        <v>46626319</v>
      </c>
      <c r="S14" s="31">
        <v>23339650</v>
      </c>
      <c r="T14" s="36">
        <f t="shared" si="6"/>
        <v>0.50341200475319514</v>
      </c>
      <c r="U14" s="36">
        <f t="shared" si="7"/>
        <v>-7.7890850792449395E-2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22874493</v>
      </c>
      <c r="E15" s="31">
        <v>22874493</v>
      </c>
      <c r="F15" s="31">
        <v>5921627</v>
      </c>
      <c r="G15" s="36">
        <f t="shared" si="0"/>
        <v>0.25887467757208871</v>
      </c>
      <c r="H15" s="31">
        <v>5082187</v>
      </c>
      <c r="I15" s="36">
        <f t="shared" si="1"/>
        <v>0.22217703360682137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11003814</v>
      </c>
      <c r="O15" s="36">
        <f t="shared" si="5"/>
        <v>0.48105171117891005</v>
      </c>
      <c r="P15" s="31">
        <v>4841249</v>
      </c>
      <c r="Q15" s="31">
        <v>20808305</v>
      </c>
      <c r="R15" s="31">
        <v>24054460</v>
      </c>
      <c r="S15" s="31">
        <v>10802830</v>
      </c>
      <c r="T15" s="36">
        <f t="shared" si="6"/>
        <v>0.51915953750197341</v>
      </c>
      <c r="U15" s="36">
        <f t="shared" si="7"/>
        <v>4.9767735557497694E-2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60668998</v>
      </c>
      <c r="E16" s="31">
        <v>61178854</v>
      </c>
      <c r="F16" s="31">
        <v>11794478</v>
      </c>
      <c r="G16" s="36">
        <f t="shared" si="0"/>
        <v>0.19440700174411979</v>
      </c>
      <c r="H16" s="31">
        <v>18044713</v>
      </c>
      <c r="I16" s="36">
        <f t="shared" si="1"/>
        <v>0.2974288944083105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29839191</v>
      </c>
      <c r="O16" s="36">
        <f t="shared" si="5"/>
        <v>0.49183589615243029</v>
      </c>
      <c r="P16" s="31">
        <v>16132848</v>
      </c>
      <c r="Q16" s="31">
        <v>64558330</v>
      </c>
      <c r="R16" s="31">
        <v>60111535</v>
      </c>
      <c r="S16" s="31">
        <v>28363425</v>
      </c>
      <c r="T16" s="36">
        <f t="shared" si="6"/>
        <v>0.43934570488424962</v>
      </c>
      <c r="U16" s="36">
        <f t="shared" si="7"/>
        <v>0.11850759394745425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21690001</v>
      </c>
      <c r="E17" s="31">
        <v>21690001</v>
      </c>
      <c r="F17" s="31">
        <v>4720729</v>
      </c>
      <c r="G17" s="36">
        <f t="shared" si="0"/>
        <v>0.21764540259818338</v>
      </c>
      <c r="H17" s="31">
        <v>4950985</v>
      </c>
      <c r="I17" s="36">
        <f t="shared" si="1"/>
        <v>0.22826116974360675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9671714</v>
      </c>
      <c r="O17" s="36">
        <f t="shared" si="5"/>
        <v>0.4459065723417901</v>
      </c>
      <c r="P17" s="31">
        <v>4311837</v>
      </c>
      <c r="Q17" s="31">
        <v>18711300</v>
      </c>
      <c r="R17" s="31">
        <v>20724197</v>
      </c>
      <c r="S17" s="31">
        <v>9096181</v>
      </c>
      <c r="T17" s="36">
        <f t="shared" si="6"/>
        <v>0.48613303191119805</v>
      </c>
      <c r="U17" s="36">
        <f t="shared" si="7"/>
        <v>0.14823102079229811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30092214</v>
      </c>
      <c r="E18" s="31">
        <v>30092214</v>
      </c>
      <c r="F18" s="31">
        <v>7705274</v>
      </c>
      <c r="G18" s="36">
        <f t="shared" si="0"/>
        <v>0.25605540356718187</v>
      </c>
      <c r="H18" s="31">
        <v>8206148</v>
      </c>
      <c r="I18" s="36">
        <f t="shared" si="1"/>
        <v>0.27270004127978087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15911422</v>
      </c>
      <c r="O18" s="36">
        <f t="shared" si="5"/>
        <v>0.52875544484696269</v>
      </c>
      <c r="P18" s="31">
        <v>5818561</v>
      </c>
      <c r="Q18" s="31">
        <v>27694956</v>
      </c>
      <c r="R18" s="31">
        <v>28579999</v>
      </c>
      <c r="S18" s="31">
        <v>13944850</v>
      </c>
      <c r="T18" s="36">
        <f t="shared" si="6"/>
        <v>0.50351587487627714</v>
      </c>
      <c r="U18" s="36">
        <f t="shared" si="7"/>
        <v>0.41033977301260571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276766237</v>
      </c>
      <c r="E19" s="32">
        <f>SUM(E11:E18)</f>
        <v>277276093</v>
      </c>
      <c r="F19" s="32">
        <f>SUM(F11:F18)</f>
        <v>56320790</v>
      </c>
      <c r="G19" s="37">
        <f t="shared" si="0"/>
        <v>0.20349588378440828</v>
      </c>
      <c r="H19" s="32">
        <f>SUM(H11:H18)</f>
        <v>75603704</v>
      </c>
      <c r="I19" s="37">
        <f t="shared" si="1"/>
        <v>0.27316808877955734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131924494</v>
      </c>
      <c r="O19" s="37">
        <f t="shared" si="5"/>
        <v>0.47666397256396559</v>
      </c>
      <c r="P19" s="32">
        <f>SUM(P11:P18)</f>
        <v>66393207</v>
      </c>
      <c r="Q19" s="32">
        <f>SUM(Q11:Q18)</f>
        <v>279750246</v>
      </c>
      <c r="R19" s="32">
        <f>SUM(R11:R18)</f>
        <v>268115165</v>
      </c>
      <c r="S19" s="32">
        <f>SUM(S11:S18)</f>
        <v>119964812</v>
      </c>
      <c r="T19" s="37">
        <f t="shared" si="6"/>
        <v>0.4288282627640656</v>
      </c>
      <c r="U19" s="37">
        <f t="shared" si="7"/>
        <v>0.13872649652245306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63541532</v>
      </c>
      <c r="E20" s="31">
        <v>63541532</v>
      </c>
      <c r="F20" s="31">
        <v>2382366</v>
      </c>
      <c r="G20" s="36">
        <f t="shared" si="0"/>
        <v>3.7493052575439952E-2</v>
      </c>
      <c r="H20" s="31">
        <v>2469227</v>
      </c>
      <c r="I20" s="36">
        <f t="shared" si="1"/>
        <v>3.8860048259459656E-2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4851593</v>
      </c>
      <c r="O20" s="36">
        <f t="shared" si="5"/>
        <v>7.6353100834899601E-2</v>
      </c>
      <c r="P20" s="31">
        <v>2580248</v>
      </c>
      <c r="Q20" s="31">
        <v>60526792</v>
      </c>
      <c r="R20" s="31">
        <v>62060060</v>
      </c>
      <c r="S20" s="31">
        <v>4020501</v>
      </c>
      <c r="T20" s="36">
        <f t="shared" si="6"/>
        <v>6.6425146074155061E-2</v>
      </c>
      <c r="U20" s="36">
        <f t="shared" si="7"/>
        <v>-4.3027259395220896E-2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51516269</v>
      </c>
      <c r="E21" s="31">
        <v>53317741</v>
      </c>
      <c r="F21" s="31">
        <v>10990586</v>
      </c>
      <c r="G21" s="36">
        <f t="shared" si="0"/>
        <v>0.21334204152090283</v>
      </c>
      <c r="H21" s="31">
        <v>13807827</v>
      </c>
      <c r="I21" s="36">
        <f t="shared" si="1"/>
        <v>0.26802847465525892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24798413</v>
      </c>
      <c r="O21" s="36">
        <f t="shared" si="5"/>
        <v>0.48137051617616172</v>
      </c>
      <c r="P21" s="31">
        <v>14664767</v>
      </c>
      <c r="Q21" s="31">
        <v>47009722</v>
      </c>
      <c r="R21" s="31">
        <v>50679706</v>
      </c>
      <c r="S21" s="31">
        <v>25291199</v>
      </c>
      <c r="T21" s="36">
        <f t="shared" si="6"/>
        <v>0.53799933128726007</v>
      </c>
      <c r="U21" s="36">
        <f t="shared" si="7"/>
        <v>-5.8435295971630552E-2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6213072</v>
      </c>
      <c r="E22" s="31">
        <v>6213072</v>
      </c>
      <c r="F22" s="31">
        <v>1388070</v>
      </c>
      <c r="G22" s="36">
        <f t="shared" si="0"/>
        <v>0.22341122072945557</v>
      </c>
      <c r="H22" s="31">
        <v>1610630</v>
      </c>
      <c r="I22" s="36">
        <f t="shared" si="1"/>
        <v>0.25923246986353932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2998700</v>
      </c>
      <c r="O22" s="36">
        <f t="shared" si="5"/>
        <v>0.48264369059299489</v>
      </c>
      <c r="P22" s="31">
        <v>1424794</v>
      </c>
      <c r="Q22" s="31">
        <v>5576360</v>
      </c>
      <c r="R22" s="31">
        <v>5576360</v>
      </c>
      <c r="S22" s="31">
        <v>2887030</v>
      </c>
      <c r="T22" s="36">
        <f t="shared" si="6"/>
        <v>0.51772661736329795</v>
      </c>
      <c r="U22" s="36">
        <f t="shared" si="7"/>
        <v>0.13043008322606631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64978140</v>
      </c>
      <c r="E23" s="31">
        <v>64978140</v>
      </c>
      <c r="F23" s="31">
        <v>8481850</v>
      </c>
      <c r="G23" s="36">
        <f t="shared" si="0"/>
        <v>0.1305338995545271</v>
      </c>
      <c r="H23" s="31">
        <v>5845783</v>
      </c>
      <c r="I23" s="36">
        <f t="shared" si="1"/>
        <v>8.9965379125964515E-2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14327633</v>
      </c>
      <c r="O23" s="36">
        <f t="shared" si="5"/>
        <v>0.22049927868049163</v>
      </c>
      <c r="P23" s="31">
        <v>12608647</v>
      </c>
      <c r="Q23" s="31">
        <v>76544705</v>
      </c>
      <c r="R23" s="31">
        <v>85804782</v>
      </c>
      <c r="S23" s="31">
        <v>26698178</v>
      </c>
      <c r="T23" s="36">
        <f t="shared" si="6"/>
        <v>0.3487919641208363</v>
      </c>
      <c r="U23" s="36">
        <f t="shared" si="7"/>
        <v>-0.53636714549943387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34240076</v>
      </c>
      <c r="E24" s="31">
        <v>34240076</v>
      </c>
      <c r="F24" s="31">
        <v>8882850</v>
      </c>
      <c r="G24" s="36">
        <f t="shared" si="0"/>
        <v>0.2594284545396453</v>
      </c>
      <c r="H24" s="31">
        <v>10114501</v>
      </c>
      <c r="I24" s="36">
        <f t="shared" si="1"/>
        <v>0.29539949035159851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18997351</v>
      </c>
      <c r="O24" s="36">
        <f t="shared" si="5"/>
        <v>0.55482794489124376</v>
      </c>
      <c r="P24" s="31">
        <v>8480605</v>
      </c>
      <c r="Q24" s="31">
        <v>33480510</v>
      </c>
      <c r="R24" s="31">
        <v>37196259</v>
      </c>
      <c r="S24" s="31">
        <v>15709499</v>
      </c>
      <c r="T24" s="36">
        <f t="shared" si="6"/>
        <v>0.46921325272524222</v>
      </c>
      <c r="U24" s="36">
        <f t="shared" si="7"/>
        <v>0.19266266970339974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43380642</v>
      </c>
      <c r="E25" s="31">
        <v>43380642</v>
      </c>
      <c r="F25" s="31">
        <v>11227701</v>
      </c>
      <c r="G25" s="36">
        <f t="shared" si="0"/>
        <v>0.25881823049091807</v>
      </c>
      <c r="H25" s="31">
        <v>11012120</v>
      </c>
      <c r="I25" s="36">
        <f t="shared" si="1"/>
        <v>0.25384870975399582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22239821</v>
      </c>
      <c r="O25" s="36">
        <f t="shared" si="5"/>
        <v>0.51266694024491388</v>
      </c>
      <c r="P25" s="31">
        <v>10607263</v>
      </c>
      <c r="Q25" s="31">
        <v>38471456</v>
      </c>
      <c r="R25" s="31">
        <v>41472920</v>
      </c>
      <c r="S25" s="31">
        <v>24438847</v>
      </c>
      <c r="T25" s="36">
        <f t="shared" si="6"/>
        <v>0.6352462199507084</v>
      </c>
      <c r="U25" s="36">
        <f t="shared" si="7"/>
        <v>3.8167904387776508E-2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106312560</v>
      </c>
      <c r="E26" s="31">
        <v>106312560</v>
      </c>
      <c r="F26" s="31">
        <v>31266997</v>
      </c>
      <c r="G26" s="36">
        <f t="shared" si="0"/>
        <v>0.29410445012329683</v>
      </c>
      <c r="H26" s="31">
        <v>26325509</v>
      </c>
      <c r="I26" s="36">
        <f t="shared" si="1"/>
        <v>0.24762369563859624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57592506</v>
      </c>
      <c r="O26" s="36">
        <f t="shared" si="5"/>
        <v>0.5417281457618931</v>
      </c>
      <c r="P26" s="31">
        <v>16508656</v>
      </c>
      <c r="Q26" s="31">
        <v>87298612</v>
      </c>
      <c r="R26" s="31">
        <v>88031460</v>
      </c>
      <c r="S26" s="31">
        <v>52585433</v>
      </c>
      <c r="T26" s="36">
        <f t="shared" si="6"/>
        <v>0.60236276150644874</v>
      </c>
      <c r="U26" s="36">
        <f t="shared" si="7"/>
        <v>0.59464883149785175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370182291</v>
      </c>
      <c r="E27" s="32">
        <f>SUM(E20:E26)</f>
        <v>371983763</v>
      </c>
      <c r="F27" s="32">
        <f>SUM(F20:F26)</f>
        <v>74620420</v>
      </c>
      <c r="G27" s="37">
        <f t="shared" si="0"/>
        <v>0.20157749793601012</v>
      </c>
      <c r="H27" s="32">
        <f>SUM(H20:H26)</f>
        <v>71185597</v>
      </c>
      <c r="I27" s="37">
        <f t="shared" si="1"/>
        <v>0.19229876396221235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145806017</v>
      </c>
      <c r="O27" s="37">
        <f t="shared" si="5"/>
        <v>0.39387626189822245</v>
      </c>
      <c r="P27" s="32">
        <f>SUM(P20:P26)</f>
        <v>66874980</v>
      </c>
      <c r="Q27" s="32">
        <f>SUM(Q20:Q26)</f>
        <v>348908157</v>
      </c>
      <c r="R27" s="32">
        <f>SUM(R20:R26)</f>
        <v>370821547</v>
      </c>
      <c r="S27" s="32">
        <f>SUM(S20:S26)</f>
        <v>151630687</v>
      </c>
      <c r="T27" s="37">
        <f t="shared" si="6"/>
        <v>0.43458624843786614</v>
      </c>
      <c r="U27" s="37">
        <f t="shared" si="7"/>
        <v>6.4457843576177565E-2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47640719</v>
      </c>
      <c r="E28" s="31">
        <v>47640719</v>
      </c>
      <c r="F28" s="31">
        <v>22344143</v>
      </c>
      <c r="G28" s="36">
        <f t="shared" si="0"/>
        <v>0.46901355539995104</v>
      </c>
      <c r="H28" s="31">
        <v>17662489</v>
      </c>
      <c r="I28" s="36">
        <f t="shared" si="1"/>
        <v>0.37074354398387649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40006632</v>
      </c>
      <c r="O28" s="36">
        <f t="shared" si="5"/>
        <v>0.83975709938382748</v>
      </c>
      <c r="P28" s="31">
        <v>13965326</v>
      </c>
      <c r="Q28" s="31">
        <v>50801946</v>
      </c>
      <c r="R28" s="31">
        <v>49517417</v>
      </c>
      <c r="S28" s="31">
        <v>28825395</v>
      </c>
      <c r="T28" s="36">
        <f t="shared" si="6"/>
        <v>0.56740729971249526</v>
      </c>
      <c r="U28" s="36">
        <f t="shared" si="7"/>
        <v>0.26473875368179733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32648383</v>
      </c>
      <c r="E29" s="31">
        <v>32648383</v>
      </c>
      <c r="F29" s="31">
        <v>8660841</v>
      </c>
      <c r="G29" s="36">
        <f t="shared" si="0"/>
        <v>0.26527626192084308</v>
      </c>
      <c r="H29" s="31">
        <v>7401479</v>
      </c>
      <c r="I29" s="36">
        <f t="shared" si="1"/>
        <v>0.22670277422315219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16062320</v>
      </c>
      <c r="O29" s="36">
        <f t="shared" si="5"/>
        <v>0.49197903614399524</v>
      </c>
      <c r="P29" s="31">
        <v>12437985</v>
      </c>
      <c r="Q29" s="31">
        <v>31382882</v>
      </c>
      <c r="R29" s="31">
        <v>33002882</v>
      </c>
      <c r="S29" s="31">
        <v>26834366</v>
      </c>
      <c r="T29" s="36">
        <f t="shared" si="6"/>
        <v>0.8550637892338887</v>
      </c>
      <c r="U29" s="36">
        <f t="shared" si="7"/>
        <v>-0.4049294158177551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34377852</v>
      </c>
      <c r="E30" s="31">
        <v>34377852</v>
      </c>
      <c r="F30" s="31">
        <v>8140133</v>
      </c>
      <c r="G30" s="36">
        <f t="shared" si="0"/>
        <v>0.23678422374963973</v>
      </c>
      <c r="H30" s="31">
        <v>9889164</v>
      </c>
      <c r="I30" s="36">
        <f t="shared" si="1"/>
        <v>0.28766090446837689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18029297</v>
      </c>
      <c r="O30" s="36">
        <f t="shared" si="5"/>
        <v>0.5244451282180167</v>
      </c>
      <c r="P30" s="31">
        <v>4633150</v>
      </c>
      <c r="Q30" s="31">
        <v>31443499</v>
      </c>
      <c r="R30" s="31">
        <v>32978502</v>
      </c>
      <c r="S30" s="31">
        <v>14597558</v>
      </c>
      <c r="T30" s="36">
        <f t="shared" si="6"/>
        <v>0.46424725187231869</v>
      </c>
      <c r="U30" s="36">
        <f t="shared" si="7"/>
        <v>1.1344363985625332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52725137</v>
      </c>
      <c r="E31" s="31">
        <v>52725137</v>
      </c>
      <c r="F31" s="31">
        <v>13667192</v>
      </c>
      <c r="G31" s="36">
        <f t="shared" si="0"/>
        <v>0.25921586510054967</v>
      </c>
      <c r="H31" s="31">
        <v>12950194</v>
      </c>
      <c r="I31" s="36">
        <f t="shared" si="1"/>
        <v>0.24561707634823216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26617386</v>
      </c>
      <c r="O31" s="36">
        <f t="shared" si="5"/>
        <v>0.50483294144878177</v>
      </c>
      <c r="P31" s="31">
        <v>13132601</v>
      </c>
      <c r="Q31" s="31">
        <v>51783050</v>
      </c>
      <c r="R31" s="31">
        <v>52652054</v>
      </c>
      <c r="S31" s="31">
        <v>24005939</v>
      </c>
      <c r="T31" s="36">
        <f t="shared" si="6"/>
        <v>0.4635868107421251</v>
      </c>
      <c r="U31" s="36">
        <f t="shared" si="7"/>
        <v>-1.388963237366303E-2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24052825</v>
      </c>
      <c r="E32" s="31">
        <v>24052837</v>
      </c>
      <c r="F32" s="31">
        <v>3516786</v>
      </c>
      <c r="G32" s="36">
        <f t="shared" si="0"/>
        <v>0.14621093364292967</v>
      </c>
      <c r="H32" s="31">
        <v>4783685</v>
      </c>
      <c r="I32" s="36">
        <f t="shared" si="1"/>
        <v>0.19888245975264859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8300471</v>
      </c>
      <c r="O32" s="36">
        <f t="shared" si="5"/>
        <v>0.34509339339557826</v>
      </c>
      <c r="P32" s="31">
        <v>5602920</v>
      </c>
      <c r="Q32" s="31">
        <v>20151661</v>
      </c>
      <c r="R32" s="31">
        <v>21929210</v>
      </c>
      <c r="S32" s="31">
        <v>10492978</v>
      </c>
      <c r="T32" s="36">
        <f t="shared" si="6"/>
        <v>0.52070040281046803</v>
      </c>
      <c r="U32" s="36">
        <f t="shared" si="7"/>
        <v>-0.14621572323003007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120009891</v>
      </c>
      <c r="E33" s="31">
        <v>120009891</v>
      </c>
      <c r="F33" s="31">
        <v>23719205</v>
      </c>
      <c r="G33" s="36">
        <f t="shared" si="0"/>
        <v>0.19764375088050035</v>
      </c>
      <c r="H33" s="31">
        <v>24411580</v>
      </c>
      <c r="I33" s="36">
        <f t="shared" si="1"/>
        <v>0.20341306701128492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48130785</v>
      </c>
      <c r="O33" s="36">
        <f t="shared" si="5"/>
        <v>0.40105681789178527</v>
      </c>
      <c r="P33" s="31">
        <v>23581686</v>
      </c>
      <c r="Q33" s="31">
        <v>101599487</v>
      </c>
      <c r="R33" s="31">
        <v>101459487</v>
      </c>
      <c r="S33" s="31">
        <v>41293727</v>
      </c>
      <c r="T33" s="36">
        <f t="shared" si="6"/>
        <v>0.40643637304979702</v>
      </c>
      <c r="U33" s="36">
        <f t="shared" si="7"/>
        <v>3.5192309828907087E-2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81113008</v>
      </c>
      <c r="E34" s="31">
        <v>81113008</v>
      </c>
      <c r="F34" s="31">
        <v>26908899</v>
      </c>
      <c r="G34" s="36">
        <f t="shared" si="0"/>
        <v>0.33174579100802182</v>
      </c>
      <c r="H34" s="31">
        <v>14390417</v>
      </c>
      <c r="I34" s="36">
        <f t="shared" si="1"/>
        <v>0.17741195099064752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41299316</v>
      </c>
      <c r="O34" s="36">
        <f t="shared" si="5"/>
        <v>0.50915774199866937</v>
      </c>
      <c r="P34" s="31">
        <v>22393327</v>
      </c>
      <c r="Q34" s="31">
        <v>81124244</v>
      </c>
      <c r="R34" s="31">
        <v>80891403</v>
      </c>
      <c r="S34" s="31">
        <v>41509440</v>
      </c>
      <c r="T34" s="36">
        <f t="shared" si="6"/>
        <v>0.51167737230315513</v>
      </c>
      <c r="U34" s="36">
        <f t="shared" si="7"/>
        <v>-0.35737923176846387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392567815</v>
      </c>
      <c r="E35" s="32">
        <f>SUM(E28:E34)</f>
        <v>392567827</v>
      </c>
      <c r="F35" s="32">
        <f>SUM(F28:F34)</f>
        <v>106957199</v>
      </c>
      <c r="G35" s="37">
        <f t="shared" si="0"/>
        <v>0.27245534379837022</v>
      </c>
      <c r="H35" s="32">
        <f>SUM(H28:H34)</f>
        <v>91489008</v>
      </c>
      <c r="I35" s="37">
        <f t="shared" si="1"/>
        <v>0.23305274784179644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198446207</v>
      </c>
      <c r="O35" s="37">
        <f t="shared" si="5"/>
        <v>0.50550809164016663</v>
      </c>
      <c r="P35" s="32">
        <f>SUM(P28:P34)</f>
        <v>95746995</v>
      </c>
      <c r="Q35" s="32">
        <f>SUM(Q28:Q34)</f>
        <v>368286769</v>
      </c>
      <c r="R35" s="32">
        <f>SUM(R28:R34)</f>
        <v>372430955</v>
      </c>
      <c r="S35" s="32">
        <f>SUM(S28:S34)</f>
        <v>187559403</v>
      </c>
      <c r="T35" s="37">
        <f t="shared" si="6"/>
        <v>0.5092754309617894</v>
      </c>
      <c r="U35" s="37">
        <f t="shared" si="7"/>
        <v>-4.4471233796945842E-2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59134497</v>
      </c>
      <c r="E36" s="31">
        <v>59134497</v>
      </c>
      <c r="F36" s="31">
        <v>12116312</v>
      </c>
      <c r="G36" s="36">
        <f t="shared" si="0"/>
        <v>0.2048941415701904</v>
      </c>
      <c r="H36" s="31">
        <v>16114271</v>
      </c>
      <c r="I36" s="36">
        <f t="shared" si="1"/>
        <v>0.27250203886912239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28230583</v>
      </c>
      <c r="O36" s="36">
        <f t="shared" si="5"/>
        <v>0.47739618043931276</v>
      </c>
      <c r="P36" s="31">
        <v>12503003</v>
      </c>
      <c r="Q36" s="31">
        <v>63970008</v>
      </c>
      <c r="R36" s="31">
        <v>61206962</v>
      </c>
      <c r="S36" s="31">
        <v>24948901</v>
      </c>
      <c r="T36" s="36">
        <f t="shared" si="6"/>
        <v>0.3900093462548887</v>
      </c>
      <c r="U36" s="36">
        <f t="shared" si="7"/>
        <v>0.28883205098807063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37736825</v>
      </c>
      <c r="E37" s="31">
        <v>37736825</v>
      </c>
      <c r="F37" s="31">
        <v>6895712</v>
      </c>
      <c r="G37" s="36">
        <f t="shared" si="0"/>
        <v>0.1827316421029061</v>
      </c>
      <c r="H37" s="31">
        <v>9621052</v>
      </c>
      <c r="I37" s="36">
        <f t="shared" si="1"/>
        <v>0.25495128432240921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16516764</v>
      </c>
      <c r="O37" s="36">
        <f t="shared" si="5"/>
        <v>0.43768292642531531</v>
      </c>
      <c r="P37" s="31">
        <v>10291800</v>
      </c>
      <c r="Q37" s="31">
        <v>35985291</v>
      </c>
      <c r="R37" s="31">
        <v>38133391</v>
      </c>
      <c r="S37" s="31">
        <v>19462801</v>
      </c>
      <c r="T37" s="36">
        <f t="shared" si="6"/>
        <v>0.54085434518231357</v>
      </c>
      <c r="U37" s="36">
        <f t="shared" si="7"/>
        <v>-6.5173050389630616E-2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31924253</v>
      </c>
      <c r="E38" s="31">
        <v>31924253</v>
      </c>
      <c r="F38" s="31">
        <v>6228287</v>
      </c>
      <c r="G38" s="36">
        <f t="shared" si="0"/>
        <v>0.19509577874852702</v>
      </c>
      <c r="H38" s="31">
        <v>12303238</v>
      </c>
      <c r="I38" s="36">
        <f t="shared" si="1"/>
        <v>0.38538843806306133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18531525</v>
      </c>
      <c r="O38" s="36">
        <f t="shared" si="5"/>
        <v>0.58048421681158835</v>
      </c>
      <c r="P38" s="31">
        <v>10382134</v>
      </c>
      <c r="Q38" s="31">
        <v>30808882</v>
      </c>
      <c r="R38" s="31">
        <v>36238406</v>
      </c>
      <c r="S38" s="31">
        <v>15044012</v>
      </c>
      <c r="T38" s="36">
        <f t="shared" si="6"/>
        <v>0.48830113341990145</v>
      </c>
      <c r="U38" s="36">
        <f t="shared" si="7"/>
        <v>0.18503941482550701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35038482</v>
      </c>
      <c r="E39" s="31">
        <v>34044425</v>
      </c>
      <c r="F39" s="31">
        <v>7055378</v>
      </c>
      <c r="G39" s="36">
        <f t="shared" si="0"/>
        <v>0.20136083520969886</v>
      </c>
      <c r="H39" s="31">
        <v>7403184</v>
      </c>
      <c r="I39" s="36">
        <f t="shared" si="1"/>
        <v>0.21128723556003368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14458562</v>
      </c>
      <c r="O39" s="36">
        <f t="shared" si="5"/>
        <v>0.41264807076973253</v>
      </c>
      <c r="P39" s="31">
        <v>6563229</v>
      </c>
      <c r="Q39" s="31">
        <v>31902881</v>
      </c>
      <c r="R39" s="31">
        <v>28641087</v>
      </c>
      <c r="S39" s="31">
        <v>15391746</v>
      </c>
      <c r="T39" s="36">
        <f t="shared" si="6"/>
        <v>0.48245630230072323</v>
      </c>
      <c r="U39" s="36">
        <f t="shared" si="7"/>
        <v>0.12797892622670948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163834057</v>
      </c>
      <c r="E40" s="32">
        <f>SUM(E36:E39)</f>
        <v>162840000</v>
      </c>
      <c r="F40" s="32">
        <f>SUM(F36:F39)</f>
        <v>32295689</v>
      </c>
      <c r="G40" s="37">
        <f t="shared" si="0"/>
        <v>0.19712439276285515</v>
      </c>
      <c r="H40" s="32">
        <f>SUM(H36:H39)</f>
        <v>45441745</v>
      </c>
      <c r="I40" s="37">
        <f t="shared" si="1"/>
        <v>0.27736446152950972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77737434</v>
      </c>
      <c r="O40" s="37">
        <f t="shared" si="5"/>
        <v>0.47448885429236487</v>
      </c>
      <c r="P40" s="32">
        <f>SUM(P36:P39)</f>
        <v>39740166</v>
      </c>
      <c r="Q40" s="32">
        <f>SUM(Q36:Q39)</f>
        <v>162667062</v>
      </c>
      <c r="R40" s="32">
        <f>SUM(R36:R39)</f>
        <v>164219846</v>
      </c>
      <c r="S40" s="32">
        <f>SUM(S36:S39)</f>
        <v>74847460</v>
      </c>
      <c r="T40" s="37">
        <f t="shared" si="6"/>
        <v>0.46012670961008689</v>
      </c>
      <c r="U40" s="37">
        <f t="shared" si="7"/>
        <v>0.14347144397937339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91502260</v>
      </c>
      <c r="E41" s="31">
        <v>91502260</v>
      </c>
      <c r="F41" s="31">
        <v>18272587</v>
      </c>
      <c r="G41" s="36">
        <f t="shared" si="0"/>
        <v>0.19969547200254945</v>
      </c>
      <c r="H41" s="31">
        <v>27006644</v>
      </c>
      <c r="I41" s="36">
        <f t="shared" si="1"/>
        <v>0.29514728925821065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45279231</v>
      </c>
      <c r="O41" s="36">
        <f t="shared" si="5"/>
        <v>0.4948427612607601</v>
      </c>
      <c r="P41" s="31">
        <v>15966893</v>
      </c>
      <c r="Q41" s="31">
        <v>85184952</v>
      </c>
      <c r="R41" s="31">
        <v>88079820</v>
      </c>
      <c r="S41" s="31">
        <v>32572676</v>
      </c>
      <c r="T41" s="36">
        <f t="shared" si="6"/>
        <v>0.38237593888648314</v>
      </c>
      <c r="U41" s="36">
        <f t="shared" si="7"/>
        <v>0.69141510499256187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49871528</v>
      </c>
      <c r="E42" s="31">
        <v>49871528</v>
      </c>
      <c r="F42" s="31">
        <v>10878364</v>
      </c>
      <c r="G42" s="36">
        <f t="shared" si="0"/>
        <v>0.2181277461560833</v>
      </c>
      <c r="H42" s="31">
        <v>11706063</v>
      </c>
      <c r="I42" s="36">
        <f t="shared" si="1"/>
        <v>0.23472437018573003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22584427</v>
      </c>
      <c r="O42" s="36">
        <f t="shared" si="5"/>
        <v>0.45285211634181333</v>
      </c>
      <c r="P42" s="31">
        <v>12555409</v>
      </c>
      <c r="Q42" s="31">
        <v>75668177</v>
      </c>
      <c r="R42" s="31">
        <v>76801767</v>
      </c>
      <c r="S42" s="31">
        <v>26492822</v>
      </c>
      <c r="T42" s="36">
        <f t="shared" si="6"/>
        <v>0.35011841239415614</v>
      </c>
      <c r="U42" s="36">
        <f t="shared" si="7"/>
        <v>-6.764781617229676E-2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82876025</v>
      </c>
      <c r="E43" s="31">
        <v>83792857</v>
      </c>
      <c r="F43" s="31">
        <v>19785045</v>
      </c>
      <c r="G43" s="36">
        <f t="shared" si="0"/>
        <v>0.23873062203453893</v>
      </c>
      <c r="H43" s="31">
        <v>21108064</v>
      </c>
      <c r="I43" s="36">
        <f t="shared" si="1"/>
        <v>0.25469445475938307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40893109</v>
      </c>
      <c r="O43" s="36">
        <f t="shared" si="5"/>
        <v>0.493425076793922</v>
      </c>
      <c r="P43" s="31">
        <v>22360384</v>
      </c>
      <c r="Q43" s="31">
        <v>87681748</v>
      </c>
      <c r="R43" s="31">
        <v>89147412</v>
      </c>
      <c r="S43" s="31">
        <v>41809068</v>
      </c>
      <c r="T43" s="36">
        <f t="shared" si="6"/>
        <v>0.47682749207965153</v>
      </c>
      <c r="U43" s="36">
        <f t="shared" si="7"/>
        <v>-5.6006193811340643E-2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58490971</v>
      </c>
      <c r="E44" s="31">
        <v>60986127</v>
      </c>
      <c r="F44" s="31">
        <v>12719049</v>
      </c>
      <c r="G44" s="36">
        <f t="shared" si="0"/>
        <v>0.21745320316190339</v>
      </c>
      <c r="H44" s="31">
        <v>18817816</v>
      </c>
      <c r="I44" s="36">
        <f t="shared" si="1"/>
        <v>0.32172172351182204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31536865</v>
      </c>
      <c r="O44" s="36">
        <f t="shared" si="5"/>
        <v>0.53917492667372546</v>
      </c>
      <c r="P44" s="31">
        <v>20216796</v>
      </c>
      <c r="Q44" s="31">
        <v>55135511</v>
      </c>
      <c r="R44" s="31">
        <v>61315068</v>
      </c>
      <c r="S44" s="31">
        <v>37648836</v>
      </c>
      <c r="T44" s="36">
        <f t="shared" si="6"/>
        <v>0.68284188025390746</v>
      </c>
      <c r="U44" s="36">
        <f t="shared" si="7"/>
        <v>-6.9198897787760227E-2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95643376</v>
      </c>
      <c r="E45" s="31">
        <v>95608376</v>
      </c>
      <c r="F45" s="31">
        <v>22631588</v>
      </c>
      <c r="G45" s="36">
        <f t="shared" si="0"/>
        <v>0.23662472976696264</v>
      </c>
      <c r="H45" s="31">
        <v>23200283</v>
      </c>
      <c r="I45" s="36">
        <f t="shared" si="1"/>
        <v>0.24257072439601043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45831871</v>
      </c>
      <c r="O45" s="36">
        <f t="shared" si="5"/>
        <v>0.4791954541629731</v>
      </c>
      <c r="P45" s="31">
        <v>24170301</v>
      </c>
      <c r="Q45" s="31">
        <v>88408533</v>
      </c>
      <c r="R45" s="31">
        <v>95807018</v>
      </c>
      <c r="S45" s="31">
        <v>46280534</v>
      </c>
      <c r="T45" s="36">
        <f t="shared" si="6"/>
        <v>0.52348492198145624</v>
      </c>
      <c r="U45" s="36">
        <f t="shared" si="7"/>
        <v>-4.013264046649645E-2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198436715</v>
      </c>
      <c r="E46" s="31">
        <v>198436715</v>
      </c>
      <c r="F46" s="31">
        <v>36120076</v>
      </c>
      <c r="G46" s="36">
        <f t="shared" si="0"/>
        <v>0.18202315030260402</v>
      </c>
      <c r="H46" s="31">
        <v>41073247</v>
      </c>
      <c r="I46" s="36">
        <f t="shared" si="1"/>
        <v>0.20698411077808862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77193323</v>
      </c>
      <c r="O46" s="36">
        <f t="shared" si="5"/>
        <v>0.38900726108069267</v>
      </c>
      <c r="P46" s="31">
        <v>71429243</v>
      </c>
      <c r="Q46" s="31">
        <v>193497835</v>
      </c>
      <c r="R46" s="31">
        <v>191256034</v>
      </c>
      <c r="S46" s="31">
        <v>82970609</v>
      </c>
      <c r="T46" s="36">
        <f t="shared" si="6"/>
        <v>0.42879347461432837</v>
      </c>
      <c r="U46" s="36">
        <f t="shared" si="7"/>
        <v>-0.4249799483385257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576820875</v>
      </c>
      <c r="E47" s="32">
        <f>SUM(E41:E46)</f>
        <v>580197863</v>
      </c>
      <c r="F47" s="32">
        <f>SUM(F41:F46)</f>
        <v>120406709</v>
      </c>
      <c r="G47" s="37">
        <f t="shared" si="0"/>
        <v>0.20874194090149736</v>
      </c>
      <c r="H47" s="32">
        <f>SUM(H41:H46)</f>
        <v>142912117</v>
      </c>
      <c r="I47" s="37">
        <f t="shared" si="1"/>
        <v>0.24775822650315837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263318826</v>
      </c>
      <c r="O47" s="37">
        <f t="shared" si="5"/>
        <v>0.45650016740465571</v>
      </c>
      <c r="P47" s="32">
        <f>SUM(P41:P46)</f>
        <v>166699026</v>
      </c>
      <c r="Q47" s="32">
        <f>SUM(Q41:Q46)</f>
        <v>585576756</v>
      </c>
      <c r="R47" s="32">
        <f>SUM(R41:R46)</f>
        <v>602407119</v>
      </c>
      <c r="S47" s="32">
        <f>SUM(S41:S46)</f>
        <v>267774545</v>
      </c>
      <c r="T47" s="37">
        <f t="shared" si="6"/>
        <v>0.45728342571029235</v>
      </c>
      <c r="U47" s="37">
        <f t="shared" si="7"/>
        <v>-0.1426937491524396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35347512</v>
      </c>
      <c r="E48" s="31">
        <v>35347512</v>
      </c>
      <c r="F48" s="31">
        <v>9099509</v>
      </c>
      <c r="G48" s="36">
        <f t="shared" si="0"/>
        <v>0.25742997130887174</v>
      </c>
      <c r="H48" s="31">
        <v>8283738</v>
      </c>
      <c r="I48" s="36">
        <f t="shared" si="1"/>
        <v>0.23435137386755819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17383247</v>
      </c>
      <c r="O48" s="36">
        <f t="shared" si="5"/>
        <v>0.49178134517642996</v>
      </c>
      <c r="P48" s="31">
        <v>6064742</v>
      </c>
      <c r="Q48" s="31">
        <v>33967368</v>
      </c>
      <c r="R48" s="31">
        <v>33921564</v>
      </c>
      <c r="S48" s="31">
        <v>15721748</v>
      </c>
      <c r="T48" s="36">
        <f t="shared" si="6"/>
        <v>0.46284857867115287</v>
      </c>
      <c r="U48" s="36">
        <f t="shared" si="7"/>
        <v>0.36588464933875176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52804317</v>
      </c>
      <c r="E49" s="31">
        <v>52804317</v>
      </c>
      <c r="F49" s="31">
        <v>10437882</v>
      </c>
      <c r="G49" s="36">
        <f t="shared" si="0"/>
        <v>0.19767099724062334</v>
      </c>
      <c r="H49" s="31">
        <v>13981890</v>
      </c>
      <c r="I49" s="36">
        <f t="shared" si="1"/>
        <v>0.26478687339143125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24419772</v>
      </c>
      <c r="O49" s="36">
        <f t="shared" si="5"/>
        <v>0.46245787063205457</v>
      </c>
      <c r="P49" s="31">
        <v>12575493</v>
      </c>
      <c r="Q49" s="31">
        <v>53055790</v>
      </c>
      <c r="R49" s="31">
        <v>53767649</v>
      </c>
      <c r="S49" s="31">
        <v>22900897</v>
      </c>
      <c r="T49" s="36">
        <f t="shared" si="6"/>
        <v>0.43163803611255247</v>
      </c>
      <c r="U49" s="36">
        <f t="shared" si="7"/>
        <v>0.11183633118797021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63052728</v>
      </c>
      <c r="E50" s="31">
        <v>63052728</v>
      </c>
      <c r="F50" s="31">
        <v>13993881</v>
      </c>
      <c r="G50" s="36">
        <f t="shared" si="0"/>
        <v>0.22193934257689849</v>
      </c>
      <c r="H50" s="31">
        <v>14790779</v>
      </c>
      <c r="I50" s="36">
        <f t="shared" si="1"/>
        <v>0.2345779392764735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28784660</v>
      </c>
      <c r="O50" s="36">
        <f t="shared" si="5"/>
        <v>0.45651728185337198</v>
      </c>
      <c r="P50" s="31">
        <v>14554504</v>
      </c>
      <c r="Q50" s="31">
        <v>68122980</v>
      </c>
      <c r="R50" s="31">
        <v>65938058</v>
      </c>
      <c r="S50" s="31">
        <v>27449421</v>
      </c>
      <c r="T50" s="36">
        <f t="shared" si="6"/>
        <v>0.40293922843657165</v>
      </c>
      <c r="U50" s="36">
        <f t="shared" si="7"/>
        <v>1.6233806387356164E-2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33888192</v>
      </c>
      <c r="E51" s="31">
        <v>32555486</v>
      </c>
      <c r="F51" s="31">
        <v>2319237</v>
      </c>
      <c r="G51" s="36">
        <f t="shared" si="0"/>
        <v>6.8437908992017044E-2</v>
      </c>
      <c r="H51" s="31">
        <v>6510292</v>
      </c>
      <c r="I51" s="36">
        <f t="shared" si="1"/>
        <v>0.19211092760569817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8829529</v>
      </c>
      <c r="O51" s="36">
        <f t="shared" si="5"/>
        <v>0.26054883659771522</v>
      </c>
      <c r="P51" s="31">
        <v>7925387</v>
      </c>
      <c r="Q51" s="31">
        <v>32583662</v>
      </c>
      <c r="R51" s="31">
        <v>34847778</v>
      </c>
      <c r="S51" s="31">
        <v>14560507</v>
      </c>
      <c r="T51" s="36">
        <f t="shared" si="6"/>
        <v>0.44686527254057573</v>
      </c>
      <c r="U51" s="36">
        <f t="shared" si="7"/>
        <v>-0.17855216407728736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78997001</v>
      </c>
      <c r="E52" s="31">
        <v>78997001</v>
      </c>
      <c r="F52" s="31">
        <v>13654796</v>
      </c>
      <c r="G52" s="36">
        <f t="shared" si="0"/>
        <v>0.17285208080240919</v>
      </c>
      <c r="H52" s="31">
        <v>17573713</v>
      </c>
      <c r="I52" s="36">
        <f t="shared" si="1"/>
        <v>0.22246050834258885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31228509</v>
      </c>
      <c r="O52" s="36">
        <f t="shared" si="5"/>
        <v>0.39531258914499806</v>
      </c>
      <c r="P52" s="31">
        <v>17827726</v>
      </c>
      <c r="Q52" s="31">
        <v>83784407</v>
      </c>
      <c r="R52" s="31">
        <v>94554411</v>
      </c>
      <c r="S52" s="31">
        <v>36775516</v>
      </c>
      <c r="T52" s="36">
        <f t="shared" si="6"/>
        <v>0.43893031313093855</v>
      </c>
      <c r="U52" s="36">
        <f t="shared" si="7"/>
        <v>-1.4248199686264007E-2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264089750</v>
      </c>
      <c r="E53" s="32">
        <f>SUM(E48:E52)</f>
        <v>262757044</v>
      </c>
      <c r="F53" s="32">
        <f>SUM(F48:F52)</f>
        <v>49505305</v>
      </c>
      <c r="G53" s="37">
        <f t="shared" si="0"/>
        <v>0.18745636663293444</v>
      </c>
      <c r="H53" s="32">
        <f>SUM(H48:H52)</f>
        <v>61140412</v>
      </c>
      <c r="I53" s="37">
        <f t="shared" si="1"/>
        <v>0.23151376378674296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110645717</v>
      </c>
      <c r="O53" s="37">
        <f t="shared" si="5"/>
        <v>0.4189701304196774</v>
      </c>
      <c r="P53" s="32">
        <f>SUM(P48:P52)</f>
        <v>58947852</v>
      </c>
      <c r="Q53" s="32">
        <f>SUM(Q48:Q52)</f>
        <v>271514207</v>
      </c>
      <c r="R53" s="32">
        <f>SUM(R48:R52)</f>
        <v>283029460</v>
      </c>
      <c r="S53" s="32">
        <f>SUM(S48:S52)</f>
        <v>117408089</v>
      </c>
      <c r="T53" s="37">
        <f t="shared" si="6"/>
        <v>0.43241968918407281</v>
      </c>
      <c r="U53" s="37">
        <f t="shared" si="7"/>
        <v>3.7194909154620204E-2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2675938327</v>
      </c>
      <c r="E54" s="32">
        <f>SUM(E8:E9,E11:E18,E20:E26,E28:E34,E36:E39,E41:E46,E48:E52)</f>
        <v>2679299892</v>
      </c>
      <c r="F54" s="32">
        <f>SUM(F8:F9,F11:F18,F20:F26,F28:F34,F36:F39,F41:F46,F48:F52)</f>
        <v>566203202</v>
      </c>
      <c r="G54" s="37">
        <f t="shared" si="0"/>
        <v>0.21159052743744344</v>
      </c>
      <c r="H54" s="32">
        <f>SUM(H8:H9,H11:H18,H20:H26,H28:H34,H36:H39,H41:H46,H48:H52)</f>
        <v>633581453</v>
      </c>
      <c r="I54" s="37">
        <f t="shared" si="1"/>
        <v>0.23676982634734692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1199784655</v>
      </c>
      <c r="O54" s="37">
        <f t="shared" si="5"/>
        <v>0.44836035378479033</v>
      </c>
      <c r="P54" s="32">
        <f>SUM(P8:P9,P11:P18,P20:P26,P28:P34,P36:P39,P41:P46,P48:P52)</f>
        <v>639793881</v>
      </c>
      <c r="Q54" s="32">
        <f>SUM(Q8:Q9,Q11:Q18,Q20:Q26,Q28:Q34,Q36:Q39,Q41:Q46,Q48:Q52)</f>
        <v>2672378888</v>
      </c>
      <c r="R54" s="32">
        <f>SUM(R8:R9,R11:R18,R20:R26,R28:R34,R36:R39,R41:R46,R48:R52)</f>
        <v>2686331932</v>
      </c>
      <c r="S54" s="32">
        <f>SUM(S8:S9,S11:S18,S20:S26,S28:S34,S36:S39,S41:S46,S48:S52)</f>
        <v>1213956057</v>
      </c>
      <c r="T54" s="37">
        <f t="shared" si="6"/>
        <v>0.45426045777083685</v>
      </c>
      <c r="U54" s="37">
        <f t="shared" si="7"/>
        <v>-9.710045976510373E-3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144822994</v>
      </c>
      <c r="E57" s="31">
        <v>144822994</v>
      </c>
      <c r="F57" s="31">
        <v>33650534</v>
      </c>
      <c r="G57" s="36">
        <f t="shared" ref="G57:G85" si="8">IF(($D57      =0),0,($F57      /$D57      ))</f>
        <v>0.23235629281355694</v>
      </c>
      <c r="H57" s="31">
        <v>34013670</v>
      </c>
      <c r="I57" s="36">
        <f t="shared" ref="I57:I85" si="9">IF(($D57      =0),0,($H57      /$D57      ))</f>
        <v>0.23486373993897683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67664204</v>
      </c>
      <c r="O57" s="36">
        <f t="shared" ref="O57:O85" si="13">IF(($D57      =0),0,($N57      /$D57      ))</f>
        <v>0.46722003275253376</v>
      </c>
      <c r="P57" s="31">
        <v>31864301</v>
      </c>
      <c r="Q57" s="31">
        <v>154635763</v>
      </c>
      <c r="R57" s="31">
        <v>134339939</v>
      </c>
      <c r="S57" s="31">
        <v>58378031</v>
      </c>
      <c r="T57" s="36">
        <f t="shared" ref="T57:T85" si="14">IF(($Q57      =0),0,($S57      /$Q57      ))</f>
        <v>0.37751959745560282</v>
      </c>
      <c r="U57" s="36">
        <f t="shared" ref="U57:U85" si="15">IF(($P57      =0),0,(($H57      /$P57      )-1))</f>
        <v>6.745382552091761E-2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144822994</v>
      </c>
      <c r="E58" s="32">
        <f>E57</f>
        <v>144822994</v>
      </c>
      <c r="F58" s="32">
        <f>F57</f>
        <v>33650534</v>
      </c>
      <c r="G58" s="37">
        <f t="shared" si="8"/>
        <v>0.23235629281355694</v>
      </c>
      <c r="H58" s="32">
        <f>H57</f>
        <v>34013670</v>
      </c>
      <c r="I58" s="37">
        <f t="shared" si="9"/>
        <v>0.23486373993897683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67664204</v>
      </c>
      <c r="O58" s="37">
        <f t="shared" si="13"/>
        <v>0.46722003275253376</v>
      </c>
      <c r="P58" s="32">
        <f>P57</f>
        <v>31864301</v>
      </c>
      <c r="Q58" s="32">
        <f>Q57</f>
        <v>154635763</v>
      </c>
      <c r="R58" s="32">
        <f>R57</f>
        <v>134339939</v>
      </c>
      <c r="S58" s="32">
        <f>S57</f>
        <v>58378031</v>
      </c>
      <c r="T58" s="37">
        <f t="shared" si="14"/>
        <v>0.37751959745560282</v>
      </c>
      <c r="U58" s="37">
        <f t="shared" si="15"/>
        <v>6.745382552091761E-2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17074247</v>
      </c>
      <c r="E59" s="31">
        <v>17074247</v>
      </c>
      <c r="F59" s="31">
        <v>3141505</v>
      </c>
      <c r="G59" s="36">
        <f t="shared" si="8"/>
        <v>0.18399083719475301</v>
      </c>
      <c r="H59" s="31">
        <v>1250</v>
      </c>
      <c r="I59" s="36">
        <f t="shared" si="9"/>
        <v>7.3209670681231211E-5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3142755</v>
      </c>
      <c r="O59" s="36">
        <f t="shared" si="13"/>
        <v>0.18406404686543423</v>
      </c>
      <c r="P59" s="31">
        <v>143772</v>
      </c>
      <c r="Q59" s="31">
        <v>19806378</v>
      </c>
      <c r="R59" s="31">
        <v>15666628</v>
      </c>
      <c r="S59" s="31">
        <v>315955</v>
      </c>
      <c r="T59" s="36">
        <f t="shared" si="14"/>
        <v>1.5952184695253217E-2</v>
      </c>
      <c r="U59" s="36">
        <f t="shared" si="15"/>
        <v>-0.99130567843530037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51517896</v>
      </c>
      <c r="E60" s="31">
        <v>51517896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3509714</v>
      </c>
      <c r="Q60" s="31">
        <v>44543843</v>
      </c>
      <c r="R60" s="31">
        <v>50563154</v>
      </c>
      <c r="S60" s="31">
        <v>6565428</v>
      </c>
      <c r="T60" s="36">
        <f t="shared" si="14"/>
        <v>0.14739249148305411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13225872</v>
      </c>
      <c r="E61" s="31">
        <v>13225872</v>
      </c>
      <c r="F61" s="31">
        <v>1063668</v>
      </c>
      <c r="G61" s="36">
        <f t="shared" si="8"/>
        <v>8.0423279463161301E-2</v>
      </c>
      <c r="H61" s="31">
        <v>1090239</v>
      </c>
      <c r="I61" s="36">
        <f t="shared" si="9"/>
        <v>8.2432296335545968E-2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2153907</v>
      </c>
      <c r="O61" s="36">
        <f t="shared" si="13"/>
        <v>0.16285557579870727</v>
      </c>
      <c r="P61" s="31">
        <v>285693890</v>
      </c>
      <c r="Q61" s="31">
        <v>12085739</v>
      </c>
      <c r="R61" s="31">
        <v>14067609</v>
      </c>
      <c r="S61" s="31">
        <v>286787680</v>
      </c>
      <c r="T61" s="36">
        <f t="shared" si="14"/>
        <v>23.729428543839976</v>
      </c>
      <c r="U61" s="36">
        <f t="shared" si="15"/>
        <v>-0.99618389108706529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14063932</v>
      </c>
      <c r="E62" s="31">
        <v>14063932</v>
      </c>
      <c r="F62" s="31">
        <v>3653529</v>
      </c>
      <c r="G62" s="36">
        <f t="shared" si="8"/>
        <v>0.25978005297522772</v>
      </c>
      <c r="H62" s="31">
        <v>6253748</v>
      </c>
      <c r="I62" s="36">
        <f t="shared" si="9"/>
        <v>0.44466568808779794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9907277</v>
      </c>
      <c r="O62" s="36">
        <f t="shared" si="13"/>
        <v>0.7044457410630256</v>
      </c>
      <c r="P62" s="31">
        <v>5773414</v>
      </c>
      <c r="Q62" s="31">
        <v>13378170</v>
      </c>
      <c r="R62" s="31">
        <v>13655631</v>
      </c>
      <c r="S62" s="31">
        <v>8867191</v>
      </c>
      <c r="T62" s="36">
        <f t="shared" si="14"/>
        <v>0.6628104591285654</v>
      </c>
      <c r="U62" s="36">
        <f t="shared" si="15"/>
        <v>8.3197567331911415E-2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95881947</v>
      </c>
      <c r="E63" s="32">
        <f>SUM(E59:E62)</f>
        <v>95881947</v>
      </c>
      <c r="F63" s="32">
        <f>SUM(F59:F62)</f>
        <v>7858702</v>
      </c>
      <c r="G63" s="37">
        <f t="shared" si="8"/>
        <v>8.1962269706517321E-2</v>
      </c>
      <c r="H63" s="32">
        <f>SUM(H59:H62)</f>
        <v>7345237</v>
      </c>
      <c r="I63" s="37">
        <f t="shared" si="9"/>
        <v>7.6607090592351032E-2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15203939</v>
      </c>
      <c r="O63" s="37">
        <f t="shared" si="13"/>
        <v>0.15856936029886837</v>
      </c>
      <c r="P63" s="32">
        <f>SUM(P59:P62)</f>
        <v>295120790</v>
      </c>
      <c r="Q63" s="32">
        <f>SUM(Q59:Q62)</f>
        <v>89814130</v>
      </c>
      <c r="R63" s="32">
        <f>SUM(R59:R62)</f>
        <v>93953022</v>
      </c>
      <c r="S63" s="32">
        <f>SUM(S59:S62)</f>
        <v>302536254</v>
      </c>
      <c r="T63" s="37">
        <f t="shared" si="14"/>
        <v>3.3684705736168685</v>
      </c>
      <c r="U63" s="37">
        <f t="shared" si="15"/>
        <v>-0.97511108248253198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40639029</v>
      </c>
      <c r="E64" s="31">
        <v>40639029</v>
      </c>
      <c r="F64" s="31">
        <v>26290</v>
      </c>
      <c r="G64" s="36">
        <f t="shared" si="8"/>
        <v>6.469150628574319E-4</v>
      </c>
      <c r="H64" s="31">
        <v>14020</v>
      </c>
      <c r="I64" s="36">
        <f t="shared" si="9"/>
        <v>3.449885576744464E-4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40310</v>
      </c>
      <c r="O64" s="36">
        <f t="shared" si="13"/>
        <v>9.9190362053187841E-4</v>
      </c>
      <c r="P64" s="31">
        <v>0</v>
      </c>
      <c r="Q64" s="31">
        <v>16984321</v>
      </c>
      <c r="R64" s="31">
        <v>18883321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24555316</v>
      </c>
      <c r="E65" s="31">
        <v>24555316</v>
      </c>
      <c r="F65" s="31">
        <v>4156772</v>
      </c>
      <c r="G65" s="36">
        <f t="shared" si="8"/>
        <v>0.16928195914888655</v>
      </c>
      <c r="H65" s="31">
        <v>3714425</v>
      </c>
      <c r="I65" s="36">
        <f t="shared" si="9"/>
        <v>0.15126765218578331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7871197</v>
      </c>
      <c r="O65" s="36">
        <f t="shared" si="13"/>
        <v>0.32054961133466986</v>
      </c>
      <c r="P65" s="31">
        <v>4825813</v>
      </c>
      <c r="Q65" s="31">
        <v>16327028</v>
      </c>
      <c r="R65" s="31">
        <v>24851047</v>
      </c>
      <c r="S65" s="31">
        <v>11872830</v>
      </c>
      <c r="T65" s="36">
        <f t="shared" si="14"/>
        <v>0.72718868369675116</v>
      </c>
      <c r="U65" s="36">
        <f t="shared" si="15"/>
        <v>-0.23030067679787836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29702427</v>
      </c>
      <c r="E66" s="31">
        <v>29702427</v>
      </c>
      <c r="F66" s="31">
        <v>4147879</v>
      </c>
      <c r="G66" s="36">
        <f t="shared" si="8"/>
        <v>0.13964781396483189</v>
      </c>
      <c r="H66" s="31">
        <v>3281309</v>
      </c>
      <c r="I66" s="36">
        <f t="shared" si="9"/>
        <v>0.11047275699053145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7429188</v>
      </c>
      <c r="O66" s="36">
        <f t="shared" si="13"/>
        <v>0.25012057095536333</v>
      </c>
      <c r="P66" s="31">
        <v>2114903</v>
      </c>
      <c r="Q66" s="31">
        <v>41784596</v>
      </c>
      <c r="R66" s="31">
        <v>42793131</v>
      </c>
      <c r="S66" s="31">
        <v>5765263</v>
      </c>
      <c r="T66" s="36">
        <f t="shared" si="14"/>
        <v>0.13797579854547357</v>
      </c>
      <c r="U66" s="36">
        <f t="shared" si="15"/>
        <v>0.55151749276444351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235995456</v>
      </c>
      <c r="E67" s="31">
        <v>235995456</v>
      </c>
      <c r="F67" s="31">
        <v>42701360</v>
      </c>
      <c r="G67" s="36">
        <f t="shared" si="8"/>
        <v>0.18094144999130832</v>
      </c>
      <c r="H67" s="31">
        <v>45600779</v>
      </c>
      <c r="I67" s="36">
        <f t="shared" si="9"/>
        <v>0.19322736027595377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88302139</v>
      </c>
      <c r="O67" s="36">
        <f t="shared" si="13"/>
        <v>0.37416881026726212</v>
      </c>
      <c r="P67" s="31">
        <v>41145808</v>
      </c>
      <c r="Q67" s="31">
        <v>224060265</v>
      </c>
      <c r="R67" s="31">
        <v>221192571</v>
      </c>
      <c r="S67" s="31">
        <v>86727173</v>
      </c>
      <c r="T67" s="36">
        <f t="shared" si="14"/>
        <v>0.3870707418827698</v>
      </c>
      <c r="U67" s="36">
        <f t="shared" si="15"/>
        <v>0.10827277957453152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34013782</v>
      </c>
      <c r="E68" s="31">
        <v>34013782</v>
      </c>
      <c r="F68" s="31">
        <v>9422388</v>
      </c>
      <c r="G68" s="36">
        <f t="shared" si="8"/>
        <v>0.2770167692613541</v>
      </c>
      <c r="H68" s="31">
        <v>5919700</v>
      </c>
      <c r="I68" s="36">
        <f t="shared" si="9"/>
        <v>0.17403827660211382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15342088</v>
      </c>
      <c r="O68" s="36">
        <f t="shared" si="13"/>
        <v>0.45105504586346795</v>
      </c>
      <c r="P68" s="31">
        <v>5166762</v>
      </c>
      <c r="Q68" s="31">
        <v>32402086</v>
      </c>
      <c r="R68" s="31">
        <v>35042024</v>
      </c>
      <c r="S68" s="31">
        <v>10423444</v>
      </c>
      <c r="T68" s="36">
        <f t="shared" si="14"/>
        <v>0.32169052325828651</v>
      </c>
      <c r="U68" s="36">
        <f t="shared" si="15"/>
        <v>0.14572724658112768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85082457</v>
      </c>
      <c r="E69" s="31">
        <v>115874181</v>
      </c>
      <c r="F69" s="31">
        <v>30783731</v>
      </c>
      <c r="G69" s="36">
        <f t="shared" si="8"/>
        <v>0.36181055514181965</v>
      </c>
      <c r="H69" s="31">
        <v>23316608</v>
      </c>
      <c r="I69" s="36">
        <f t="shared" si="9"/>
        <v>0.27404718695418023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54100339</v>
      </c>
      <c r="O69" s="36">
        <f t="shared" si="13"/>
        <v>0.63585774209599988</v>
      </c>
      <c r="P69" s="31">
        <v>21397170</v>
      </c>
      <c r="Q69" s="31">
        <v>91053756</v>
      </c>
      <c r="R69" s="31">
        <v>120016297</v>
      </c>
      <c r="S69" s="31">
        <v>46292075</v>
      </c>
      <c r="T69" s="36">
        <f t="shared" si="14"/>
        <v>0.50840379390829304</v>
      </c>
      <c r="U69" s="36">
        <f t="shared" si="15"/>
        <v>8.9705227373526597E-2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449988467</v>
      </c>
      <c r="E70" s="32">
        <f>SUM(E64:E69)</f>
        <v>480780191</v>
      </c>
      <c r="F70" s="32">
        <f>SUM(F64:F69)</f>
        <v>91238420</v>
      </c>
      <c r="G70" s="37">
        <f t="shared" si="8"/>
        <v>0.20275724088724256</v>
      </c>
      <c r="H70" s="32">
        <f>SUM(H64:H69)</f>
        <v>81846841</v>
      </c>
      <c r="I70" s="37">
        <f t="shared" si="9"/>
        <v>0.18188653043856789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173085261</v>
      </c>
      <c r="O70" s="37">
        <f t="shared" si="13"/>
        <v>0.38464377132581046</v>
      </c>
      <c r="P70" s="32">
        <f>SUM(P64:P69)</f>
        <v>74650456</v>
      </c>
      <c r="Q70" s="32">
        <f>SUM(Q64:Q69)</f>
        <v>422612052</v>
      </c>
      <c r="R70" s="32">
        <f>SUM(R64:R69)</f>
        <v>462778391</v>
      </c>
      <c r="S70" s="32">
        <f>SUM(S64:S69)</f>
        <v>161080785</v>
      </c>
      <c r="T70" s="37">
        <f t="shared" si="14"/>
        <v>0.38115520898585259</v>
      </c>
      <c r="U70" s="37">
        <f t="shared" si="15"/>
        <v>9.640108561426608E-2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72046228</v>
      </c>
      <c r="E71" s="31">
        <v>72046228</v>
      </c>
      <c r="F71" s="31">
        <v>21743254</v>
      </c>
      <c r="G71" s="36">
        <f t="shared" si="8"/>
        <v>0.30179586917444173</v>
      </c>
      <c r="H71" s="31">
        <v>23590863</v>
      </c>
      <c r="I71" s="36">
        <f t="shared" si="9"/>
        <v>0.32744063991802597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45334117</v>
      </c>
      <c r="O71" s="36">
        <f t="shared" si="13"/>
        <v>0.62923650909246764</v>
      </c>
      <c r="P71" s="31">
        <v>19046512</v>
      </c>
      <c r="Q71" s="31">
        <v>62168256</v>
      </c>
      <c r="R71" s="31">
        <v>66637932</v>
      </c>
      <c r="S71" s="31">
        <v>32393417</v>
      </c>
      <c r="T71" s="36">
        <f t="shared" si="14"/>
        <v>0.52106041063786634</v>
      </c>
      <c r="U71" s="36">
        <f t="shared" si="15"/>
        <v>0.23859229448415542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45438871</v>
      </c>
      <c r="E72" s="31">
        <v>45438871</v>
      </c>
      <c r="F72" s="31">
        <v>11064711</v>
      </c>
      <c r="G72" s="36">
        <f t="shared" si="8"/>
        <v>0.24350761267814069</v>
      </c>
      <c r="H72" s="31">
        <v>8681413</v>
      </c>
      <c r="I72" s="36">
        <f t="shared" si="9"/>
        <v>0.19105696970331856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19746124</v>
      </c>
      <c r="O72" s="36">
        <f t="shared" si="13"/>
        <v>0.43456458238145923</v>
      </c>
      <c r="P72" s="31">
        <v>9037951</v>
      </c>
      <c r="Q72" s="31">
        <v>55977451</v>
      </c>
      <c r="R72" s="31">
        <v>49852989</v>
      </c>
      <c r="S72" s="31">
        <v>20375981</v>
      </c>
      <c r="T72" s="36">
        <f t="shared" si="14"/>
        <v>0.36400337342977623</v>
      </c>
      <c r="U72" s="36">
        <f t="shared" si="15"/>
        <v>-3.9448985726963981E-2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39925142</v>
      </c>
      <c r="E73" s="31">
        <v>39925142</v>
      </c>
      <c r="F73" s="31">
        <v>6478745</v>
      </c>
      <c r="G73" s="36">
        <f t="shared" si="8"/>
        <v>0.1622723095136393</v>
      </c>
      <c r="H73" s="31">
        <v>11335224</v>
      </c>
      <c r="I73" s="36">
        <f t="shared" si="9"/>
        <v>0.28391192697573875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17813969</v>
      </c>
      <c r="O73" s="36">
        <f t="shared" si="13"/>
        <v>0.44618423648937805</v>
      </c>
      <c r="P73" s="31">
        <v>36830</v>
      </c>
      <c r="Q73" s="31">
        <v>43572771</v>
      </c>
      <c r="R73" s="31">
        <v>43572771</v>
      </c>
      <c r="S73" s="31">
        <v>6087939</v>
      </c>
      <c r="T73" s="36">
        <f t="shared" si="14"/>
        <v>0.1397188854479785</v>
      </c>
      <c r="U73" s="36">
        <f t="shared" si="15"/>
        <v>306.77149063263641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100321393</v>
      </c>
      <c r="E74" s="31">
        <v>101111996</v>
      </c>
      <c r="F74" s="31">
        <v>16993160</v>
      </c>
      <c r="G74" s="36">
        <f t="shared" si="8"/>
        <v>0.16938720139183075</v>
      </c>
      <c r="H74" s="31">
        <v>21641982</v>
      </c>
      <c r="I74" s="36">
        <f t="shared" si="9"/>
        <v>0.21572649016147533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38635142</v>
      </c>
      <c r="O74" s="36">
        <f t="shared" si="13"/>
        <v>0.3851136915533061</v>
      </c>
      <c r="P74" s="31">
        <v>14739155</v>
      </c>
      <c r="Q74" s="31">
        <v>153117219</v>
      </c>
      <c r="R74" s="31">
        <v>130393552</v>
      </c>
      <c r="S74" s="31">
        <v>33451090</v>
      </c>
      <c r="T74" s="36">
        <f t="shared" si="14"/>
        <v>0.21846719930303854</v>
      </c>
      <c r="U74" s="36">
        <f t="shared" si="15"/>
        <v>0.46833261472587817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28465990</v>
      </c>
      <c r="E75" s="31">
        <v>28465990</v>
      </c>
      <c r="F75" s="31">
        <v>5599434</v>
      </c>
      <c r="G75" s="36">
        <f t="shared" si="8"/>
        <v>0.19670610437227021</v>
      </c>
      <c r="H75" s="31">
        <v>6258786</v>
      </c>
      <c r="I75" s="36">
        <f t="shared" si="9"/>
        <v>0.21986890320694977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11858220</v>
      </c>
      <c r="O75" s="36">
        <f t="shared" si="13"/>
        <v>0.41657500757921995</v>
      </c>
      <c r="P75" s="31">
        <v>4273122</v>
      </c>
      <c r="Q75" s="31">
        <v>39228724</v>
      </c>
      <c r="R75" s="31">
        <v>33267271</v>
      </c>
      <c r="S75" s="31">
        <v>9236841</v>
      </c>
      <c r="T75" s="36">
        <f t="shared" si="14"/>
        <v>0.23546116361062369</v>
      </c>
      <c r="U75" s="36">
        <f t="shared" si="15"/>
        <v>0.4646869431764411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15341748</v>
      </c>
      <c r="E76" s="31">
        <v>15341748</v>
      </c>
      <c r="F76" s="31">
        <v>8093872</v>
      </c>
      <c r="G76" s="36">
        <f t="shared" si="8"/>
        <v>0.52757169522012748</v>
      </c>
      <c r="H76" s="31">
        <v>2682913</v>
      </c>
      <c r="I76" s="36">
        <f t="shared" si="9"/>
        <v>0.17487661771005494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10776785</v>
      </c>
      <c r="O76" s="36">
        <f t="shared" si="13"/>
        <v>0.70244831293018239</v>
      </c>
      <c r="P76" s="31">
        <v>4894053</v>
      </c>
      <c r="Q76" s="31">
        <v>28107475</v>
      </c>
      <c r="R76" s="31">
        <v>27563496</v>
      </c>
      <c r="S76" s="31">
        <v>6013098</v>
      </c>
      <c r="T76" s="36">
        <f t="shared" si="14"/>
        <v>0.21393234362033586</v>
      </c>
      <c r="U76" s="36">
        <f t="shared" si="15"/>
        <v>-0.45180140059782758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51330252</v>
      </c>
      <c r="E77" s="31">
        <v>51330252</v>
      </c>
      <c r="F77" s="31">
        <v>7948666</v>
      </c>
      <c r="G77" s="36">
        <f t="shared" si="8"/>
        <v>0.15485343808559521</v>
      </c>
      <c r="H77" s="31">
        <v>14247671</v>
      </c>
      <c r="I77" s="36">
        <f t="shared" si="9"/>
        <v>0.27756869379873683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22196337</v>
      </c>
      <c r="O77" s="36">
        <f t="shared" si="13"/>
        <v>0.43242213188433209</v>
      </c>
      <c r="P77" s="31">
        <v>12696300</v>
      </c>
      <c r="Q77" s="31">
        <v>54032736</v>
      </c>
      <c r="R77" s="31">
        <v>54210600</v>
      </c>
      <c r="S77" s="31">
        <v>23492994</v>
      </c>
      <c r="T77" s="36">
        <f t="shared" si="14"/>
        <v>0.43479186395447383</v>
      </c>
      <c r="U77" s="36">
        <f t="shared" si="15"/>
        <v>0.12219079574364189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352869624</v>
      </c>
      <c r="E78" s="32">
        <f>SUM(E71:E77)</f>
        <v>353660227</v>
      </c>
      <c r="F78" s="32">
        <f>SUM(F71:F77)</f>
        <v>77921842</v>
      </c>
      <c r="G78" s="37">
        <f t="shared" si="8"/>
        <v>0.22082332028670171</v>
      </c>
      <c r="H78" s="32">
        <f>SUM(H71:H77)</f>
        <v>88438852</v>
      </c>
      <c r="I78" s="37">
        <f t="shared" si="9"/>
        <v>0.25062755755933247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166360694</v>
      </c>
      <c r="O78" s="37">
        <f t="shared" si="13"/>
        <v>0.47145087784603412</v>
      </c>
      <c r="P78" s="32">
        <f>SUM(P71:P77)</f>
        <v>64723923</v>
      </c>
      <c r="Q78" s="32">
        <f>SUM(Q71:Q77)</f>
        <v>436204632</v>
      </c>
      <c r="R78" s="32">
        <f>SUM(R71:R77)</f>
        <v>405498611</v>
      </c>
      <c r="S78" s="32">
        <f>SUM(S71:S77)</f>
        <v>131051360</v>
      </c>
      <c r="T78" s="37">
        <f t="shared" si="14"/>
        <v>0.30043550752574311</v>
      </c>
      <c r="U78" s="37">
        <f t="shared" si="15"/>
        <v>0.36640129183764092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107647612</v>
      </c>
      <c r="E79" s="31">
        <v>107647612</v>
      </c>
      <c r="F79" s="31">
        <v>23157134</v>
      </c>
      <c r="G79" s="36">
        <f t="shared" si="8"/>
        <v>0.21511981148267367</v>
      </c>
      <c r="H79" s="31">
        <v>24710405</v>
      </c>
      <c r="I79" s="36">
        <f t="shared" si="9"/>
        <v>0.22954903077645605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47867539</v>
      </c>
      <c r="O79" s="36">
        <f t="shared" si="13"/>
        <v>0.44466884225912973</v>
      </c>
      <c r="P79" s="31">
        <v>0</v>
      </c>
      <c r="Q79" s="31">
        <v>106801534</v>
      </c>
      <c r="R79" s="31">
        <v>107062650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77653459</v>
      </c>
      <c r="E80" s="31">
        <v>77653459</v>
      </c>
      <c r="F80" s="31">
        <v>19590227</v>
      </c>
      <c r="G80" s="36">
        <f t="shared" si="8"/>
        <v>0.25227758366823039</v>
      </c>
      <c r="H80" s="31">
        <v>22451393</v>
      </c>
      <c r="I80" s="36">
        <f t="shared" si="9"/>
        <v>0.2891228966374827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42041620</v>
      </c>
      <c r="O80" s="36">
        <f t="shared" si="13"/>
        <v>0.54140048030571308</v>
      </c>
      <c r="P80" s="31">
        <v>18375705</v>
      </c>
      <c r="Q80" s="31">
        <v>57464654</v>
      </c>
      <c r="R80" s="31">
        <v>59987594</v>
      </c>
      <c r="S80" s="31">
        <v>34710208</v>
      </c>
      <c r="T80" s="36">
        <f t="shared" si="14"/>
        <v>0.60402709463803606</v>
      </c>
      <c r="U80" s="36">
        <f t="shared" si="15"/>
        <v>0.22179763987286472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81311170</v>
      </c>
      <c r="E81" s="31">
        <v>81311170</v>
      </c>
      <c r="F81" s="31">
        <v>15957643</v>
      </c>
      <c r="G81" s="36">
        <f t="shared" si="8"/>
        <v>0.1962540079056789</v>
      </c>
      <c r="H81" s="31">
        <v>16134763</v>
      </c>
      <c r="I81" s="36">
        <f t="shared" si="9"/>
        <v>0.1984323064100541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32092406</v>
      </c>
      <c r="O81" s="36">
        <f t="shared" si="13"/>
        <v>0.39468631431573298</v>
      </c>
      <c r="P81" s="31">
        <v>19924974</v>
      </c>
      <c r="Q81" s="31">
        <v>64371220</v>
      </c>
      <c r="R81" s="31">
        <v>85093280</v>
      </c>
      <c r="S81" s="31">
        <v>35996045</v>
      </c>
      <c r="T81" s="36">
        <f t="shared" si="14"/>
        <v>0.55919469912175035</v>
      </c>
      <c r="U81" s="36">
        <f t="shared" si="15"/>
        <v>-0.19022413780815972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23988047</v>
      </c>
      <c r="E82" s="31">
        <v>23988047</v>
      </c>
      <c r="F82" s="31">
        <v>5074013</v>
      </c>
      <c r="G82" s="36">
        <f t="shared" si="8"/>
        <v>0.21152255537935205</v>
      </c>
      <c r="H82" s="31">
        <v>3922104</v>
      </c>
      <c r="I82" s="36">
        <f t="shared" si="9"/>
        <v>0.16350243102325088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8996117</v>
      </c>
      <c r="O82" s="36">
        <f t="shared" si="13"/>
        <v>0.37502498640260296</v>
      </c>
      <c r="P82" s="31">
        <v>4188021</v>
      </c>
      <c r="Q82" s="31">
        <v>17094926</v>
      </c>
      <c r="R82" s="31">
        <v>16915971</v>
      </c>
      <c r="S82" s="31">
        <v>7680069</v>
      </c>
      <c r="T82" s="36">
        <f t="shared" si="14"/>
        <v>0.44926014888862342</v>
      </c>
      <c r="U82" s="36">
        <f t="shared" si="15"/>
        <v>-6.3494667290350248E-2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37891000</v>
      </c>
      <c r="E83" s="31">
        <v>37891000</v>
      </c>
      <c r="F83" s="31">
        <v>8679663</v>
      </c>
      <c r="G83" s="36">
        <f t="shared" si="8"/>
        <v>0.22906925127338945</v>
      </c>
      <c r="H83" s="31">
        <v>10747612</v>
      </c>
      <c r="I83" s="36">
        <f t="shared" si="9"/>
        <v>0.28364550948774114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19427275</v>
      </c>
      <c r="O83" s="36">
        <f t="shared" si="13"/>
        <v>0.51271476076113065</v>
      </c>
      <c r="P83" s="31">
        <v>10450921</v>
      </c>
      <c r="Q83" s="31">
        <v>34078000</v>
      </c>
      <c r="R83" s="31">
        <v>36522750</v>
      </c>
      <c r="S83" s="31">
        <v>17911633</v>
      </c>
      <c r="T83" s="36">
        <f t="shared" si="14"/>
        <v>0.52560693115793178</v>
      </c>
      <c r="U83" s="36">
        <f t="shared" si="15"/>
        <v>2.8388981219932719E-2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328491288</v>
      </c>
      <c r="E84" s="32">
        <f>SUM(E79:E83)</f>
        <v>328491288</v>
      </c>
      <c r="F84" s="32">
        <f>SUM(F79:F83)</f>
        <v>72458680</v>
      </c>
      <c r="G84" s="37">
        <f t="shared" si="8"/>
        <v>0.22058021824919752</v>
      </c>
      <c r="H84" s="32">
        <f>SUM(H79:H83)</f>
        <v>77966277</v>
      </c>
      <c r="I84" s="37">
        <f t="shared" si="9"/>
        <v>0.23734655940099086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150424957</v>
      </c>
      <c r="O84" s="37">
        <f t="shared" si="13"/>
        <v>0.45792677765018841</v>
      </c>
      <c r="P84" s="32">
        <f>SUM(P79:P83)</f>
        <v>52939621</v>
      </c>
      <c r="Q84" s="32">
        <f>SUM(Q79:Q83)</f>
        <v>279810334</v>
      </c>
      <c r="R84" s="32">
        <f>SUM(R79:R83)</f>
        <v>305582245</v>
      </c>
      <c r="S84" s="32">
        <f>SUM(S79:S83)</f>
        <v>96297955</v>
      </c>
      <c r="T84" s="37">
        <f t="shared" si="14"/>
        <v>0.34415439066664349</v>
      </c>
      <c r="U84" s="37">
        <f t="shared" si="15"/>
        <v>0.47273961405957166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1372054320</v>
      </c>
      <c r="E85" s="32">
        <f>SUM(E57,E59:E62,E64:E69,E71:E77,E79:E83)</f>
        <v>1403636647</v>
      </c>
      <c r="F85" s="32">
        <f>SUM(F57,F59:F62,F64:F69,F71:F77,F79:F83)</f>
        <v>283128178</v>
      </c>
      <c r="G85" s="37">
        <f t="shared" si="8"/>
        <v>0.20635347585946889</v>
      </c>
      <c r="H85" s="32">
        <f>SUM(H57,H59:H62,H64:H69,H71:H77,H79:H83)</f>
        <v>289610877</v>
      </c>
      <c r="I85" s="37">
        <f t="shared" si="9"/>
        <v>0.21107828806661241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572739055</v>
      </c>
      <c r="O85" s="37">
        <f t="shared" si="13"/>
        <v>0.41743176392608128</v>
      </c>
      <c r="P85" s="32">
        <f>SUM(P57,P59:P62,P64:P69,P71:P77,P79:P83)</f>
        <v>519299091</v>
      </c>
      <c r="Q85" s="32">
        <f>SUM(Q57,Q59:Q62,Q64:Q69,Q71:Q77,Q79:Q83)</f>
        <v>1383076911</v>
      </c>
      <c r="R85" s="32">
        <f>SUM(R57,R59:R62,R64:R69,R71:R77,R79:R83)</f>
        <v>1402152208</v>
      </c>
      <c r="S85" s="32">
        <f>SUM(S57,S59:S62,S64:S69,S71:S77,S79:S83)</f>
        <v>749344385</v>
      </c>
      <c r="T85" s="37">
        <f t="shared" si="14"/>
        <v>0.54179516629932378</v>
      </c>
      <c r="U85" s="37">
        <f t="shared" si="15"/>
        <v>-0.44230428664470745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473116406</v>
      </c>
      <c r="E88" s="31">
        <v>473116406</v>
      </c>
      <c r="F88" s="31">
        <v>99591181</v>
      </c>
      <c r="G88" s="36">
        <f t="shared" ref="G88:G99" si="16">IF(($D88      =0),0,($F88      /$D88      ))</f>
        <v>0.21050037525014509</v>
      </c>
      <c r="H88" s="31">
        <v>105652398</v>
      </c>
      <c r="I88" s="36">
        <f t="shared" ref="I88:I99" si="17">IF(($D88      =0),0,($H88      /$D88      ))</f>
        <v>0.22331163464240553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205243579</v>
      </c>
      <c r="O88" s="36">
        <f t="shared" ref="O88:O99" si="21">IF(($D88      =0),0,($N88      /$D88      ))</f>
        <v>0.43381200989255064</v>
      </c>
      <c r="P88" s="31">
        <v>101870750</v>
      </c>
      <c r="Q88" s="31">
        <v>453329996</v>
      </c>
      <c r="R88" s="31">
        <v>435627506</v>
      </c>
      <c r="S88" s="31">
        <v>199471962</v>
      </c>
      <c r="T88" s="36">
        <f t="shared" ref="T88:T99" si="22">IF(($Q88      =0),0,($S88      /$Q88      ))</f>
        <v>0.44001492016866228</v>
      </c>
      <c r="U88" s="36">
        <f t="shared" ref="U88:U99" si="23">IF(($P88      =0),0,(($H88      /$P88      )-1))</f>
        <v>3.7122019814323615E-2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3381644072</v>
      </c>
      <c r="E89" s="31">
        <v>3381644072</v>
      </c>
      <c r="F89" s="31">
        <v>721012107</v>
      </c>
      <c r="G89" s="36">
        <f t="shared" si="16"/>
        <v>0.2132134818593055</v>
      </c>
      <c r="H89" s="31">
        <v>799692193</v>
      </c>
      <c r="I89" s="36">
        <f t="shared" si="17"/>
        <v>0.23648029655795189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1520704300</v>
      </c>
      <c r="O89" s="36">
        <f t="shared" si="21"/>
        <v>0.44969377841725738</v>
      </c>
      <c r="P89" s="31">
        <v>821199995</v>
      </c>
      <c r="Q89" s="31">
        <v>3068397392</v>
      </c>
      <c r="R89" s="31">
        <v>3206977221</v>
      </c>
      <c r="S89" s="31">
        <v>1566243565</v>
      </c>
      <c r="T89" s="36">
        <f t="shared" si="22"/>
        <v>0.51044351982684777</v>
      </c>
      <c r="U89" s="36">
        <f t="shared" si="23"/>
        <v>-2.6190699136572682E-2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1439346981</v>
      </c>
      <c r="E90" s="31">
        <v>1439346981</v>
      </c>
      <c r="F90" s="31">
        <v>185995788</v>
      </c>
      <c r="G90" s="36">
        <f t="shared" si="16"/>
        <v>0.12922234211432301</v>
      </c>
      <c r="H90" s="31">
        <v>355626520</v>
      </c>
      <c r="I90" s="36">
        <f t="shared" si="17"/>
        <v>0.24707490597779633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541622308</v>
      </c>
      <c r="O90" s="36">
        <f t="shared" si="21"/>
        <v>0.37629724809211934</v>
      </c>
      <c r="P90" s="31">
        <v>255108408</v>
      </c>
      <c r="Q90" s="31">
        <v>1094729079</v>
      </c>
      <c r="R90" s="31">
        <v>1092016191</v>
      </c>
      <c r="S90" s="31">
        <v>439285561</v>
      </c>
      <c r="T90" s="36">
        <f t="shared" si="22"/>
        <v>0.40127330992365096</v>
      </c>
      <c r="U90" s="36">
        <f t="shared" si="23"/>
        <v>0.39402116452390712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5294107459</v>
      </c>
      <c r="E91" s="32">
        <f>SUM(E88:E90)</f>
        <v>5294107459</v>
      </c>
      <c r="F91" s="32">
        <f>SUM(F88:F90)</f>
        <v>1006599076</v>
      </c>
      <c r="G91" s="37">
        <f t="shared" si="16"/>
        <v>0.19013574692156621</v>
      </c>
      <c r="H91" s="32">
        <f>SUM(H88:H90)</f>
        <v>1260971111</v>
      </c>
      <c r="I91" s="37">
        <f t="shared" si="17"/>
        <v>0.23818389044150304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2267570187</v>
      </c>
      <c r="O91" s="37">
        <f t="shared" si="21"/>
        <v>0.42831963736306927</v>
      </c>
      <c r="P91" s="32">
        <f>SUM(P88:P90)</f>
        <v>1178179153</v>
      </c>
      <c r="Q91" s="32">
        <f>SUM(Q88:Q90)</f>
        <v>4616456467</v>
      </c>
      <c r="R91" s="32">
        <f>SUM(R88:R90)</f>
        <v>4734620918</v>
      </c>
      <c r="S91" s="32">
        <f>SUM(S88:S90)</f>
        <v>2205001088</v>
      </c>
      <c r="T91" s="37">
        <f t="shared" si="22"/>
        <v>0.47763931139870963</v>
      </c>
      <c r="U91" s="37">
        <f t="shared" si="23"/>
        <v>7.0271110967450534E-2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193158148</v>
      </c>
      <c r="E92" s="31">
        <v>193158148</v>
      </c>
      <c r="F92" s="31">
        <v>43510753</v>
      </c>
      <c r="G92" s="36">
        <f t="shared" si="16"/>
        <v>0.22525973380113376</v>
      </c>
      <c r="H92" s="31">
        <v>43809030</v>
      </c>
      <c r="I92" s="36">
        <f t="shared" si="17"/>
        <v>0.22680394512790628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87319783</v>
      </c>
      <c r="O92" s="36">
        <f t="shared" si="21"/>
        <v>0.45206367892904004</v>
      </c>
      <c r="P92" s="31">
        <v>41127498</v>
      </c>
      <c r="Q92" s="31">
        <v>184487568</v>
      </c>
      <c r="R92" s="31">
        <v>183987528</v>
      </c>
      <c r="S92" s="31">
        <v>76926795</v>
      </c>
      <c r="T92" s="36">
        <f t="shared" si="22"/>
        <v>0.4169754950642528</v>
      </c>
      <c r="U92" s="36">
        <f t="shared" si="23"/>
        <v>6.5200465148645748E-2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57024340</v>
      </c>
      <c r="E93" s="31">
        <v>57024340</v>
      </c>
      <c r="F93" s="31">
        <v>11535536</v>
      </c>
      <c r="G93" s="36">
        <f t="shared" si="16"/>
        <v>0.20229144256645495</v>
      </c>
      <c r="H93" s="31">
        <v>11313464</v>
      </c>
      <c r="I93" s="36">
        <f t="shared" si="17"/>
        <v>0.1983971055166969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22849000</v>
      </c>
      <c r="O93" s="36">
        <f t="shared" si="21"/>
        <v>0.40068854808315185</v>
      </c>
      <c r="P93" s="31">
        <v>13850222</v>
      </c>
      <c r="Q93" s="31">
        <v>49674223</v>
      </c>
      <c r="R93" s="31">
        <v>51874443</v>
      </c>
      <c r="S93" s="31">
        <v>21082478</v>
      </c>
      <c r="T93" s="36">
        <f t="shared" si="22"/>
        <v>0.42441485194443807</v>
      </c>
      <c r="U93" s="36">
        <f t="shared" si="23"/>
        <v>-0.18315648658916805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35708416</v>
      </c>
      <c r="E94" s="31">
        <v>35708416</v>
      </c>
      <c r="F94" s="31">
        <v>9900863</v>
      </c>
      <c r="G94" s="36">
        <f t="shared" si="16"/>
        <v>0.2772697338352953</v>
      </c>
      <c r="H94" s="31">
        <v>8219900</v>
      </c>
      <c r="I94" s="36">
        <f t="shared" si="17"/>
        <v>0.23019503301406594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18120763</v>
      </c>
      <c r="O94" s="36">
        <f t="shared" si="21"/>
        <v>0.50746476684936126</v>
      </c>
      <c r="P94" s="31">
        <v>7789901</v>
      </c>
      <c r="Q94" s="31">
        <v>32904102</v>
      </c>
      <c r="R94" s="31">
        <v>30747555</v>
      </c>
      <c r="S94" s="31">
        <v>16794913</v>
      </c>
      <c r="T94" s="36">
        <f t="shared" si="22"/>
        <v>0.5104200382067865</v>
      </c>
      <c r="U94" s="36">
        <f t="shared" si="23"/>
        <v>5.5199546181652348E-2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35930006</v>
      </c>
      <c r="E95" s="31">
        <v>35930006</v>
      </c>
      <c r="F95" s="31">
        <v>13317674</v>
      </c>
      <c r="G95" s="36">
        <f t="shared" si="16"/>
        <v>0.37065604720466788</v>
      </c>
      <c r="H95" s="31">
        <v>14303342</v>
      </c>
      <c r="I95" s="36">
        <f t="shared" si="17"/>
        <v>0.39808905125148047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27621016</v>
      </c>
      <c r="O95" s="36">
        <f t="shared" si="21"/>
        <v>0.76874509845614836</v>
      </c>
      <c r="P95" s="31">
        <v>13893565</v>
      </c>
      <c r="Q95" s="31">
        <v>55970995</v>
      </c>
      <c r="R95" s="31">
        <v>57361996</v>
      </c>
      <c r="S95" s="31">
        <v>27627333</v>
      </c>
      <c r="T95" s="36">
        <f t="shared" si="22"/>
        <v>0.49360089096147031</v>
      </c>
      <c r="U95" s="36">
        <f t="shared" si="23"/>
        <v>2.9494013955381426E-2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321820910</v>
      </c>
      <c r="E96" s="32">
        <f>SUM(E92:E95)</f>
        <v>321820910</v>
      </c>
      <c r="F96" s="32">
        <f>SUM(F92:F95)</f>
        <v>78264826</v>
      </c>
      <c r="G96" s="37">
        <f t="shared" si="16"/>
        <v>0.24319372535488759</v>
      </c>
      <c r="H96" s="32">
        <f>SUM(H92:H95)</f>
        <v>77645736</v>
      </c>
      <c r="I96" s="37">
        <f t="shared" si="17"/>
        <v>0.24127001567424566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155910562</v>
      </c>
      <c r="O96" s="37">
        <f t="shared" si="21"/>
        <v>0.48446374102913325</v>
      </c>
      <c r="P96" s="32">
        <f>SUM(P92:P95)</f>
        <v>76661186</v>
      </c>
      <c r="Q96" s="32">
        <f>SUM(Q92:Q95)</f>
        <v>323036888</v>
      </c>
      <c r="R96" s="32">
        <f>SUM(R92:R95)</f>
        <v>323971522</v>
      </c>
      <c r="S96" s="32">
        <f>SUM(S92:S95)</f>
        <v>142431519</v>
      </c>
      <c r="T96" s="37">
        <f t="shared" si="22"/>
        <v>0.44091410080696419</v>
      </c>
      <c r="U96" s="37">
        <f t="shared" si="23"/>
        <v>1.2842874619758637E-2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153360620</v>
      </c>
      <c r="E97" s="31">
        <v>153360620</v>
      </c>
      <c r="F97" s="31">
        <v>37262705</v>
      </c>
      <c r="G97" s="36">
        <f t="shared" si="16"/>
        <v>0.24297440242482066</v>
      </c>
      <c r="H97" s="31">
        <v>48756171</v>
      </c>
      <c r="I97" s="36">
        <f t="shared" si="17"/>
        <v>0.31791845259884838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86018876</v>
      </c>
      <c r="O97" s="36">
        <f t="shared" si="21"/>
        <v>0.56089285502366903</v>
      </c>
      <c r="P97" s="31">
        <v>31228762</v>
      </c>
      <c r="Q97" s="31">
        <v>135652156</v>
      </c>
      <c r="R97" s="31">
        <v>163470356</v>
      </c>
      <c r="S97" s="31">
        <v>61831473</v>
      </c>
      <c r="T97" s="36">
        <f t="shared" si="22"/>
        <v>0.45580899576708533</v>
      </c>
      <c r="U97" s="36">
        <f t="shared" si="23"/>
        <v>0.56125852827595279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169963976</v>
      </c>
      <c r="E98" s="31">
        <v>169963976</v>
      </c>
      <c r="F98" s="31">
        <v>17267866</v>
      </c>
      <c r="G98" s="36">
        <f t="shared" si="16"/>
        <v>0.10159721139966742</v>
      </c>
      <c r="H98" s="31">
        <v>17736511</v>
      </c>
      <c r="I98" s="36">
        <f t="shared" si="17"/>
        <v>0.10435453098602494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35004377</v>
      </c>
      <c r="O98" s="36">
        <f t="shared" si="21"/>
        <v>0.20595174238569236</v>
      </c>
      <c r="P98" s="31">
        <v>10258302</v>
      </c>
      <c r="Q98" s="31">
        <v>64853519</v>
      </c>
      <c r="R98" s="31">
        <v>122891234</v>
      </c>
      <c r="S98" s="31">
        <v>24357210</v>
      </c>
      <c r="T98" s="36">
        <f t="shared" si="22"/>
        <v>0.37557268095197732</v>
      </c>
      <c r="U98" s="36">
        <f t="shared" si="23"/>
        <v>0.72899091876998745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127562430</v>
      </c>
      <c r="E99" s="31">
        <v>127562430</v>
      </c>
      <c r="F99" s="31">
        <v>37433950</v>
      </c>
      <c r="G99" s="36">
        <f t="shared" si="16"/>
        <v>0.29345591801598636</v>
      </c>
      <c r="H99" s="31">
        <v>31914304</v>
      </c>
      <c r="I99" s="36">
        <f t="shared" si="17"/>
        <v>0.25018576394319236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69348254</v>
      </c>
      <c r="O99" s="36">
        <f t="shared" si="21"/>
        <v>0.54364168195917872</v>
      </c>
      <c r="P99" s="31">
        <v>29747095</v>
      </c>
      <c r="Q99" s="31">
        <v>106036212</v>
      </c>
      <c r="R99" s="31">
        <v>116423931</v>
      </c>
      <c r="S99" s="31">
        <v>56663218</v>
      </c>
      <c r="T99" s="36">
        <f t="shared" si="22"/>
        <v>0.53437610540067204</v>
      </c>
      <c r="U99" s="36">
        <f t="shared" si="23"/>
        <v>7.2854475369779736E-2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42360276</v>
      </c>
      <c r="E100" s="31">
        <v>42360276</v>
      </c>
      <c r="F100" s="31">
        <v>8700859</v>
      </c>
      <c r="G100" s="36">
        <f>IF(($D100     =0),0,($F100     /$D100     ))</f>
        <v>0.20540137651605481</v>
      </c>
      <c r="H100" s="31">
        <v>13084137</v>
      </c>
      <c r="I100" s="36">
        <f>IF(($D100     =0),0,($H100     /$D100     ))</f>
        <v>0.308877520061484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21784996</v>
      </c>
      <c r="O100" s="36">
        <f>IF(($D100     =0),0,($N100     /$D100     ))</f>
        <v>0.51427889657753878</v>
      </c>
      <c r="P100" s="31">
        <v>10601646</v>
      </c>
      <c r="Q100" s="31">
        <v>36646368</v>
      </c>
      <c r="R100" s="31">
        <v>41458539</v>
      </c>
      <c r="S100" s="31">
        <v>18780106</v>
      </c>
      <c r="T100" s="36">
        <f>IF(($Q100     =0),0,($S100     /$Q100     ))</f>
        <v>0.51246841160357282</v>
      </c>
      <c r="U100" s="36">
        <f>IF(($P100     =0),0,(($H100     /$P100     )-1))</f>
        <v>0.23416090293903413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493247302</v>
      </c>
      <c r="E101" s="32">
        <f>SUM(E97:E100)</f>
        <v>493247302</v>
      </c>
      <c r="F101" s="32">
        <f>SUM(F97:F100)</f>
        <v>100665380</v>
      </c>
      <c r="G101" s="37">
        <f>IF(($D101     =0),0,($F101     /$D101     ))</f>
        <v>0.20408703624292709</v>
      </c>
      <c r="H101" s="32">
        <f>SUM(H97:H100)</f>
        <v>111491123</v>
      </c>
      <c r="I101" s="37">
        <f>IF(($D101     =0),0,($H101     /$D101     ))</f>
        <v>0.2260349373385929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212156503</v>
      </c>
      <c r="O101" s="37">
        <f>IF(($D101     =0),0,($N101     /$D101     ))</f>
        <v>0.43012197358151999</v>
      </c>
      <c r="P101" s="32">
        <f>SUM(P97:P100)</f>
        <v>81835805</v>
      </c>
      <c r="Q101" s="32">
        <f>SUM(Q97:Q100)</f>
        <v>343188255</v>
      </c>
      <c r="R101" s="32">
        <f>SUM(R97:R100)</f>
        <v>444244060</v>
      </c>
      <c r="S101" s="32">
        <f>SUM(S97:S100)</f>
        <v>161632007</v>
      </c>
      <c r="T101" s="37">
        <f>IF(($Q101     =0),0,($S101     /$Q101     ))</f>
        <v>0.47097184896377065</v>
      </c>
      <c r="U101" s="37">
        <f>IF(($P101     =0),0,(($H101     /$P101     )-1))</f>
        <v>0.36237583292545361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6109175671</v>
      </c>
      <c r="E102" s="32">
        <f>SUM(E88:E90,E92:E95,E97:E100)</f>
        <v>6109175671</v>
      </c>
      <c r="F102" s="32">
        <f>SUM(F88:F90,F92:F95,F97:F100)</f>
        <v>1185529282</v>
      </c>
      <c r="G102" s="37">
        <f>IF(($D102     =0),0,($F102     /$D102     ))</f>
        <v>0.19405716022010264</v>
      </c>
      <c r="H102" s="32">
        <f>SUM(H88:H90,H92:H95,H97:H100)</f>
        <v>1450107970</v>
      </c>
      <c r="I102" s="37">
        <f>IF(($D102     =0),0,($H102     /$D102     ))</f>
        <v>0.23736557075672279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2635637252</v>
      </c>
      <c r="O102" s="37">
        <f>IF(($D102     =0),0,($N102     /$D102     ))</f>
        <v>0.43142273097682543</v>
      </c>
      <c r="P102" s="32">
        <f>SUM(P88:P90,P92:P95,P97:P100)</f>
        <v>1336676144</v>
      </c>
      <c r="Q102" s="32">
        <f>SUM(Q88:Q90,Q92:Q95,Q97:Q100)</f>
        <v>5282681610</v>
      </c>
      <c r="R102" s="32">
        <f>SUM(R88:R90,R92:R95,R97:R100)</f>
        <v>5502836500</v>
      </c>
      <c r="S102" s="32">
        <f>SUM(S88:S90,S92:S95,S97:S100)</f>
        <v>2509064614</v>
      </c>
      <c r="T102" s="37">
        <f>IF(($Q102     =0),0,($S102     /$Q102     ))</f>
        <v>0.47496040822342878</v>
      </c>
      <c r="U102" s="37">
        <f>IF(($P102     =0),0,(($H102     /$P102     )-1))</f>
        <v>8.4861113523396536E-2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959597860</v>
      </c>
      <c r="E105" s="31">
        <v>959597860</v>
      </c>
      <c r="F105" s="31">
        <v>220190978</v>
      </c>
      <c r="G105" s="36">
        <f t="shared" ref="G105:G136" si="24">IF(($D105     =0),0,($F105     /$D105     ))</f>
        <v>0.22946172264285791</v>
      </c>
      <c r="H105" s="31">
        <v>234258890</v>
      </c>
      <c r="I105" s="36">
        <f t="shared" ref="I105:I136" si="25">IF(($D105     =0),0,($H105     /$D105     ))</f>
        <v>0.24412193874629942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454449868</v>
      </c>
      <c r="O105" s="36">
        <f t="shared" ref="O105:O136" si="29">IF(($D105     =0),0,($N105     /$D105     ))</f>
        <v>0.47358366138915731</v>
      </c>
      <c r="P105" s="31">
        <v>300350075</v>
      </c>
      <c r="Q105" s="31">
        <v>966125550</v>
      </c>
      <c r="R105" s="31">
        <v>1084593657</v>
      </c>
      <c r="S105" s="31">
        <v>532642142</v>
      </c>
      <c r="T105" s="36">
        <f t="shared" ref="T105:T136" si="30">IF(($Q105     =0),0,($S105     /$Q105     ))</f>
        <v>0.55131772676956947</v>
      </c>
      <c r="U105" s="36">
        <f t="shared" ref="U105:U136" si="31">IF(($P105     =0),0,(($H105     /$P105     )-1))</f>
        <v>-0.22004717328603962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959597860</v>
      </c>
      <c r="E106" s="32">
        <f>E105</f>
        <v>959597860</v>
      </c>
      <c r="F106" s="32">
        <f>F105</f>
        <v>220190978</v>
      </c>
      <c r="G106" s="37">
        <f t="shared" si="24"/>
        <v>0.22946172264285791</v>
      </c>
      <c r="H106" s="32">
        <f>H105</f>
        <v>234258890</v>
      </c>
      <c r="I106" s="37">
        <f t="shared" si="25"/>
        <v>0.24412193874629942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454449868</v>
      </c>
      <c r="O106" s="37">
        <f t="shared" si="29"/>
        <v>0.47358366138915731</v>
      </c>
      <c r="P106" s="32">
        <f>P105</f>
        <v>300350075</v>
      </c>
      <c r="Q106" s="32">
        <f>Q105</f>
        <v>966125550</v>
      </c>
      <c r="R106" s="32">
        <f>R105</f>
        <v>1084593657</v>
      </c>
      <c r="S106" s="32">
        <f>S105</f>
        <v>532642142</v>
      </c>
      <c r="T106" s="37">
        <f t="shared" si="30"/>
        <v>0.55131772676956947</v>
      </c>
      <c r="U106" s="37">
        <f t="shared" si="31"/>
        <v>-0.22004717328603962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46753477</v>
      </c>
      <c r="E107" s="31">
        <v>46753477</v>
      </c>
      <c r="F107" s="31">
        <v>4016964</v>
      </c>
      <c r="G107" s="36">
        <f t="shared" si="24"/>
        <v>8.5917973544513068E-2</v>
      </c>
      <c r="H107" s="31">
        <v>18569627</v>
      </c>
      <c r="I107" s="36">
        <f t="shared" si="25"/>
        <v>0.39718173260140632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22586591</v>
      </c>
      <c r="O107" s="36">
        <f t="shared" si="29"/>
        <v>0.48309970614591935</v>
      </c>
      <c r="P107" s="31">
        <v>11088961</v>
      </c>
      <c r="Q107" s="31">
        <v>47668447</v>
      </c>
      <c r="R107" s="31">
        <v>47336303</v>
      </c>
      <c r="S107" s="31">
        <v>20630857</v>
      </c>
      <c r="T107" s="36">
        <f t="shared" si="30"/>
        <v>0.43279901692622796</v>
      </c>
      <c r="U107" s="36">
        <f t="shared" si="31"/>
        <v>0.67460477135774943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40739389</v>
      </c>
      <c r="E108" s="31">
        <v>40739389</v>
      </c>
      <c r="F108" s="31">
        <v>14621530</v>
      </c>
      <c r="G108" s="36">
        <f t="shared" si="24"/>
        <v>0.3589040081087127</v>
      </c>
      <c r="H108" s="31">
        <v>14401231</v>
      </c>
      <c r="I108" s="36">
        <f t="shared" si="25"/>
        <v>0.35349648960125546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29022761</v>
      </c>
      <c r="O108" s="36">
        <f t="shared" si="29"/>
        <v>0.71240049770996816</v>
      </c>
      <c r="P108" s="31">
        <v>13593803</v>
      </c>
      <c r="Q108" s="31">
        <v>49774736</v>
      </c>
      <c r="R108" s="31">
        <v>48872259</v>
      </c>
      <c r="S108" s="31">
        <v>23804557</v>
      </c>
      <c r="T108" s="36">
        <f t="shared" si="30"/>
        <v>0.47824577110765593</v>
      </c>
      <c r="U108" s="36">
        <f t="shared" si="31"/>
        <v>5.939677071971694E-2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37945872</v>
      </c>
      <c r="E109" s="31">
        <v>37945872</v>
      </c>
      <c r="F109" s="31">
        <v>7258207</v>
      </c>
      <c r="G109" s="36">
        <f t="shared" si="24"/>
        <v>0.19127790764697672</v>
      </c>
      <c r="H109" s="31">
        <v>9302838</v>
      </c>
      <c r="I109" s="36">
        <f t="shared" si="25"/>
        <v>0.24516073843289199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16561045</v>
      </c>
      <c r="O109" s="36">
        <f t="shared" si="29"/>
        <v>0.43643864607986871</v>
      </c>
      <c r="P109" s="31">
        <v>10149340</v>
      </c>
      <c r="Q109" s="31">
        <v>38940012</v>
      </c>
      <c r="R109" s="31">
        <v>43187130</v>
      </c>
      <c r="S109" s="31">
        <v>17725861</v>
      </c>
      <c r="T109" s="36">
        <f t="shared" si="30"/>
        <v>0.45520943855898144</v>
      </c>
      <c r="U109" s="36">
        <f t="shared" si="31"/>
        <v>-8.3404635178248032E-2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61217853</v>
      </c>
      <c r="E110" s="31">
        <v>61217853</v>
      </c>
      <c r="F110" s="31">
        <v>19711426</v>
      </c>
      <c r="G110" s="36">
        <f t="shared" si="24"/>
        <v>0.32198819517567856</v>
      </c>
      <c r="H110" s="31">
        <v>13096138</v>
      </c>
      <c r="I110" s="36">
        <f t="shared" si="25"/>
        <v>0.21392677720990966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32807564</v>
      </c>
      <c r="O110" s="36">
        <f t="shared" si="29"/>
        <v>0.53591497238558827</v>
      </c>
      <c r="P110" s="31">
        <v>19949803</v>
      </c>
      <c r="Q110" s="31">
        <v>64816858</v>
      </c>
      <c r="R110" s="31">
        <v>73053308</v>
      </c>
      <c r="S110" s="31">
        <v>38733697</v>
      </c>
      <c r="T110" s="36">
        <f t="shared" si="30"/>
        <v>0.59758677287319295</v>
      </c>
      <c r="U110" s="36">
        <f t="shared" si="31"/>
        <v>-0.34354549766732034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45902841</v>
      </c>
      <c r="E111" s="31">
        <v>45902841</v>
      </c>
      <c r="F111" s="31">
        <v>24503176</v>
      </c>
      <c r="G111" s="36">
        <f t="shared" si="24"/>
        <v>0.533805216979925</v>
      </c>
      <c r="H111" s="31">
        <v>24037448</v>
      </c>
      <c r="I111" s="36">
        <f t="shared" si="25"/>
        <v>0.52365926544720842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48540624</v>
      </c>
      <c r="O111" s="36">
        <f t="shared" si="29"/>
        <v>1.0574644824271335</v>
      </c>
      <c r="P111" s="31">
        <v>22838851</v>
      </c>
      <c r="Q111" s="31">
        <v>42446974</v>
      </c>
      <c r="R111" s="31">
        <v>44310530</v>
      </c>
      <c r="S111" s="31">
        <v>47180448</v>
      </c>
      <c r="T111" s="36">
        <f t="shared" si="30"/>
        <v>1.1115149928001935</v>
      </c>
      <c r="U111" s="36">
        <f t="shared" si="31"/>
        <v>5.2480617348044323E-2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232559432</v>
      </c>
      <c r="E112" s="32">
        <f>SUM(E107:E111)</f>
        <v>232559432</v>
      </c>
      <c r="F112" s="32">
        <f>SUM(F107:F111)</f>
        <v>70111303</v>
      </c>
      <c r="G112" s="37">
        <f t="shared" si="24"/>
        <v>0.30147692741182819</v>
      </c>
      <c r="H112" s="32">
        <f>SUM(H107:H111)</f>
        <v>79407282</v>
      </c>
      <c r="I112" s="37">
        <f t="shared" si="25"/>
        <v>0.34144941496073139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149518585</v>
      </c>
      <c r="O112" s="37">
        <f t="shared" si="29"/>
        <v>0.64292634237255963</v>
      </c>
      <c r="P112" s="32">
        <f>SUM(P107:P111)</f>
        <v>77620758</v>
      </c>
      <c r="Q112" s="32">
        <f>SUM(Q107:Q111)</f>
        <v>243647027</v>
      </c>
      <c r="R112" s="32">
        <f>SUM(R107:R111)</f>
        <v>256759530</v>
      </c>
      <c r="S112" s="32">
        <f>SUM(S107:S111)</f>
        <v>148075420</v>
      </c>
      <c r="T112" s="37">
        <f t="shared" si="30"/>
        <v>0.60774564673838605</v>
      </c>
      <c r="U112" s="37">
        <f t="shared" si="31"/>
        <v>2.301605969887599E-2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44027220</v>
      </c>
      <c r="E113" s="31">
        <v>44027220</v>
      </c>
      <c r="F113" s="31">
        <v>9603146</v>
      </c>
      <c r="G113" s="36">
        <f t="shared" si="24"/>
        <v>0.21811838221899998</v>
      </c>
      <c r="H113" s="31">
        <v>10785088</v>
      </c>
      <c r="I113" s="36">
        <f t="shared" si="25"/>
        <v>0.24496409266812666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20388234</v>
      </c>
      <c r="O113" s="36">
        <f t="shared" si="29"/>
        <v>0.46308247488712667</v>
      </c>
      <c r="P113" s="31">
        <v>9506139</v>
      </c>
      <c r="Q113" s="31">
        <v>37403441</v>
      </c>
      <c r="R113" s="31">
        <v>43883836</v>
      </c>
      <c r="S113" s="31">
        <v>18773664</v>
      </c>
      <c r="T113" s="36">
        <f t="shared" si="30"/>
        <v>0.50192344602733208</v>
      </c>
      <c r="U113" s="36">
        <f t="shared" si="31"/>
        <v>0.13453926983394626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47953598</v>
      </c>
      <c r="E114" s="31">
        <v>47953598</v>
      </c>
      <c r="F114" s="31">
        <v>12243665</v>
      </c>
      <c r="G114" s="36">
        <f t="shared" si="24"/>
        <v>0.25532317720976849</v>
      </c>
      <c r="H114" s="31">
        <v>10983348</v>
      </c>
      <c r="I114" s="36">
        <f t="shared" si="25"/>
        <v>0.2290411660038523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23227013</v>
      </c>
      <c r="O114" s="36">
        <f t="shared" si="29"/>
        <v>0.48436434321362082</v>
      </c>
      <c r="P114" s="31">
        <v>10404889</v>
      </c>
      <c r="Q114" s="31">
        <v>42843969</v>
      </c>
      <c r="R114" s="31">
        <v>48797118</v>
      </c>
      <c r="S114" s="31">
        <v>21455962</v>
      </c>
      <c r="T114" s="36">
        <f t="shared" si="30"/>
        <v>0.50079305210962133</v>
      </c>
      <c r="U114" s="36">
        <f t="shared" si="31"/>
        <v>5.5594922732957519E-2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6493492</v>
      </c>
      <c r="E115" s="31">
        <v>6493492</v>
      </c>
      <c r="F115" s="31">
        <v>1619028</v>
      </c>
      <c r="G115" s="36">
        <f t="shared" si="24"/>
        <v>0.24933086850649849</v>
      </c>
      <c r="H115" s="31">
        <v>3185457</v>
      </c>
      <c r="I115" s="36">
        <f t="shared" si="25"/>
        <v>0.49056147293320757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4804485</v>
      </c>
      <c r="O115" s="36">
        <f t="shared" si="29"/>
        <v>0.73989234143970606</v>
      </c>
      <c r="P115" s="31">
        <v>2089191</v>
      </c>
      <c r="Q115" s="31">
        <v>10797252</v>
      </c>
      <c r="R115" s="31">
        <v>6587725</v>
      </c>
      <c r="S115" s="31">
        <v>3859371</v>
      </c>
      <c r="T115" s="36">
        <f t="shared" si="30"/>
        <v>0.357440115318231</v>
      </c>
      <c r="U115" s="36">
        <f t="shared" si="31"/>
        <v>0.52473230068481058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8849305</v>
      </c>
      <c r="E116" s="31">
        <v>8849305</v>
      </c>
      <c r="F116" s="31">
        <v>2215831</v>
      </c>
      <c r="G116" s="36">
        <f t="shared" si="24"/>
        <v>0.25039604805123117</v>
      </c>
      <c r="H116" s="31">
        <v>2082093</v>
      </c>
      <c r="I116" s="36">
        <f t="shared" si="25"/>
        <v>0.23528322280676278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4297924</v>
      </c>
      <c r="O116" s="36">
        <f t="shared" si="29"/>
        <v>0.48567927085799395</v>
      </c>
      <c r="P116" s="31">
        <v>1824041</v>
      </c>
      <c r="Q116" s="31">
        <v>7458405</v>
      </c>
      <c r="R116" s="31">
        <v>9483942</v>
      </c>
      <c r="S116" s="31">
        <v>3445765</v>
      </c>
      <c r="T116" s="36">
        <f t="shared" si="30"/>
        <v>0.46199757186690721</v>
      </c>
      <c r="U116" s="36">
        <f t="shared" si="31"/>
        <v>0.14147269715976774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170182393</v>
      </c>
      <c r="E117" s="31">
        <v>170182393</v>
      </c>
      <c r="F117" s="31">
        <v>116005820</v>
      </c>
      <c r="G117" s="36">
        <f t="shared" si="24"/>
        <v>0.68165582793279911</v>
      </c>
      <c r="H117" s="31">
        <v>156780667</v>
      </c>
      <c r="I117" s="36">
        <f t="shared" si="25"/>
        <v>0.92125080765552525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272786487</v>
      </c>
      <c r="O117" s="36">
        <f t="shared" si="29"/>
        <v>1.6029066355883244</v>
      </c>
      <c r="P117" s="31">
        <v>49049795</v>
      </c>
      <c r="Q117" s="31">
        <v>250387006</v>
      </c>
      <c r="R117" s="31">
        <v>156201025</v>
      </c>
      <c r="S117" s="31">
        <v>94738113</v>
      </c>
      <c r="T117" s="36">
        <f t="shared" si="30"/>
        <v>0.378366731219271</v>
      </c>
      <c r="U117" s="36">
        <f t="shared" si="31"/>
        <v>2.1963572324818075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26178027</v>
      </c>
      <c r="E118" s="31">
        <v>26178027</v>
      </c>
      <c r="F118" s="31">
        <v>5578440</v>
      </c>
      <c r="G118" s="36">
        <f t="shared" si="24"/>
        <v>0.21309627345101295</v>
      </c>
      <c r="H118" s="31">
        <v>7758712</v>
      </c>
      <c r="I118" s="36">
        <f t="shared" si="25"/>
        <v>0.29638261126401927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13337152</v>
      </c>
      <c r="O118" s="36">
        <f t="shared" si="29"/>
        <v>0.50947888471503222</v>
      </c>
      <c r="P118" s="31">
        <v>5965512</v>
      </c>
      <c r="Q118" s="31">
        <v>18850790</v>
      </c>
      <c r="R118" s="31">
        <v>20972958</v>
      </c>
      <c r="S118" s="31">
        <v>10594067</v>
      </c>
      <c r="T118" s="36">
        <f t="shared" si="30"/>
        <v>0.56199591635151636</v>
      </c>
      <c r="U118" s="36">
        <f t="shared" si="31"/>
        <v>0.3005944837593153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19306932</v>
      </c>
      <c r="E119" s="31">
        <v>19306932</v>
      </c>
      <c r="F119" s="31">
        <v>5733245</v>
      </c>
      <c r="G119" s="36">
        <f t="shared" si="24"/>
        <v>0.29695266964217826</v>
      </c>
      <c r="H119" s="31">
        <v>5018683</v>
      </c>
      <c r="I119" s="36">
        <f t="shared" si="25"/>
        <v>0.25994202496802704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10751928</v>
      </c>
      <c r="O119" s="36">
        <f t="shared" si="29"/>
        <v>0.55689469461020524</v>
      </c>
      <c r="P119" s="31">
        <v>4977246</v>
      </c>
      <c r="Q119" s="31">
        <v>16797012</v>
      </c>
      <c r="R119" s="31">
        <v>19173487</v>
      </c>
      <c r="S119" s="31">
        <v>9805836</v>
      </c>
      <c r="T119" s="36">
        <f t="shared" si="30"/>
        <v>0.5837845445368498</v>
      </c>
      <c r="U119" s="36">
        <f t="shared" si="31"/>
        <v>8.3252867147816101E-3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90932599</v>
      </c>
      <c r="E120" s="31">
        <v>90082599</v>
      </c>
      <c r="F120" s="31">
        <v>19102312</v>
      </c>
      <c r="G120" s="36">
        <f t="shared" si="24"/>
        <v>0.21007110992175645</v>
      </c>
      <c r="H120" s="31">
        <v>23563223</v>
      </c>
      <c r="I120" s="36">
        <f t="shared" si="25"/>
        <v>0.25912844523447526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42665535</v>
      </c>
      <c r="O120" s="36">
        <f t="shared" si="29"/>
        <v>0.46919955515623168</v>
      </c>
      <c r="P120" s="31">
        <v>21394865</v>
      </c>
      <c r="Q120" s="31">
        <v>71408368</v>
      </c>
      <c r="R120" s="31">
        <v>87491487</v>
      </c>
      <c r="S120" s="31">
        <v>36423624</v>
      </c>
      <c r="T120" s="36">
        <f t="shared" si="30"/>
        <v>0.51007500969634256</v>
      </c>
      <c r="U120" s="36">
        <f t="shared" si="31"/>
        <v>0.10134945932119699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413923566</v>
      </c>
      <c r="E121" s="32">
        <f>SUM(E113:E120)</f>
        <v>413073566</v>
      </c>
      <c r="F121" s="32">
        <f>SUM(F113:F120)</f>
        <v>172101487</v>
      </c>
      <c r="G121" s="37">
        <f t="shared" si="24"/>
        <v>0.41578083766315443</v>
      </c>
      <c r="H121" s="32">
        <f>SUM(H113:H120)</f>
        <v>220157271</v>
      </c>
      <c r="I121" s="37">
        <f t="shared" si="25"/>
        <v>0.53187904503122685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392258758</v>
      </c>
      <c r="O121" s="37">
        <f t="shared" si="29"/>
        <v>0.94765988269438128</v>
      </c>
      <c r="P121" s="32">
        <f>SUM(P113:P120)</f>
        <v>105211678</v>
      </c>
      <c r="Q121" s="32">
        <f>SUM(Q113:Q120)</f>
        <v>455946243</v>
      </c>
      <c r="R121" s="32">
        <f>SUM(R113:R120)</f>
        <v>392591578</v>
      </c>
      <c r="S121" s="32">
        <f>SUM(S113:S120)</f>
        <v>199096402</v>
      </c>
      <c r="T121" s="37">
        <f t="shared" si="30"/>
        <v>0.43666639446352451</v>
      </c>
      <c r="U121" s="37">
        <f t="shared" si="31"/>
        <v>1.0925174389861931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30420230</v>
      </c>
      <c r="E122" s="31">
        <v>30420230</v>
      </c>
      <c r="F122" s="31">
        <v>5850548</v>
      </c>
      <c r="G122" s="36">
        <f t="shared" si="24"/>
        <v>0.19232425264371769</v>
      </c>
      <c r="H122" s="31">
        <v>10725441</v>
      </c>
      <c r="I122" s="36">
        <f t="shared" si="25"/>
        <v>0.35257593384402419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16575989</v>
      </c>
      <c r="O122" s="36">
        <f t="shared" si="29"/>
        <v>0.54490018648774186</v>
      </c>
      <c r="P122" s="31">
        <v>12556844</v>
      </c>
      <c r="Q122" s="31">
        <v>29910254</v>
      </c>
      <c r="R122" s="31">
        <v>34343187</v>
      </c>
      <c r="S122" s="31">
        <v>19928894</v>
      </c>
      <c r="T122" s="36">
        <f t="shared" si="30"/>
        <v>0.66628969449741215</v>
      </c>
      <c r="U122" s="36">
        <f t="shared" si="31"/>
        <v>-0.14584898880642305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66247777</v>
      </c>
      <c r="E123" s="31">
        <v>66247777</v>
      </c>
      <c r="F123" s="31">
        <v>13277934</v>
      </c>
      <c r="G123" s="36">
        <f t="shared" si="24"/>
        <v>0.20042837060026936</v>
      </c>
      <c r="H123" s="31">
        <v>13854112</v>
      </c>
      <c r="I123" s="36">
        <f t="shared" si="25"/>
        <v>0.20912568885141611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27132046</v>
      </c>
      <c r="O123" s="36">
        <f t="shared" si="29"/>
        <v>0.40955405945168544</v>
      </c>
      <c r="P123" s="31">
        <v>14650656</v>
      </c>
      <c r="Q123" s="31">
        <v>48946751</v>
      </c>
      <c r="R123" s="31">
        <v>56760878</v>
      </c>
      <c r="S123" s="31">
        <v>21424924</v>
      </c>
      <c r="T123" s="36">
        <f t="shared" si="30"/>
        <v>0.43771902245360472</v>
      </c>
      <c r="U123" s="36">
        <f t="shared" si="31"/>
        <v>-5.4369169544353557E-2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254092420</v>
      </c>
      <c r="E124" s="31">
        <v>254092420</v>
      </c>
      <c r="F124" s="31">
        <v>29477846</v>
      </c>
      <c r="G124" s="36">
        <f t="shared" si="24"/>
        <v>0.11601229977659309</v>
      </c>
      <c r="H124" s="31">
        <v>34682547</v>
      </c>
      <c r="I124" s="36">
        <f t="shared" si="25"/>
        <v>0.13649579550621777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64160393</v>
      </c>
      <c r="O124" s="36">
        <f t="shared" si="29"/>
        <v>0.25250809528281087</v>
      </c>
      <c r="P124" s="31">
        <v>28975731</v>
      </c>
      <c r="Q124" s="31">
        <v>224753672</v>
      </c>
      <c r="R124" s="31">
        <v>231445127</v>
      </c>
      <c r="S124" s="31">
        <v>68404970</v>
      </c>
      <c r="T124" s="36">
        <f t="shared" si="30"/>
        <v>0.3043552943597736</v>
      </c>
      <c r="U124" s="36">
        <f t="shared" si="31"/>
        <v>0.19695157992735379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51120252</v>
      </c>
      <c r="E125" s="31">
        <v>51120252</v>
      </c>
      <c r="F125" s="31">
        <v>7237600</v>
      </c>
      <c r="G125" s="36">
        <f t="shared" si="24"/>
        <v>0.14157989675011773</v>
      </c>
      <c r="H125" s="31">
        <v>16261481</v>
      </c>
      <c r="I125" s="36">
        <f t="shared" si="25"/>
        <v>0.3181025203083897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23499081</v>
      </c>
      <c r="O125" s="36">
        <f t="shared" si="29"/>
        <v>0.45968241705850743</v>
      </c>
      <c r="P125" s="31">
        <v>15479360</v>
      </c>
      <c r="Q125" s="31">
        <v>64311204</v>
      </c>
      <c r="R125" s="31">
        <v>61262868</v>
      </c>
      <c r="S125" s="31">
        <v>27773900</v>
      </c>
      <c r="T125" s="36">
        <f t="shared" si="30"/>
        <v>0.43186720621806429</v>
      </c>
      <c r="U125" s="36">
        <f t="shared" si="31"/>
        <v>5.0526701362330284E-2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401880679</v>
      </c>
      <c r="E126" s="32">
        <f>SUM(E122:E125)</f>
        <v>401880679</v>
      </c>
      <c r="F126" s="32">
        <f>SUM(F122:F125)</f>
        <v>55843928</v>
      </c>
      <c r="G126" s="37">
        <f t="shared" si="24"/>
        <v>0.13895648862482388</v>
      </c>
      <c r="H126" s="32">
        <f>SUM(H122:H125)</f>
        <v>75523581</v>
      </c>
      <c r="I126" s="37">
        <f t="shared" si="25"/>
        <v>0.1879253841909628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131367509</v>
      </c>
      <c r="O126" s="37">
        <f t="shared" si="29"/>
        <v>0.32688187281578668</v>
      </c>
      <c r="P126" s="32">
        <f>SUM(P122:P125)</f>
        <v>71662591</v>
      </c>
      <c r="Q126" s="32">
        <f>SUM(Q122:Q125)</f>
        <v>367921881</v>
      </c>
      <c r="R126" s="32">
        <f>SUM(R122:R125)</f>
        <v>383812060</v>
      </c>
      <c r="S126" s="32">
        <f>SUM(S122:S125)</f>
        <v>137532688</v>
      </c>
      <c r="T126" s="37">
        <f t="shared" si="30"/>
        <v>0.37380948267113256</v>
      </c>
      <c r="U126" s="37">
        <f t="shared" si="31"/>
        <v>5.3877343061737859E-2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23599020</v>
      </c>
      <c r="E127" s="31">
        <v>23599020</v>
      </c>
      <c r="F127" s="31">
        <v>5119965</v>
      </c>
      <c r="G127" s="36">
        <f t="shared" si="24"/>
        <v>0.21695667870953964</v>
      </c>
      <c r="H127" s="31">
        <v>5530275</v>
      </c>
      <c r="I127" s="36">
        <f t="shared" si="25"/>
        <v>0.23434341765039396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10650240</v>
      </c>
      <c r="O127" s="36">
        <f t="shared" si="29"/>
        <v>0.45130009635993357</v>
      </c>
      <c r="P127" s="31">
        <v>4865272</v>
      </c>
      <c r="Q127" s="31">
        <v>23984702</v>
      </c>
      <c r="R127" s="31">
        <v>24070928</v>
      </c>
      <c r="S127" s="31">
        <v>9908946</v>
      </c>
      <c r="T127" s="36">
        <f t="shared" si="30"/>
        <v>0.41313608982925865</v>
      </c>
      <c r="U127" s="36">
        <f t="shared" si="31"/>
        <v>0.1366836222106389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36913405</v>
      </c>
      <c r="E128" s="31">
        <v>36913405</v>
      </c>
      <c r="F128" s="31">
        <v>5928701</v>
      </c>
      <c r="G128" s="36">
        <f t="shared" si="24"/>
        <v>0.16061105714848034</v>
      </c>
      <c r="H128" s="31">
        <v>9345187</v>
      </c>
      <c r="I128" s="36">
        <f t="shared" si="25"/>
        <v>0.25316513066188284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15273888</v>
      </c>
      <c r="O128" s="36">
        <f t="shared" si="29"/>
        <v>0.41377618781036318</v>
      </c>
      <c r="P128" s="31">
        <v>2651803</v>
      </c>
      <c r="Q128" s="31">
        <v>35919055</v>
      </c>
      <c r="R128" s="31">
        <v>36576658</v>
      </c>
      <c r="S128" s="31">
        <v>4367577</v>
      </c>
      <c r="T128" s="36">
        <f t="shared" si="30"/>
        <v>0.12159498628235069</v>
      </c>
      <c r="U128" s="36">
        <f t="shared" si="31"/>
        <v>2.5240879507263547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43710585</v>
      </c>
      <c r="E129" s="31">
        <v>43710585</v>
      </c>
      <c r="F129" s="31">
        <v>5927367</v>
      </c>
      <c r="G129" s="36">
        <f t="shared" si="24"/>
        <v>0.13560484262564776</v>
      </c>
      <c r="H129" s="31">
        <v>3375822</v>
      </c>
      <c r="I129" s="36">
        <f t="shared" si="25"/>
        <v>7.7231224427675813E-2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9303189</v>
      </c>
      <c r="O129" s="36">
        <f t="shared" si="29"/>
        <v>0.21283606705332359</v>
      </c>
      <c r="P129" s="31">
        <v>7567990</v>
      </c>
      <c r="Q129" s="31">
        <v>45268116</v>
      </c>
      <c r="R129" s="31">
        <v>45418116</v>
      </c>
      <c r="S129" s="31">
        <v>11807789</v>
      </c>
      <c r="T129" s="36">
        <f t="shared" si="30"/>
        <v>0.26084118455470956</v>
      </c>
      <c r="U129" s="36">
        <f t="shared" si="31"/>
        <v>-0.55393413574806516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61342317</v>
      </c>
      <c r="E130" s="31">
        <v>61342317</v>
      </c>
      <c r="F130" s="31">
        <v>14039634</v>
      </c>
      <c r="G130" s="36">
        <f t="shared" si="24"/>
        <v>0.22887355233093004</v>
      </c>
      <c r="H130" s="31">
        <v>17409284</v>
      </c>
      <c r="I130" s="36">
        <f t="shared" si="25"/>
        <v>0.28380545195252405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31448918</v>
      </c>
      <c r="O130" s="36">
        <f t="shared" si="29"/>
        <v>0.51267900428345414</v>
      </c>
      <c r="P130" s="31">
        <v>15659296</v>
      </c>
      <c r="Q130" s="31">
        <v>54351369</v>
      </c>
      <c r="R130" s="31">
        <v>62441924</v>
      </c>
      <c r="S130" s="31">
        <v>31166648</v>
      </c>
      <c r="T130" s="36">
        <f t="shared" si="30"/>
        <v>0.57342894159666891</v>
      </c>
      <c r="U130" s="36">
        <f t="shared" si="31"/>
        <v>0.11175393836351266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24179823</v>
      </c>
      <c r="E131" s="31">
        <v>31719524</v>
      </c>
      <c r="F131" s="31">
        <v>6423446</v>
      </c>
      <c r="G131" s="36">
        <f t="shared" si="24"/>
        <v>0.26565314394567735</v>
      </c>
      <c r="H131" s="31">
        <v>6478506</v>
      </c>
      <c r="I131" s="36">
        <f t="shared" si="25"/>
        <v>0.2679302491172082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12901952</v>
      </c>
      <c r="O131" s="36">
        <f t="shared" si="29"/>
        <v>0.53358339306288549</v>
      </c>
      <c r="P131" s="31">
        <v>3606994</v>
      </c>
      <c r="Q131" s="31">
        <v>22245865</v>
      </c>
      <c r="R131" s="31">
        <v>20332122</v>
      </c>
      <c r="S131" s="31">
        <v>9771516</v>
      </c>
      <c r="T131" s="36">
        <f t="shared" si="30"/>
        <v>0.43925088999686007</v>
      </c>
      <c r="U131" s="36">
        <f t="shared" si="31"/>
        <v>0.79609558540990077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189745150</v>
      </c>
      <c r="E132" s="32">
        <f>SUM(E127:E131)</f>
        <v>197284851</v>
      </c>
      <c r="F132" s="32">
        <f>SUM(F127:F131)</f>
        <v>37439113</v>
      </c>
      <c r="G132" s="37">
        <f t="shared" si="24"/>
        <v>0.19731262169283378</v>
      </c>
      <c r="H132" s="32">
        <f>SUM(H127:H131)</f>
        <v>42139074</v>
      </c>
      <c r="I132" s="37">
        <f t="shared" si="25"/>
        <v>0.22208248274066558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79578187</v>
      </c>
      <c r="O132" s="37">
        <f t="shared" si="29"/>
        <v>0.41939510443349937</v>
      </c>
      <c r="P132" s="32">
        <f>SUM(P127:P131)</f>
        <v>34351355</v>
      </c>
      <c r="Q132" s="32">
        <f>SUM(Q127:Q131)</f>
        <v>181769107</v>
      </c>
      <c r="R132" s="32">
        <f>SUM(R127:R131)</f>
        <v>188839748</v>
      </c>
      <c r="S132" s="32">
        <f>SUM(S127:S131)</f>
        <v>67022476</v>
      </c>
      <c r="T132" s="37">
        <f t="shared" si="30"/>
        <v>0.36872314061596839</v>
      </c>
      <c r="U132" s="37">
        <f t="shared" si="31"/>
        <v>0.22670776742285703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75857819</v>
      </c>
      <c r="E133" s="31">
        <v>75857819</v>
      </c>
      <c r="F133" s="31">
        <v>27222458</v>
      </c>
      <c r="G133" s="36">
        <f t="shared" si="24"/>
        <v>0.35886159606038764</v>
      </c>
      <c r="H133" s="31">
        <v>24362444</v>
      </c>
      <c r="I133" s="36">
        <f t="shared" si="25"/>
        <v>0.32115929934658416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51584902</v>
      </c>
      <c r="O133" s="36">
        <f t="shared" si="29"/>
        <v>0.68002089540697186</v>
      </c>
      <c r="P133" s="31">
        <v>31735098</v>
      </c>
      <c r="Q133" s="31">
        <v>124041070</v>
      </c>
      <c r="R133" s="31">
        <v>90161523</v>
      </c>
      <c r="S133" s="31">
        <v>62735542</v>
      </c>
      <c r="T133" s="36">
        <f t="shared" si="30"/>
        <v>0.50576427629977716</v>
      </c>
      <c r="U133" s="36">
        <f t="shared" si="31"/>
        <v>-0.23231861455099334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10651417</v>
      </c>
      <c r="E134" s="31">
        <v>10651417</v>
      </c>
      <c r="F134" s="31">
        <v>3207949</v>
      </c>
      <c r="G134" s="36">
        <f t="shared" si="24"/>
        <v>0.30117579660997218</v>
      </c>
      <c r="H134" s="31">
        <v>3422580</v>
      </c>
      <c r="I134" s="36">
        <f t="shared" si="25"/>
        <v>0.32132626109746715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6630529</v>
      </c>
      <c r="O134" s="36">
        <f t="shared" si="29"/>
        <v>0.62250205770743927</v>
      </c>
      <c r="P134" s="31">
        <v>2737226</v>
      </c>
      <c r="Q134" s="31">
        <v>10577828</v>
      </c>
      <c r="R134" s="31">
        <v>11066164</v>
      </c>
      <c r="S134" s="31">
        <v>5026883</v>
      </c>
      <c r="T134" s="36">
        <f t="shared" si="30"/>
        <v>0.47522827937833739</v>
      </c>
      <c r="U134" s="36">
        <f t="shared" si="31"/>
        <v>0.2503826867054455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31612758</v>
      </c>
      <c r="E135" s="31">
        <v>31612758</v>
      </c>
      <c r="F135" s="31">
        <v>7561736</v>
      </c>
      <c r="G135" s="36">
        <f t="shared" si="24"/>
        <v>0.23919887027889183</v>
      </c>
      <c r="H135" s="31">
        <v>1945908</v>
      </c>
      <c r="I135" s="36">
        <f t="shared" si="25"/>
        <v>6.1554515426967805E-2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9507644</v>
      </c>
      <c r="O135" s="36">
        <f t="shared" si="29"/>
        <v>0.30075338570585963</v>
      </c>
      <c r="P135" s="31">
        <v>5741926</v>
      </c>
      <c r="Q135" s="31">
        <v>34523399</v>
      </c>
      <c r="R135" s="31">
        <v>36683583</v>
      </c>
      <c r="S135" s="31">
        <v>13843100</v>
      </c>
      <c r="T135" s="36">
        <f t="shared" si="30"/>
        <v>0.40097731975927398</v>
      </c>
      <c r="U135" s="36">
        <f t="shared" si="31"/>
        <v>-0.66110535036501683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34211550</v>
      </c>
      <c r="E136" s="31">
        <v>34211550</v>
      </c>
      <c r="F136" s="31">
        <v>8290537</v>
      </c>
      <c r="G136" s="36">
        <f t="shared" si="24"/>
        <v>0.24233152254136395</v>
      </c>
      <c r="H136" s="31">
        <v>9882591</v>
      </c>
      <c r="I136" s="36">
        <f t="shared" si="25"/>
        <v>0.28886709313082864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18173128</v>
      </c>
      <c r="O136" s="36">
        <f t="shared" si="29"/>
        <v>0.53119861567219262</v>
      </c>
      <c r="P136" s="31">
        <v>9301653</v>
      </c>
      <c r="Q136" s="31">
        <v>32879176</v>
      </c>
      <c r="R136" s="31">
        <v>39100408</v>
      </c>
      <c r="S136" s="31">
        <v>17762159</v>
      </c>
      <c r="T136" s="36">
        <f t="shared" si="30"/>
        <v>0.54022518690857702</v>
      </c>
      <c r="U136" s="36">
        <f t="shared" si="31"/>
        <v>6.245535067799235E-2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152333544</v>
      </c>
      <c r="E137" s="32">
        <f>SUM(E133:E136)</f>
        <v>152333544</v>
      </c>
      <c r="F137" s="32">
        <f>SUM(F133:F136)</f>
        <v>46282680</v>
      </c>
      <c r="G137" s="37">
        <f t="shared" ref="G137:G170" si="32">IF(($D137     =0),0,($F137     /$D137     ))</f>
        <v>0.30382461265392735</v>
      </c>
      <c r="H137" s="32">
        <f>SUM(H133:H136)</f>
        <v>39613523</v>
      </c>
      <c r="I137" s="37">
        <f t="shared" ref="I137:I170" si="33">IF(($D137     =0),0,($H137     /$D137     ))</f>
        <v>0.26004464912862529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85896203</v>
      </c>
      <c r="O137" s="37">
        <f t="shared" ref="O137:O170" si="37">IF(($D137     =0),0,($N137     /$D137     ))</f>
        <v>0.56386926178255259</v>
      </c>
      <c r="P137" s="32">
        <f>SUM(P133:P136)</f>
        <v>49515903</v>
      </c>
      <c r="Q137" s="32">
        <f>SUM(Q133:Q136)</f>
        <v>202021473</v>
      </c>
      <c r="R137" s="32">
        <f>SUM(R133:R136)</f>
        <v>177011678</v>
      </c>
      <c r="S137" s="32">
        <f>SUM(S133:S136)</f>
        <v>99367684</v>
      </c>
      <c r="T137" s="37">
        <f t="shared" ref="T137:T170" si="38">IF(($Q137     =0),0,($S137     /$Q137     ))</f>
        <v>0.49186694129291891</v>
      </c>
      <c r="U137" s="37">
        <f t="shared" ref="U137:U170" si="39">IF(($P137     =0),0,(($H137     /$P137     )-1))</f>
        <v>-0.19998383145713816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26841977</v>
      </c>
      <c r="E138" s="31">
        <v>26841977</v>
      </c>
      <c r="F138" s="31">
        <v>5014172</v>
      </c>
      <c r="G138" s="36">
        <f t="shared" si="32"/>
        <v>0.18680337890163604</v>
      </c>
      <c r="H138" s="31">
        <v>5726305</v>
      </c>
      <c r="I138" s="36">
        <f t="shared" si="33"/>
        <v>0.21333395077419223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10740477</v>
      </c>
      <c r="O138" s="36">
        <f t="shared" si="37"/>
        <v>0.40013732967582827</v>
      </c>
      <c r="P138" s="31">
        <v>7139817</v>
      </c>
      <c r="Q138" s="31">
        <v>23089671</v>
      </c>
      <c r="R138" s="31">
        <v>25956851</v>
      </c>
      <c r="S138" s="31">
        <v>11676237</v>
      </c>
      <c r="T138" s="36">
        <f t="shared" si="38"/>
        <v>0.50569092127817672</v>
      </c>
      <c r="U138" s="36">
        <f t="shared" si="39"/>
        <v>-0.19797594252065565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34298680</v>
      </c>
      <c r="E139" s="31">
        <v>34298680</v>
      </c>
      <c r="F139" s="31">
        <v>7545745</v>
      </c>
      <c r="G139" s="36">
        <f t="shared" si="32"/>
        <v>0.22000103210969052</v>
      </c>
      <c r="H139" s="31">
        <v>9182159</v>
      </c>
      <c r="I139" s="36">
        <f t="shared" si="33"/>
        <v>0.26771173118032532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16727904</v>
      </c>
      <c r="O139" s="36">
        <f t="shared" si="37"/>
        <v>0.48771276329001584</v>
      </c>
      <c r="P139" s="31">
        <v>8194684</v>
      </c>
      <c r="Q139" s="31">
        <v>34389575</v>
      </c>
      <c r="R139" s="31">
        <v>36149015</v>
      </c>
      <c r="S139" s="31">
        <v>15681629</v>
      </c>
      <c r="T139" s="36">
        <f t="shared" si="38"/>
        <v>0.45599949984842791</v>
      </c>
      <c r="U139" s="36">
        <f t="shared" si="39"/>
        <v>0.12050190098849445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30953385</v>
      </c>
      <c r="E140" s="31">
        <v>30953385</v>
      </c>
      <c r="F140" s="31">
        <v>9758656</v>
      </c>
      <c r="G140" s="36">
        <f t="shared" si="32"/>
        <v>0.31526942852938378</v>
      </c>
      <c r="H140" s="31">
        <v>9022636</v>
      </c>
      <c r="I140" s="36">
        <f t="shared" si="33"/>
        <v>0.29149109216972552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18781292</v>
      </c>
      <c r="O140" s="36">
        <f t="shared" si="37"/>
        <v>0.60676052069910935</v>
      </c>
      <c r="P140" s="31">
        <v>11506080</v>
      </c>
      <c r="Q140" s="31">
        <v>40727343</v>
      </c>
      <c r="R140" s="31">
        <v>38678956</v>
      </c>
      <c r="S140" s="31">
        <v>18611322</v>
      </c>
      <c r="T140" s="36">
        <f t="shared" si="38"/>
        <v>0.45697363562361532</v>
      </c>
      <c r="U140" s="36">
        <f t="shared" si="39"/>
        <v>-0.21583753980504217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32202708</v>
      </c>
      <c r="E141" s="31">
        <v>32202708</v>
      </c>
      <c r="F141" s="31">
        <v>9060873</v>
      </c>
      <c r="G141" s="36">
        <f t="shared" si="32"/>
        <v>0.28136990839403941</v>
      </c>
      <c r="H141" s="31">
        <v>9246648</v>
      </c>
      <c r="I141" s="36">
        <f t="shared" si="33"/>
        <v>0.28713883316893724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18307521</v>
      </c>
      <c r="O141" s="36">
        <f t="shared" si="37"/>
        <v>0.56850874156297659</v>
      </c>
      <c r="P141" s="31">
        <v>11248187</v>
      </c>
      <c r="Q141" s="31">
        <v>33599609</v>
      </c>
      <c r="R141" s="31">
        <v>35570253</v>
      </c>
      <c r="S141" s="31">
        <v>19288453</v>
      </c>
      <c r="T141" s="36">
        <f t="shared" si="38"/>
        <v>0.5740677815625771</v>
      </c>
      <c r="U141" s="36">
        <f t="shared" si="39"/>
        <v>-0.17794325432178537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45690945</v>
      </c>
      <c r="E142" s="31">
        <v>45690945</v>
      </c>
      <c r="F142" s="31">
        <v>7020195</v>
      </c>
      <c r="G142" s="36">
        <f t="shared" si="32"/>
        <v>0.15364521351002919</v>
      </c>
      <c r="H142" s="31">
        <v>6839213</v>
      </c>
      <c r="I142" s="36">
        <f t="shared" si="33"/>
        <v>0.14968420985821151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13859408</v>
      </c>
      <c r="O142" s="36">
        <f t="shared" si="37"/>
        <v>0.3033294233682407</v>
      </c>
      <c r="P142" s="31">
        <v>7385851</v>
      </c>
      <c r="Q142" s="31">
        <v>29166142</v>
      </c>
      <c r="R142" s="31">
        <v>43459092</v>
      </c>
      <c r="S142" s="31">
        <v>12885559</v>
      </c>
      <c r="T142" s="36">
        <f t="shared" si="38"/>
        <v>0.4417985416103371</v>
      </c>
      <c r="U142" s="36">
        <f t="shared" si="39"/>
        <v>-7.4011512011276648E-2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35144113</v>
      </c>
      <c r="E143" s="31">
        <v>35144113</v>
      </c>
      <c r="F143" s="31">
        <v>9506194</v>
      </c>
      <c r="G143" s="36">
        <f t="shared" si="32"/>
        <v>0.27049178905155469</v>
      </c>
      <c r="H143" s="31">
        <v>11068757</v>
      </c>
      <c r="I143" s="36">
        <f t="shared" si="33"/>
        <v>0.31495337497918924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20574951</v>
      </c>
      <c r="O143" s="36">
        <f t="shared" si="37"/>
        <v>0.58544516403074398</v>
      </c>
      <c r="P143" s="31">
        <v>11835787</v>
      </c>
      <c r="Q143" s="31">
        <v>45359771</v>
      </c>
      <c r="R143" s="31">
        <v>67354430</v>
      </c>
      <c r="S143" s="31">
        <v>33019109</v>
      </c>
      <c r="T143" s="36">
        <f t="shared" si="38"/>
        <v>0.72793817676019568</v>
      </c>
      <c r="U143" s="36">
        <f t="shared" si="39"/>
        <v>-6.4805998958920141E-2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205131808</v>
      </c>
      <c r="E144" s="32">
        <f>SUM(E138:E143)</f>
        <v>205131808</v>
      </c>
      <c r="F144" s="32">
        <f>SUM(F138:F143)</f>
        <v>47905835</v>
      </c>
      <c r="G144" s="37">
        <f t="shared" si="32"/>
        <v>0.23353684378387579</v>
      </c>
      <c r="H144" s="32">
        <f>SUM(H138:H143)</f>
        <v>51085718</v>
      </c>
      <c r="I144" s="37">
        <f t="shared" si="33"/>
        <v>0.24903850113776602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98991553</v>
      </c>
      <c r="O144" s="37">
        <f t="shared" si="37"/>
        <v>0.48257534492164178</v>
      </c>
      <c r="P144" s="32">
        <f>SUM(P138:P143)</f>
        <v>57310406</v>
      </c>
      <c r="Q144" s="32">
        <f>SUM(Q138:Q143)</f>
        <v>206332111</v>
      </c>
      <c r="R144" s="32">
        <f>SUM(R138:R143)</f>
        <v>247168597</v>
      </c>
      <c r="S144" s="32">
        <f>SUM(S138:S143)</f>
        <v>111162309</v>
      </c>
      <c r="T144" s="37">
        <f t="shared" si="38"/>
        <v>0.53875428531819747</v>
      </c>
      <c r="U144" s="37">
        <f t="shared" si="39"/>
        <v>-0.10861357359778612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44569119</v>
      </c>
      <c r="E145" s="31">
        <v>44569119</v>
      </c>
      <c r="F145" s="31">
        <v>9698240</v>
      </c>
      <c r="G145" s="36">
        <f t="shared" si="32"/>
        <v>0.21759999339452951</v>
      </c>
      <c r="H145" s="31">
        <v>10968653</v>
      </c>
      <c r="I145" s="36">
        <f t="shared" si="33"/>
        <v>0.24610432618154288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20666893</v>
      </c>
      <c r="O145" s="36">
        <f t="shared" si="37"/>
        <v>0.46370431957607239</v>
      </c>
      <c r="P145" s="31">
        <v>10137044</v>
      </c>
      <c r="Q145" s="31">
        <v>45762821</v>
      </c>
      <c r="R145" s="31">
        <v>44221173</v>
      </c>
      <c r="S145" s="31">
        <v>18593302</v>
      </c>
      <c r="T145" s="36">
        <f t="shared" si="38"/>
        <v>0.40629711179736933</v>
      </c>
      <c r="U145" s="36">
        <f t="shared" si="39"/>
        <v>8.2036637110384447E-2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51735439</v>
      </c>
      <c r="E146" s="31">
        <v>51735439</v>
      </c>
      <c r="F146" s="31">
        <v>15207583</v>
      </c>
      <c r="G146" s="36">
        <f t="shared" si="32"/>
        <v>0.29394904718987697</v>
      </c>
      <c r="H146" s="31">
        <v>21078381</v>
      </c>
      <c r="I146" s="36">
        <f t="shared" si="33"/>
        <v>0.40742634850358572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36285964</v>
      </c>
      <c r="O146" s="36">
        <f t="shared" si="37"/>
        <v>0.70137539569346263</v>
      </c>
      <c r="P146" s="31">
        <v>16474315</v>
      </c>
      <c r="Q146" s="31">
        <v>58134686</v>
      </c>
      <c r="R146" s="31">
        <v>70270853</v>
      </c>
      <c r="S146" s="31">
        <v>34398366</v>
      </c>
      <c r="T146" s="36">
        <f t="shared" si="38"/>
        <v>0.59170124355707365</v>
      </c>
      <c r="U146" s="36">
        <f t="shared" si="39"/>
        <v>0.27946934364190557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55949111</v>
      </c>
      <c r="E147" s="31">
        <v>55949111</v>
      </c>
      <c r="F147" s="31">
        <v>10467066</v>
      </c>
      <c r="G147" s="36">
        <f t="shared" si="32"/>
        <v>0.18708190019319521</v>
      </c>
      <c r="H147" s="31">
        <v>17278486</v>
      </c>
      <c r="I147" s="36">
        <f t="shared" si="33"/>
        <v>0.30882503209032225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27745552</v>
      </c>
      <c r="O147" s="36">
        <f t="shared" si="37"/>
        <v>0.49590693228351745</v>
      </c>
      <c r="P147" s="31">
        <v>12757277</v>
      </c>
      <c r="Q147" s="31">
        <v>60048131</v>
      </c>
      <c r="R147" s="31">
        <v>64018972</v>
      </c>
      <c r="S147" s="31">
        <v>25013821</v>
      </c>
      <c r="T147" s="36">
        <f t="shared" si="38"/>
        <v>0.41656285688558731</v>
      </c>
      <c r="U147" s="36">
        <f t="shared" si="39"/>
        <v>0.3544023540446759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43984292</v>
      </c>
      <c r="E148" s="31">
        <v>43984292</v>
      </c>
      <c r="F148" s="31">
        <v>9305320</v>
      </c>
      <c r="G148" s="36">
        <f t="shared" si="32"/>
        <v>0.2115600724003924</v>
      </c>
      <c r="H148" s="31">
        <v>13019700</v>
      </c>
      <c r="I148" s="36">
        <f t="shared" si="33"/>
        <v>0.29600794756455329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22325020</v>
      </c>
      <c r="O148" s="36">
        <f t="shared" si="37"/>
        <v>0.50756801996494572</v>
      </c>
      <c r="P148" s="31">
        <v>11987299</v>
      </c>
      <c r="Q148" s="31">
        <v>38446532</v>
      </c>
      <c r="R148" s="31">
        <v>40516967</v>
      </c>
      <c r="S148" s="31">
        <v>20676359</v>
      </c>
      <c r="T148" s="36">
        <f t="shared" si="38"/>
        <v>0.53779516446372844</v>
      </c>
      <c r="U148" s="36">
        <f t="shared" si="39"/>
        <v>8.6124572349450812E-2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44465802</v>
      </c>
      <c r="E149" s="31">
        <v>44465802</v>
      </c>
      <c r="F149" s="31">
        <v>12542739</v>
      </c>
      <c r="G149" s="36">
        <f t="shared" si="32"/>
        <v>0.28207607725145722</v>
      </c>
      <c r="H149" s="31">
        <v>32621683</v>
      </c>
      <c r="I149" s="36">
        <f t="shared" si="33"/>
        <v>0.73363532271384646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45164422</v>
      </c>
      <c r="O149" s="36">
        <f t="shared" si="37"/>
        <v>1.0157113999653036</v>
      </c>
      <c r="P149" s="31">
        <v>9207638</v>
      </c>
      <c r="Q149" s="31">
        <v>35483026</v>
      </c>
      <c r="R149" s="31">
        <v>53558133</v>
      </c>
      <c r="S149" s="31">
        <v>24973087</v>
      </c>
      <c r="T149" s="36">
        <f t="shared" si="38"/>
        <v>0.70380375675964046</v>
      </c>
      <c r="U149" s="36">
        <f t="shared" si="39"/>
        <v>2.5428937366999005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240703763</v>
      </c>
      <c r="E150" s="32">
        <f>SUM(E145:E149)</f>
        <v>240703763</v>
      </c>
      <c r="F150" s="32">
        <f>SUM(F145:F149)</f>
        <v>57220948</v>
      </c>
      <c r="G150" s="37">
        <f t="shared" si="32"/>
        <v>0.23772352906672256</v>
      </c>
      <c r="H150" s="32">
        <f>SUM(H145:H149)</f>
        <v>94966903</v>
      </c>
      <c r="I150" s="37">
        <f t="shared" si="33"/>
        <v>0.39453850582302696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152187851</v>
      </c>
      <c r="O150" s="37">
        <f t="shared" si="37"/>
        <v>0.63226203488974952</v>
      </c>
      <c r="P150" s="32">
        <f>SUM(P145:P149)</f>
        <v>60563573</v>
      </c>
      <c r="Q150" s="32">
        <f>SUM(Q145:Q149)</f>
        <v>237875196</v>
      </c>
      <c r="R150" s="32">
        <f>SUM(R145:R149)</f>
        <v>272586098</v>
      </c>
      <c r="S150" s="32">
        <f>SUM(S145:S149)</f>
        <v>123654935</v>
      </c>
      <c r="T150" s="37">
        <f t="shared" si="38"/>
        <v>0.51983114288216914</v>
      </c>
      <c r="U150" s="37">
        <f t="shared" si="39"/>
        <v>0.56805317612288175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36133771</v>
      </c>
      <c r="E151" s="31">
        <v>36133771</v>
      </c>
      <c r="F151" s="31">
        <v>8527968</v>
      </c>
      <c r="G151" s="36">
        <f t="shared" si="32"/>
        <v>0.23601101584442985</v>
      </c>
      <c r="H151" s="31">
        <v>13740745</v>
      </c>
      <c r="I151" s="36">
        <f t="shared" si="33"/>
        <v>0.38027431457403105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22268713</v>
      </c>
      <c r="O151" s="36">
        <f t="shared" si="37"/>
        <v>0.6162853304184609</v>
      </c>
      <c r="P151" s="31">
        <v>12756028</v>
      </c>
      <c r="Q151" s="31">
        <v>41103876</v>
      </c>
      <c r="R151" s="31">
        <v>37887165</v>
      </c>
      <c r="S151" s="31">
        <v>25002846</v>
      </c>
      <c r="T151" s="36">
        <f t="shared" si="38"/>
        <v>0.60828438661113127</v>
      </c>
      <c r="U151" s="36">
        <f t="shared" si="39"/>
        <v>7.7196208725788251E-2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144656200</v>
      </c>
      <c r="E152" s="31">
        <v>154638925</v>
      </c>
      <c r="F152" s="31">
        <v>39711208</v>
      </c>
      <c r="G152" s="36">
        <f t="shared" si="32"/>
        <v>0.27452129946728865</v>
      </c>
      <c r="H152" s="31">
        <v>35908950</v>
      </c>
      <c r="I152" s="36">
        <f t="shared" si="33"/>
        <v>0.24823650835567365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75620158</v>
      </c>
      <c r="O152" s="36">
        <f t="shared" si="37"/>
        <v>0.52275780782296233</v>
      </c>
      <c r="P152" s="31">
        <v>33113886</v>
      </c>
      <c r="Q152" s="31">
        <v>141371800</v>
      </c>
      <c r="R152" s="31">
        <v>146071300</v>
      </c>
      <c r="S152" s="31">
        <v>73451084</v>
      </c>
      <c r="T152" s="36">
        <f t="shared" si="38"/>
        <v>0.51955965758376144</v>
      </c>
      <c r="U152" s="36">
        <f t="shared" si="39"/>
        <v>8.4407610752782025E-2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75512880</v>
      </c>
      <c r="E153" s="31">
        <v>75512880</v>
      </c>
      <c r="F153" s="31">
        <v>16246851</v>
      </c>
      <c r="G153" s="36">
        <f t="shared" si="32"/>
        <v>0.21515337515931057</v>
      </c>
      <c r="H153" s="31">
        <v>19166622</v>
      </c>
      <c r="I153" s="36">
        <f t="shared" si="33"/>
        <v>0.25381924249214172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35413473</v>
      </c>
      <c r="O153" s="36">
        <f t="shared" si="37"/>
        <v>0.46897261765145232</v>
      </c>
      <c r="P153" s="31">
        <v>22638874</v>
      </c>
      <c r="Q153" s="31">
        <v>92509290</v>
      </c>
      <c r="R153" s="31">
        <v>86024528</v>
      </c>
      <c r="S153" s="31">
        <v>42880590</v>
      </c>
      <c r="T153" s="36">
        <f t="shared" si="38"/>
        <v>0.46352739276239174</v>
      </c>
      <c r="U153" s="36">
        <f t="shared" si="39"/>
        <v>-0.1533756493366234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23338944</v>
      </c>
      <c r="E154" s="31">
        <v>23338944</v>
      </c>
      <c r="F154" s="31">
        <v>8869037</v>
      </c>
      <c r="G154" s="36">
        <f t="shared" si="32"/>
        <v>0.38001020954504194</v>
      </c>
      <c r="H154" s="31">
        <v>7401195</v>
      </c>
      <c r="I154" s="36">
        <f t="shared" si="33"/>
        <v>0.31711781818406182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16270232</v>
      </c>
      <c r="O154" s="36">
        <f t="shared" si="37"/>
        <v>0.69712802772910376</v>
      </c>
      <c r="P154" s="31">
        <v>8106770</v>
      </c>
      <c r="Q154" s="31">
        <v>21240416</v>
      </c>
      <c r="R154" s="31">
        <v>26318163</v>
      </c>
      <c r="S154" s="31">
        <v>15416672</v>
      </c>
      <c r="T154" s="36">
        <f t="shared" si="38"/>
        <v>0.72581779942539737</v>
      </c>
      <c r="U154" s="36">
        <f t="shared" si="39"/>
        <v>-8.7035280389106906E-2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22603400</v>
      </c>
      <c r="E155" s="31">
        <v>22603400</v>
      </c>
      <c r="F155" s="31">
        <v>5391624</v>
      </c>
      <c r="G155" s="36">
        <f t="shared" si="32"/>
        <v>0.23853154835113302</v>
      </c>
      <c r="H155" s="31">
        <v>6421047</v>
      </c>
      <c r="I155" s="36">
        <f t="shared" si="33"/>
        <v>0.28407438703911803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11812671</v>
      </c>
      <c r="O155" s="36">
        <f t="shared" si="37"/>
        <v>0.52260593539025102</v>
      </c>
      <c r="P155" s="31">
        <v>5028036</v>
      </c>
      <c r="Q155" s="31">
        <v>20722193</v>
      </c>
      <c r="R155" s="31">
        <v>18813421</v>
      </c>
      <c r="S155" s="31">
        <v>9766770</v>
      </c>
      <c r="T155" s="36">
        <f t="shared" si="38"/>
        <v>0.47131932416612471</v>
      </c>
      <c r="U155" s="36">
        <f t="shared" si="39"/>
        <v>0.27704873234797844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52379873</v>
      </c>
      <c r="E156" s="31">
        <v>52379873</v>
      </c>
      <c r="F156" s="31">
        <v>12406502</v>
      </c>
      <c r="G156" s="36">
        <f t="shared" si="32"/>
        <v>0.2368562825648699</v>
      </c>
      <c r="H156" s="31">
        <v>9695341</v>
      </c>
      <c r="I156" s="36">
        <f t="shared" si="33"/>
        <v>0.18509668780602045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22101843</v>
      </c>
      <c r="O156" s="36">
        <f t="shared" si="37"/>
        <v>0.42195297037089036</v>
      </c>
      <c r="P156" s="31">
        <v>16074510</v>
      </c>
      <c r="Q156" s="31">
        <v>51196829</v>
      </c>
      <c r="R156" s="31">
        <v>53633020</v>
      </c>
      <c r="S156" s="31">
        <v>28242664</v>
      </c>
      <c r="T156" s="36">
        <f t="shared" si="38"/>
        <v>0.55164869683628259</v>
      </c>
      <c r="U156" s="36">
        <f t="shared" si="39"/>
        <v>-0.39684998174127861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354625068</v>
      </c>
      <c r="E157" s="32">
        <f>SUM(E151:E156)</f>
        <v>364607793</v>
      </c>
      <c r="F157" s="32">
        <f>SUM(F151:F156)</f>
        <v>91153190</v>
      </c>
      <c r="G157" s="37">
        <f t="shared" si="32"/>
        <v>0.25704102226636727</v>
      </c>
      <c r="H157" s="32">
        <f>SUM(H151:H156)</f>
        <v>92333900</v>
      </c>
      <c r="I157" s="37">
        <f t="shared" si="33"/>
        <v>0.26037048232585747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183487090</v>
      </c>
      <c r="O157" s="37">
        <f t="shared" si="37"/>
        <v>0.51741150459222474</v>
      </c>
      <c r="P157" s="32">
        <f>SUM(P151:P156)</f>
        <v>97718104</v>
      </c>
      <c r="Q157" s="32">
        <f>SUM(Q151:Q156)</f>
        <v>368144404</v>
      </c>
      <c r="R157" s="32">
        <f>SUM(R151:R156)</f>
        <v>368747597</v>
      </c>
      <c r="S157" s="32">
        <f>SUM(S151:S156)</f>
        <v>194760626</v>
      </c>
      <c r="T157" s="37">
        <f t="shared" si="38"/>
        <v>0.52903323772918198</v>
      </c>
      <c r="U157" s="37">
        <f t="shared" si="39"/>
        <v>-5.5099349860492586E-2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66001422</v>
      </c>
      <c r="E158" s="31">
        <v>66001422</v>
      </c>
      <c r="F158" s="31">
        <v>13433649</v>
      </c>
      <c r="G158" s="36">
        <f t="shared" si="32"/>
        <v>0.2035357510933628</v>
      </c>
      <c r="H158" s="31">
        <v>20452780</v>
      </c>
      <c r="I158" s="36">
        <f t="shared" si="33"/>
        <v>0.30988392947048926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33886429</v>
      </c>
      <c r="O158" s="36">
        <f t="shared" si="37"/>
        <v>0.51341968056385212</v>
      </c>
      <c r="P158" s="31">
        <v>17592749</v>
      </c>
      <c r="Q158" s="31">
        <v>62710748</v>
      </c>
      <c r="R158" s="31">
        <v>64500584</v>
      </c>
      <c r="S158" s="31">
        <v>30227642</v>
      </c>
      <c r="T158" s="36">
        <f t="shared" si="38"/>
        <v>0.48201692634889315</v>
      </c>
      <c r="U158" s="36">
        <f t="shared" si="39"/>
        <v>0.16256873783625281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119755491</v>
      </c>
      <c r="E159" s="31">
        <v>119755491</v>
      </c>
      <c r="F159" s="31">
        <v>18827902</v>
      </c>
      <c r="G159" s="36">
        <f t="shared" si="32"/>
        <v>0.15721952991700397</v>
      </c>
      <c r="H159" s="31">
        <v>32508818</v>
      </c>
      <c r="I159" s="36">
        <f t="shared" si="33"/>
        <v>0.27145993664708035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51336720</v>
      </c>
      <c r="O159" s="36">
        <f t="shared" si="37"/>
        <v>0.42867946656408429</v>
      </c>
      <c r="P159" s="31">
        <v>25745793</v>
      </c>
      <c r="Q159" s="31">
        <v>115725259</v>
      </c>
      <c r="R159" s="31">
        <v>116773046</v>
      </c>
      <c r="S159" s="31">
        <v>45826499</v>
      </c>
      <c r="T159" s="36">
        <f t="shared" si="38"/>
        <v>0.39599392039381826</v>
      </c>
      <c r="U159" s="36">
        <f t="shared" si="39"/>
        <v>0.2626846646362766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36224640</v>
      </c>
      <c r="E160" s="31">
        <v>36224640</v>
      </c>
      <c r="F160" s="31">
        <v>9916578</v>
      </c>
      <c r="G160" s="36">
        <f t="shared" si="32"/>
        <v>0.27375228573700111</v>
      </c>
      <c r="H160" s="31">
        <v>9939702</v>
      </c>
      <c r="I160" s="36">
        <f t="shared" si="33"/>
        <v>0.27439063576615252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19856280</v>
      </c>
      <c r="O160" s="36">
        <f t="shared" si="37"/>
        <v>0.54814292150315369</v>
      </c>
      <c r="P160" s="31">
        <v>15622330</v>
      </c>
      <c r="Q160" s="31">
        <v>51792704</v>
      </c>
      <c r="R160" s="31">
        <v>53710308</v>
      </c>
      <c r="S160" s="31">
        <v>30277302</v>
      </c>
      <c r="T160" s="36">
        <f t="shared" si="38"/>
        <v>0.58458623824699329</v>
      </c>
      <c r="U160" s="36">
        <f t="shared" si="39"/>
        <v>-0.36375034965974984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37339339</v>
      </c>
      <c r="E161" s="31">
        <v>37339339</v>
      </c>
      <c r="F161" s="31">
        <v>7060268</v>
      </c>
      <c r="G161" s="36">
        <f t="shared" si="32"/>
        <v>0.18908390424372537</v>
      </c>
      <c r="H161" s="31">
        <v>10930342</v>
      </c>
      <c r="I161" s="36">
        <f t="shared" si="33"/>
        <v>0.29272992754370936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17990610</v>
      </c>
      <c r="O161" s="36">
        <f t="shared" si="37"/>
        <v>0.4818138317874347</v>
      </c>
      <c r="P161" s="31">
        <v>9988163</v>
      </c>
      <c r="Q161" s="31">
        <v>31267591</v>
      </c>
      <c r="R161" s="31">
        <v>35774437</v>
      </c>
      <c r="S161" s="31">
        <v>18166957</v>
      </c>
      <c r="T161" s="36">
        <f t="shared" si="38"/>
        <v>0.58101556336719384</v>
      </c>
      <c r="U161" s="36">
        <f t="shared" si="39"/>
        <v>9.4329557897683491E-2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27350510</v>
      </c>
      <c r="E162" s="31">
        <v>27435510</v>
      </c>
      <c r="F162" s="31">
        <v>5099427</v>
      </c>
      <c r="G162" s="36">
        <f t="shared" si="32"/>
        <v>0.1864472362672579</v>
      </c>
      <c r="H162" s="31">
        <v>6151163</v>
      </c>
      <c r="I162" s="36">
        <f t="shared" si="33"/>
        <v>0.22490121756413317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11250590</v>
      </c>
      <c r="O162" s="36">
        <f t="shared" si="37"/>
        <v>0.41134845383139107</v>
      </c>
      <c r="P162" s="31">
        <v>4858932</v>
      </c>
      <c r="Q162" s="31">
        <v>23010001</v>
      </c>
      <c r="R162" s="31">
        <v>24413555</v>
      </c>
      <c r="S162" s="31">
        <v>9334696</v>
      </c>
      <c r="T162" s="36">
        <f t="shared" si="38"/>
        <v>0.4056799476019145</v>
      </c>
      <c r="U162" s="36">
        <f t="shared" si="39"/>
        <v>0.26594959550781949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286671402</v>
      </c>
      <c r="E163" s="32">
        <f>SUM(E158:E162)</f>
        <v>286756402</v>
      </c>
      <c r="F163" s="32">
        <f>SUM(F158:F162)</f>
        <v>54337824</v>
      </c>
      <c r="G163" s="37">
        <f t="shared" si="32"/>
        <v>0.18954741777835238</v>
      </c>
      <c r="H163" s="32">
        <f>SUM(H158:H162)</f>
        <v>79982805</v>
      </c>
      <c r="I163" s="37">
        <f t="shared" si="33"/>
        <v>0.27900517610752118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134320629</v>
      </c>
      <c r="O163" s="37">
        <f t="shared" si="37"/>
        <v>0.46855259388587356</v>
      </c>
      <c r="P163" s="32">
        <f>SUM(P158:P162)</f>
        <v>73807967</v>
      </c>
      <c r="Q163" s="32">
        <f>SUM(Q158:Q162)</f>
        <v>284506303</v>
      </c>
      <c r="R163" s="32">
        <f>SUM(R158:R162)</f>
        <v>295171930</v>
      </c>
      <c r="S163" s="32">
        <f>SUM(S158:S162)</f>
        <v>133833096</v>
      </c>
      <c r="T163" s="37">
        <f t="shared" si="38"/>
        <v>0.47040467852130502</v>
      </c>
      <c r="U163" s="37">
        <f t="shared" si="39"/>
        <v>8.3660860080321697E-2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19894908</v>
      </c>
      <c r="E164" s="31">
        <v>19894908</v>
      </c>
      <c r="F164" s="31">
        <v>5899070</v>
      </c>
      <c r="G164" s="36">
        <f t="shared" si="32"/>
        <v>0.29651154958846754</v>
      </c>
      <c r="H164" s="31">
        <v>5196164</v>
      </c>
      <c r="I164" s="36">
        <f t="shared" si="33"/>
        <v>0.26118059957854545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11095234</v>
      </c>
      <c r="O164" s="36">
        <f t="shared" si="37"/>
        <v>0.55769214916701304</v>
      </c>
      <c r="P164" s="31">
        <v>4255960</v>
      </c>
      <c r="Q164" s="31">
        <v>18950738</v>
      </c>
      <c r="R164" s="31">
        <v>19753569</v>
      </c>
      <c r="S164" s="31">
        <v>10614480</v>
      </c>
      <c r="T164" s="36">
        <f t="shared" si="38"/>
        <v>0.56010905749422524</v>
      </c>
      <c r="U164" s="36">
        <f t="shared" si="39"/>
        <v>0.22091467025066036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27630601</v>
      </c>
      <c r="E165" s="31">
        <v>27630601</v>
      </c>
      <c r="F165" s="31">
        <v>5641111</v>
      </c>
      <c r="G165" s="36">
        <f t="shared" si="32"/>
        <v>0.2041617191026717</v>
      </c>
      <c r="H165" s="31">
        <v>9012007</v>
      </c>
      <c r="I165" s="36">
        <f t="shared" si="33"/>
        <v>0.3261603683539131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14653118</v>
      </c>
      <c r="O165" s="36">
        <f t="shared" si="37"/>
        <v>0.53032208745658482</v>
      </c>
      <c r="P165" s="31">
        <v>7048972</v>
      </c>
      <c r="Q165" s="31">
        <v>24865794</v>
      </c>
      <c r="R165" s="31">
        <v>25104639</v>
      </c>
      <c r="S165" s="31">
        <v>12271518</v>
      </c>
      <c r="T165" s="36">
        <f t="shared" si="38"/>
        <v>0.49351000012306062</v>
      </c>
      <c r="U165" s="36">
        <f t="shared" si="39"/>
        <v>0.27848528835126607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51505874</v>
      </c>
      <c r="E166" s="31">
        <v>51505874</v>
      </c>
      <c r="F166" s="31">
        <v>12943612</v>
      </c>
      <c r="G166" s="36">
        <f t="shared" si="32"/>
        <v>0.25130360859423528</v>
      </c>
      <c r="H166" s="31">
        <v>14398743</v>
      </c>
      <c r="I166" s="36">
        <f t="shared" si="33"/>
        <v>0.27955535712295648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27342355</v>
      </c>
      <c r="O166" s="36">
        <f t="shared" si="37"/>
        <v>0.53085896571719182</v>
      </c>
      <c r="P166" s="31">
        <v>12887137</v>
      </c>
      <c r="Q166" s="31">
        <v>50271193</v>
      </c>
      <c r="R166" s="31">
        <v>51058213</v>
      </c>
      <c r="S166" s="31">
        <v>26327380</v>
      </c>
      <c r="T166" s="36">
        <f t="shared" si="38"/>
        <v>0.52370708608407202</v>
      </c>
      <c r="U166" s="36">
        <f t="shared" si="39"/>
        <v>0.11729571897932023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30258109</v>
      </c>
      <c r="E167" s="31">
        <v>30258109</v>
      </c>
      <c r="F167" s="31">
        <v>6136369</v>
      </c>
      <c r="G167" s="36">
        <f t="shared" si="32"/>
        <v>0.2028008095284474</v>
      </c>
      <c r="H167" s="31">
        <v>7394684</v>
      </c>
      <c r="I167" s="36">
        <f t="shared" si="33"/>
        <v>0.24438685180227224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13531053</v>
      </c>
      <c r="O167" s="36">
        <f t="shared" si="37"/>
        <v>0.44718766133071963</v>
      </c>
      <c r="P167" s="31">
        <v>746448</v>
      </c>
      <c r="Q167" s="31">
        <v>25880911</v>
      </c>
      <c r="R167" s="31">
        <v>28061911</v>
      </c>
      <c r="S167" s="31">
        <v>4649277</v>
      </c>
      <c r="T167" s="36">
        <f t="shared" si="38"/>
        <v>0.17964116487244208</v>
      </c>
      <c r="U167" s="36">
        <f t="shared" si="39"/>
        <v>8.9064958309219122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45410470</v>
      </c>
      <c r="E168" s="31">
        <v>45410470</v>
      </c>
      <c r="F168" s="31">
        <v>9916128</v>
      </c>
      <c r="G168" s="36">
        <f t="shared" si="32"/>
        <v>0.21836655731596699</v>
      </c>
      <c r="H168" s="31">
        <v>7716405</v>
      </c>
      <c r="I168" s="36">
        <f t="shared" si="33"/>
        <v>0.1699256801349997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17632533</v>
      </c>
      <c r="O168" s="36">
        <f t="shared" si="37"/>
        <v>0.38829223745096669</v>
      </c>
      <c r="P168" s="31">
        <v>8053298</v>
      </c>
      <c r="Q168" s="31">
        <v>39877922</v>
      </c>
      <c r="R168" s="31">
        <v>42257336</v>
      </c>
      <c r="S168" s="31">
        <v>17120045</v>
      </c>
      <c r="T168" s="36">
        <f t="shared" si="38"/>
        <v>0.42931136181067808</v>
      </c>
      <c r="U168" s="36">
        <f t="shared" si="39"/>
        <v>-4.1832923604714467E-2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174699962</v>
      </c>
      <c r="E169" s="32">
        <f>SUM(E164:E168)</f>
        <v>174699962</v>
      </c>
      <c r="F169" s="32">
        <f>SUM(F164:F168)</f>
        <v>40536290</v>
      </c>
      <c r="G169" s="37">
        <f t="shared" si="32"/>
        <v>0.23203376541089346</v>
      </c>
      <c r="H169" s="32">
        <f>SUM(H164:H168)</f>
        <v>43718003</v>
      </c>
      <c r="I169" s="37">
        <f t="shared" si="33"/>
        <v>0.25024620783832796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84254293</v>
      </c>
      <c r="O169" s="37">
        <f t="shared" si="37"/>
        <v>0.48227997324922145</v>
      </c>
      <c r="P169" s="32">
        <f>SUM(P164:P168)</f>
        <v>32991815</v>
      </c>
      <c r="Q169" s="32">
        <f>SUM(Q164:Q168)</f>
        <v>159846558</v>
      </c>
      <c r="R169" s="32">
        <f>SUM(R164:R168)</f>
        <v>166235668</v>
      </c>
      <c r="S169" s="32">
        <f>SUM(S164:S168)</f>
        <v>70982700</v>
      </c>
      <c r="T169" s="37">
        <f t="shared" si="38"/>
        <v>0.44406774151495959</v>
      </c>
      <c r="U169" s="37">
        <f t="shared" si="39"/>
        <v>0.32511663877843633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3611872234</v>
      </c>
      <c r="E170" s="32">
        <f>SUM(E105,E107:E111,E113:E120,E122:E125,E127:E131,E133:E136,E138:E143,E145:E149,E151:E156,E158:E162,E164:E168)</f>
        <v>3628629660</v>
      </c>
      <c r="F170" s="32">
        <f>SUM(F105,F107:F111,F113:F120,F122:F125,F127:F131,F133:F136,F138:F143,F145:F149,F151:F156,F158:F162,F164:F168)</f>
        <v>893123576</v>
      </c>
      <c r="G170" s="37">
        <f t="shared" si="32"/>
        <v>0.24727441009476195</v>
      </c>
      <c r="H170" s="32">
        <f>SUM(H105,H107:H111,H113:H120,H122:H125,H127:H131,H133:H136,H138:H143,H145:H149,H151:H156,H158:H162,H164:H168)</f>
        <v>1053186950</v>
      </c>
      <c r="I170" s="37">
        <f t="shared" si="33"/>
        <v>0.29159031155253207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1946310526</v>
      </c>
      <c r="O170" s="37">
        <f t="shared" si="37"/>
        <v>0.53886472164729404</v>
      </c>
      <c r="P170" s="32">
        <f>SUM(P105,P107:P111,P113:P120,P122:P125,P127:P131,P133:P136,P138:P143,P145:P149,P151:P156,P158:P162,P164:P168)</f>
        <v>961104225</v>
      </c>
      <c r="Q170" s="32">
        <f>SUM(Q105,Q107:Q111,Q113:Q120,Q122:Q125,Q127:Q131,Q133:Q136,Q138:Q143,Q145:Q149,Q151:Q156,Q158:Q162,Q164:Q168)</f>
        <v>3674135853</v>
      </c>
      <c r="R170" s="32">
        <f>SUM(R105,R107:R111,R113:R120,R122:R125,R127:R131,R133:R136,R138:R143,R145:R149,R151:R156,R158:R162,R164:R168)</f>
        <v>3833518141</v>
      </c>
      <c r="S170" s="32">
        <f>SUM(S105,S107:S111,S113:S120,S122:S125,S127:S131,S133:S136,S138:S143,S145:S149,S151:S156,S158:S162,S164:S168)</f>
        <v>1818130478</v>
      </c>
      <c r="T170" s="37">
        <f t="shared" si="38"/>
        <v>0.4948457408060899</v>
      </c>
      <c r="U170" s="37">
        <f t="shared" si="39"/>
        <v>9.580930205566407E-2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51878957</v>
      </c>
      <c r="E173" s="31">
        <v>51878957</v>
      </c>
      <c r="F173" s="31">
        <v>10253124</v>
      </c>
      <c r="G173" s="36">
        <f t="shared" ref="G173:G205" si="40">IF(($D173     =0),0,($F173     /$D173     ))</f>
        <v>0.19763550759125709</v>
      </c>
      <c r="H173" s="31">
        <v>15849983</v>
      </c>
      <c r="I173" s="36">
        <f t="shared" ref="I173:I205" si="41">IF(($D173     =0),0,($H173     /$D173     ))</f>
        <v>0.30551853615715518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26103107</v>
      </c>
      <c r="O173" s="36">
        <f t="shared" ref="O173:O205" si="45">IF(($D173     =0),0,($N173     /$D173     ))</f>
        <v>0.50315404374841233</v>
      </c>
      <c r="P173" s="31">
        <v>12636440</v>
      </c>
      <c r="Q173" s="31">
        <v>48194527</v>
      </c>
      <c r="R173" s="31">
        <v>50164766</v>
      </c>
      <c r="S173" s="31">
        <v>24319080</v>
      </c>
      <c r="T173" s="36">
        <f t="shared" ref="T173:T205" si="46">IF(($Q173     =0),0,($S173     /$Q173     ))</f>
        <v>0.50460252468086264</v>
      </c>
      <c r="U173" s="36">
        <f t="shared" ref="U173:U205" si="47">IF(($P173     =0),0,(($H173     /$P173     )-1))</f>
        <v>0.25430762145034524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76895026</v>
      </c>
      <c r="E174" s="31">
        <v>76895026</v>
      </c>
      <c r="F174" s="31">
        <v>14536134</v>
      </c>
      <c r="G174" s="36">
        <f t="shared" si="40"/>
        <v>0.18903867722211318</v>
      </c>
      <c r="H174" s="31">
        <v>26384846</v>
      </c>
      <c r="I174" s="36">
        <f t="shared" si="41"/>
        <v>0.34312812378787672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40920980</v>
      </c>
      <c r="O174" s="36">
        <f t="shared" si="45"/>
        <v>0.53216680100998992</v>
      </c>
      <c r="P174" s="31">
        <v>20634291</v>
      </c>
      <c r="Q174" s="31">
        <v>66650913</v>
      </c>
      <c r="R174" s="31">
        <v>71182830</v>
      </c>
      <c r="S174" s="31">
        <v>35585981</v>
      </c>
      <c r="T174" s="36">
        <f t="shared" si="46"/>
        <v>0.53391588199249429</v>
      </c>
      <c r="U174" s="36">
        <f t="shared" si="47"/>
        <v>0.27868924597409239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49485130</v>
      </c>
      <c r="E175" s="31">
        <v>49485130</v>
      </c>
      <c r="F175" s="31">
        <v>10247495</v>
      </c>
      <c r="G175" s="36">
        <f t="shared" si="40"/>
        <v>0.20708230937253272</v>
      </c>
      <c r="H175" s="31">
        <v>14115543</v>
      </c>
      <c r="I175" s="36">
        <f t="shared" si="41"/>
        <v>0.28524817455263834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24363038</v>
      </c>
      <c r="O175" s="36">
        <f t="shared" si="45"/>
        <v>0.49233048392517104</v>
      </c>
      <c r="P175" s="31">
        <v>12282655</v>
      </c>
      <c r="Q175" s="31">
        <v>45543018</v>
      </c>
      <c r="R175" s="31">
        <v>45258018</v>
      </c>
      <c r="S175" s="31">
        <v>22142838</v>
      </c>
      <c r="T175" s="36">
        <f t="shared" si="46"/>
        <v>0.48619610584436895</v>
      </c>
      <c r="U175" s="36">
        <f t="shared" si="47"/>
        <v>0.14922571707827004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55412751</v>
      </c>
      <c r="E176" s="31">
        <v>55412751</v>
      </c>
      <c r="F176" s="31">
        <v>11362418</v>
      </c>
      <c r="G176" s="36">
        <f t="shared" si="40"/>
        <v>0.20505060288380197</v>
      </c>
      <c r="H176" s="31">
        <v>11091192</v>
      </c>
      <c r="I176" s="36">
        <f t="shared" si="41"/>
        <v>0.20015595327508645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22453610</v>
      </c>
      <c r="O176" s="36">
        <f t="shared" si="45"/>
        <v>0.4052065561588884</v>
      </c>
      <c r="P176" s="31">
        <v>10959752</v>
      </c>
      <c r="Q176" s="31">
        <v>48925270</v>
      </c>
      <c r="R176" s="31">
        <v>49091686</v>
      </c>
      <c r="S176" s="31">
        <v>20830859</v>
      </c>
      <c r="T176" s="36">
        <f t="shared" si="46"/>
        <v>0.42576891246588933</v>
      </c>
      <c r="U176" s="36">
        <f t="shared" si="47"/>
        <v>1.1992972103748389E-2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50269486</v>
      </c>
      <c r="E177" s="31">
        <v>50269486</v>
      </c>
      <c r="F177" s="31">
        <v>9122293</v>
      </c>
      <c r="G177" s="36">
        <f t="shared" si="40"/>
        <v>0.18146779937236676</v>
      </c>
      <c r="H177" s="31">
        <v>11619490</v>
      </c>
      <c r="I177" s="36">
        <f t="shared" si="41"/>
        <v>0.23114399856803788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20741783</v>
      </c>
      <c r="O177" s="36">
        <f t="shared" si="45"/>
        <v>0.41261179794040465</v>
      </c>
      <c r="P177" s="31">
        <v>9064513</v>
      </c>
      <c r="Q177" s="31">
        <v>49457789</v>
      </c>
      <c r="R177" s="31">
        <v>49232532</v>
      </c>
      <c r="S177" s="31">
        <v>18314591</v>
      </c>
      <c r="T177" s="36">
        <f t="shared" si="46"/>
        <v>0.37030751617303392</v>
      </c>
      <c r="U177" s="36">
        <f t="shared" si="47"/>
        <v>0.2818658873344877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121809732</v>
      </c>
      <c r="E178" s="31">
        <v>121809732</v>
      </c>
      <c r="F178" s="31">
        <v>43699069</v>
      </c>
      <c r="G178" s="36">
        <f t="shared" si="40"/>
        <v>0.35874858504737533</v>
      </c>
      <c r="H178" s="31">
        <v>42933571</v>
      </c>
      <c r="I178" s="36">
        <f t="shared" si="41"/>
        <v>0.3524642103309118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86632640</v>
      </c>
      <c r="O178" s="36">
        <f t="shared" si="45"/>
        <v>0.71121279537828719</v>
      </c>
      <c r="P178" s="31">
        <v>37096523</v>
      </c>
      <c r="Q178" s="31">
        <v>78043914</v>
      </c>
      <c r="R178" s="31">
        <v>127177914</v>
      </c>
      <c r="S178" s="31">
        <v>70418742</v>
      </c>
      <c r="T178" s="36">
        <f t="shared" si="46"/>
        <v>0.90229639174683118</v>
      </c>
      <c r="U178" s="36">
        <f t="shared" si="47"/>
        <v>0.15734757675267841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405751082</v>
      </c>
      <c r="E179" s="32">
        <f>SUM(E173:E178)</f>
        <v>405751082</v>
      </c>
      <c r="F179" s="32">
        <f>SUM(F173:F178)</f>
        <v>99220533</v>
      </c>
      <c r="G179" s="37">
        <f t="shared" si="40"/>
        <v>0.24453547359856456</v>
      </c>
      <c r="H179" s="32">
        <f>SUM(H173:H178)</f>
        <v>121994625</v>
      </c>
      <c r="I179" s="37">
        <f t="shared" si="41"/>
        <v>0.30066370839646955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221215158</v>
      </c>
      <c r="O179" s="37">
        <f t="shared" si="45"/>
        <v>0.54519918199503414</v>
      </c>
      <c r="P179" s="32">
        <f>SUM(P173:P178)</f>
        <v>102674174</v>
      </c>
      <c r="Q179" s="32">
        <f>SUM(Q173:Q178)</f>
        <v>336815431</v>
      </c>
      <c r="R179" s="32">
        <f>SUM(R173:R178)</f>
        <v>392107746</v>
      </c>
      <c r="S179" s="32">
        <f>SUM(S173:S178)</f>
        <v>191612091</v>
      </c>
      <c r="T179" s="37">
        <f t="shared" si="46"/>
        <v>0.56889344538374198</v>
      </c>
      <c r="U179" s="37">
        <f t="shared" si="47"/>
        <v>0.18817245123393933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58803249</v>
      </c>
      <c r="E180" s="31">
        <v>58803249</v>
      </c>
      <c r="F180" s="31">
        <v>10559520</v>
      </c>
      <c r="G180" s="36">
        <f t="shared" si="40"/>
        <v>0.17957375110344667</v>
      </c>
      <c r="H180" s="31">
        <v>16973857</v>
      </c>
      <c r="I180" s="36">
        <f t="shared" si="41"/>
        <v>0.28865508774863785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27533377</v>
      </c>
      <c r="O180" s="36">
        <f t="shared" si="45"/>
        <v>0.46822883885208449</v>
      </c>
      <c r="P180" s="31">
        <v>12427509</v>
      </c>
      <c r="Q180" s="31">
        <v>87160066</v>
      </c>
      <c r="R180" s="31">
        <v>73142566</v>
      </c>
      <c r="S180" s="31">
        <v>25157828</v>
      </c>
      <c r="T180" s="36">
        <f t="shared" si="46"/>
        <v>0.28863938675769246</v>
      </c>
      <c r="U180" s="36">
        <f t="shared" si="47"/>
        <v>0.36582938704771806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150866418</v>
      </c>
      <c r="E181" s="31">
        <v>150866418</v>
      </c>
      <c r="F181" s="31">
        <v>25954120</v>
      </c>
      <c r="G181" s="36">
        <f t="shared" si="40"/>
        <v>0.17203377891559671</v>
      </c>
      <c r="H181" s="31">
        <v>41687265</v>
      </c>
      <c r="I181" s="36">
        <f t="shared" si="41"/>
        <v>0.27631904802034868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67641385</v>
      </c>
      <c r="O181" s="36">
        <f t="shared" si="45"/>
        <v>0.44835282693594541</v>
      </c>
      <c r="P181" s="31">
        <v>26635325</v>
      </c>
      <c r="Q181" s="31">
        <v>142150935</v>
      </c>
      <c r="R181" s="31">
        <v>156166185</v>
      </c>
      <c r="S181" s="31">
        <v>46530953</v>
      </c>
      <c r="T181" s="36">
        <f t="shared" si="46"/>
        <v>0.32733483603185587</v>
      </c>
      <c r="U181" s="36">
        <f t="shared" si="47"/>
        <v>0.56511193311889385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154788862</v>
      </c>
      <c r="E182" s="31">
        <v>154788862</v>
      </c>
      <c r="F182" s="31">
        <v>31580799</v>
      </c>
      <c r="G182" s="36">
        <f t="shared" si="40"/>
        <v>0.20402500924129799</v>
      </c>
      <c r="H182" s="31">
        <v>30374992</v>
      </c>
      <c r="I182" s="36">
        <f t="shared" si="41"/>
        <v>0.19623499783853957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61955791</v>
      </c>
      <c r="O182" s="36">
        <f t="shared" si="45"/>
        <v>0.40026000707983755</v>
      </c>
      <c r="P182" s="31">
        <v>29696261</v>
      </c>
      <c r="Q182" s="31">
        <v>193937099</v>
      </c>
      <c r="R182" s="31">
        <v>189753054</v>
      </c>
      <c r="S182" s="31">
        <v>62360688</v>
      </c>
      <c r="T182" s="36">
        <f t="shared" si="46"/>
        <v>0.3215511025046322</v>
      </c>
      <c r="U182" s="36">
        <f t="shared" si="47"/>
        <v>2.2855772987717238E-2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49870398</v>
      </c>
      <c r="E183" s="31">
        <v>49870398</v>
      </c>
      <c r="F183" s="31">
        <v>11323475</v>
      </c>
      <c r="G183" s="36">
        <f t="shared" si="40"/>
        <v>0.2270580435311545</v>
      </c>
      <c r="H183" s="31">
        <v>11593264</v>
      </c>
      <c r="I183" s="36">
        <f t="shared" si="41"/>
        <v>0.23246784595543032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22916739</v>
      </c>
      <c r="O183" s="36">
        <f t="shared" si="45"/>
        <v>0.45952588948658479</v>
      </c>
      <c r="P183" s="31">
        <v>10870364</v>
      </c>
      <c r="Q183" s="31">
        <v>53668128</v>
      </c>
      <c r="R183" s="31">
        <v>50345414</v>
      </c>
      <c r="S183" s="31">
        <v>23341889</v>
      </c>
      <c r="T183" s="36">
        <f t="shared" si="46"/>
        <v>0.4349301879879246</v>
      </c>
      <c r="U183" s="36">
        <f t="shared" si="47"/>
        <v>6.6501912907424243E-2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143187124</v>
      </c>
      <c r="E184" s="31">
        <v>143187124</v>
      </c>
      <c r="F184" s="31">
        <v>30428716</v>
      </c>
      <c r="G184" s="36">
        <f t="shared" si="40"/>
        <v>0.21251014162418683</v>
      </c>
      <c r="H184" s="31">
        <v>33123104</v>
      </c>
      <c r="I184" s="36">
        <f t="shared" si="41"/>
        <v>0.23132739225909726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63551820</v>
      </c>
      <c r="O184" s="36">
        <f t="shared" si="45"/>
        <v>0.44383753388328406</v>
      </c>
      <c r="P184" s="31">
        <v>31673818</v>
      </c>
      <c r="Q184" s="31">
        <v>143232231</v>
      </c>
      <c r="R184" s="31">
        <v>139669303</v>
      </c>
      <c r="S184" s="31">
        <v>65720457</v>
      </c>
      <c r="T184" s="36">
        <f t="shared" si="46"/>
        <v>0.45883846492623576</v>
      </c>
      <c r="U184" s="36">
        <f t="shared" si="47"/>
        <v>4.5756593032137749E-2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557516051</v>
      </c>
      <c r="E185" s="32">
        <f>SUM(E180:E184)</f>
        <v>557516051</v>
      </c>
      <c r="F185" s="32">
        <f>SUM(F180:F184)</f>
        <v>109846630</v>
      </c>
      <c r="G185" s="37">
        <f t="shared" si="40"/>
        <v>0.19702864124355049</v>
      </c>
      <c r="H185" s="32">
        <f>SUM(H180:H184)</f>
        <v>133752482</v>
      </c>
      <c r="I185" s="37">
        <f t="shared" si="41"/>
        <v>0.23990785872459122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243599112</v>
      </c>
      <c r="O185" s="37">
        <f t="shared" si="45"/>
        <v>0.43693649996814171</v>
      </c>
      <c r="P185" s="32">
        <f>SUM(P180:P184)</f>
        <v>111303277</v>
      </c>
      <c r="Q185" s="32">
        <f>SUM(Q180:Q184)</f>
        <v>620148459</v>
      </c>
      <c r="R185" s="32">
        <f>SUM(R180:R184)</f>
        <v>609076522</v>
      </c>
      <c r="S185" s="32">
        <f>SUM(S180:S184)</f>
        <v>223111815</v>
      </c>
      <c r="T185" s="37">
        <f t="shared" si="46"/>
        <v>0.35977161881490705</v>
      </c>
      <c r="U185" s="37">
        <f t="shared" si="47"/>
        <v>0.20169401661013087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74063121</v>
      </c>
      <c r="E186" s="31">
        <v>74063121</v>
      </c>
      <c r="F186" s="31">
        <v>16459951</v>
      </c>
      <c r="G186" s="36">
        <f t="shared" si="40"/>
        <v>0.22224220067636632</v>
      </c>
      <c r="H186" s="31">
        <v>13681656</v>
      </c>
      <c r="I186" s="36">
        <f t="shared" si="41"/>
        <v>0.18472967132994572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30141607</v>
      </c>
      <c r="O186" s="36">
        <f t="shared" si="45"/>
        <v>0.40697187200631202</v>
      </c>
      <c r="P186" s="31">
        <v>15501644</v>
      </c>
      <c r="Q186" s="31">
        <v>75200202</v>
      </c>
      <c r="R186" s="31">
        <v>74027202</v>
      </c>
      <c r="S186" s="31">
        <v>31905419</v>
      </c>
      <c r="T186" s="36">
        <f t="shared" si="46"/>
        <v>0.42427304916016051</v>
      </c>
      <c r="U186" s="36">
        <f t="shared" si="47"/>
        <v>-0.11740612802100214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41556352</v>
      </c>
      <c r="E187" s="31">
        <v>41556352</v>
      </c>
      <c r="F187" s="31">
        <v>9086837</v>
      </c>
      <c r="G187" s="36">
        <f t="shared" si="40"/>
        <v>0.21866300968862715</v>
      </c>
      <c r="H187" s="31">
        <v>9121842</v>
      </c>
      <c r="I187" s="36">
        <f t="shared" si="41"/>
        <v>0.21950535985449349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18208679</v>
      </c>
      <c r="O187" s="36">
        <f t="shared" si="45"/>
        <v>0.43816836954312061</v>
      </c>
      <c r="P187" s="31">
        <v>8891577</v>
      </c>
      <c r="Q187" s="31">
        <v>41558753</v>
      </c>
      <c r="R187" s="31">
        <v>39264880</v>
      </c>
      <c r="S187" s="31">
        <v>17694779</v>
      </c>
      <c r="T187" s="36">
        <f t="shared" si="46"/>
        <v>0.42577742888483683</v>
      </c>
      <c r="U187" s="36">
        <f t="shared" si="47"/>
        <v>2.5896980929254632E-2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163210321</v>
      </c>
      <c r="E188" s="31">
        <v>166253946</v>
      </c>
      <c r="F188" s="31">
        <v>45161133</v>
      </c>
      <c r="G188" s="36">
        <f t="shared" si="40"/>
        <v>0.27670512945072878</v>
      </c>
      <c r="H188" s="31">
        <v>61890392</v>
      </c>
      <c r="I188" s="36">
        <f t="shared" si="41"/>
        <v>0.37920636158788024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107051525</v>
      </c>
      <c r="O188" s="36">
        <f t="shared" si="45"/>
        <v>0.65591149103860902</v>
      </c>
      <c r="P188" s="31">
        <v>58888209</v>
      </c>
      <c r="Q188" s="31">
        <v>147320500</v>
      </c>
      <c r="R188" s="31">
        <v>258071499</v>
      </c>
      <c r="S188" s="31">
        <v>124792395</v>
      </c>
      <c r="T188" s="36">
        <f t="shared" si="46"/>
        <v>0.84708099008624049</v>
      </c>
      <c r="U188" s="36">
        <f t="shared" si="47"/>
        <v>5.0981054628440159E-2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44422594</v>
      </c>
      <c r="E189" s="31">
        <v>44422594</v>
      </c>
      <c r="F189" s="31">
        <v>8370561</v>
      </c>
      <c r="G189" s="36">
        <f t="shared" si="40"/>
        <v>0.18843026141156907</v>
      </c>
      <c r="H189" s="31">
        <v>8549910</v>
      </c>
      <c r="I189" s="36">
        <f t="shared" si="41"/>
        <v>0.19246759880793995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16920471</v>
      </c>
      <c r="O189" s="36">
        <f t="shared" si="45"/>
        <v>0.380897860219509</v>
      </c>
      <c r="P189" s="31">
        <v>8619273</v>
      </c>
      <c r="Q189" s="31">
        <v>42334386</v>
      </c>
      <c r="R189" s="31">
        <v>42410164</v>
      </c>
      <c r="S189" s="31">
        <v>16463915</v>
      </c>
      <c r="T189" s="36">
        <f t="shared" si="46"/>
        <v>0.38890170746777808</v>
      </c>
      <c r="U189" s="36">
        <f t="shared" si="47"/>
        <v>-8.0474304503407312E-3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68029000</v>
      </c>
      <c r="E190" s="31">
        <v>68029000</v>
      </c>
      <c r="F190" s="31">
        <v>11411026</v>
      </c>
      <c r="G190" s="36">
        <f t="shared" si="40"/>
        <v>0.1677376706992606</v>
      </c>
      <c r="H190" s="31">
        <v>12634725</v>
      </c>
      <c r="I190" s="36">
        <f t="shared" si="41"/>
        <v>0.18572557291743227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24045751</v>
      </c>
      <c r="O190" s="36">
        <f t="shared" si="45"/>
        <v>0.3534632436166929</v>
      </c>
      <c r="P190" s="31">
        <v>13553880</v>
      </c>
      <c r="Q190" s="31">
        <v>62592000</v>
      </c>
      <c r="R190" s="31">
        <v>60186000</v>
      </c>
      <c r="S190" s="31">
        <v>25498939</v>
      </c>
      <c r="T190" s="36">
        <f t="shared" si="46"/>
        <v>0.40738335570040901</v>
      </c>
      <c r="U190" s="36">
        <f t="shared" si="47"/>
        <v>-6.7814898759617215E-2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391281388</v>
      </c>
      <c r="E191" s="32">
        <f>SUM(E186:E190)</f>
        <v>394325013</v>
      </c>
      <c r="F191" s="32">
        <f>SUM(F186:F190)</f>
        <v>90489508</v>
      </c>
      <c r="G191" s="37">
        <f t="shared" si="40"/>
        <v>0.23126453436113859</v>
      </c>
      <c r="H191" s="32">
        <f>SUM(H186:H190)</f>
        <v>105878525</v>
      </c>
      <c r="I191" s="37">
        <f t="shared" si="41"/>
        <v>0.27059432993015248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196368033</v>
      </c>
      <c r="O191" s="37">
        <f t="shared" si="45"/>
        <v>0.50185886429129101</v>
      </c>
      <c r="P191" s="32">
        <f>SUM(P186:P190)</f>
        <v>105454583</v>
      </c>
      <c r="Q191" s="32">
        <f>SUM(Q186:Q190)</f>
        <v>369005841</v>
      </c>
      <c r="R191" s="32">
        <f>SUM(R186:R190)</f>
        <v>473959745</v>
      </c>
      <c r="S191" s="32">
        <f>SUM(S186:S190)</f>
        <v>216355447</v>
      </c>
      <c r="T191" s="37">
        <f t="shared" si="46"/>
        <v>0.58631984364713619</v>
      </c>
      <c r="U191" s="37">
        <f t="shared" si="47"/>
        <v>4.0201382238644889E-3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32515123</v>
      </c>
      <c r="E192" s="31">
        <v>32215123</v>
      </c>
      <c r="F192" s="31">
        <v>8105395</v>
      </c>
      <c r="G192" s="36">
        <f t="shared" si="40"/>
        <v>0.24928077313439656</v>
      </c>
      <c r="H192" s="31">
        <v>5054806</v>
      </c>
      <c r="I192" s="36">
        <f t="shared" si="41"/>
        <v>0.1554601531109078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13160201</v>
      </c>
      <c r="O192" s="36">
        <f t="shared" si="45"/>
        <v>0.40474092624530439</v>
      </c>
      <c r="P192" s="31">
        <v>-32246740</v>
      </c>
      <c r="Q192" s="31">
        <v>37033002</v>
      </c>
      <c r="R192" s="31">
        <v>34898280</v>
      </c>
      <c r="S192" s="31">
        <v>-27678562</v>
      </c>
      <c r="T192" s="36">
        <f t="shared" si="46"/>
        <v>-0.74740260052371665</v>
      </c>
      <c r="U192" s="36">
        <f t="shared" si="47"/>
        <v>-1.1567540160648797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69366072</v>
      </c>
      <c r="E193" s="31">
        <v>69366072</v>
      </c>
      <c r="F193" s="31">
        <v>9095537</v>
      </c>
      <c r="G193" s="36">
        <f t="shared" si="40"/>
        <v>0.13112371419849173</v>
      </c>
      <c r="H193" s="31">
        <v>13373665</v>
      </c>
      <c r="I193" s="36">
        <f t="shared" si="41"/>
        <v>0.19279836113539772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22469202</v>
      </c>
      <c r="O193" s="36">
        <f t="shared" si="45"/>
        <v>0.32392207533388945</v>
      </c>
      <c r="P193" s="31">
        <v>11110388</v>
      </c>
      <c r="Q193" s="31">
        <v>81624921</v>
      </c>
      <c r="R193" s="31">
        <v>86918766</v>
      </c>
      <c r="S193" s="31">
        <v>24846387</v>
      </c>
      <c r="T193" s="36">
        <f t="shared" si="46"/>
        <v>0.30439707255581905</v>
      </c>
      <c r="U193" s="36">
        <f t="shared" si="47"/>
        <v>0.20370818732883134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29385260</v>
      </c>
      <c r="E194" s="31">
        <v>29385260</v>
      </c>
      <c r="F194" s="31">
        <v>6413896</v>
      </c>
      <c r="G194" s="36">
        <f t="shared" si="40"/>
        <v>0.21826915943571709</v>
      </c>
      <c r="H194" s="31">
        <v>8290816</v>
      </c>
      <c r="I194" s="36">
        <f t="shared" si="41"/>
        <v>0.28214199908389442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14704712</v>
      </c>
      <c r="O194" s="36">
        <f t="shared" si="45"/>
        <v>0.50041115851961149</v>
      </c>
      <c r="P194" s="31">
        <v>7233627</v>
      </c>
      <c r="Q194" s="31">
        <v>30498279</v>
      </c>
      <c r="R194" s="31">
        <v>31960462</v>
      </c>
      <c r="S194" s="31">
        <v>12846203</v>
      </c>
      <c r="T194" s="36">
        <f t="shared" si="46"/>
        <v>0.42121075094106131</v>
      </c>
      <c r="U194" s="36">
        <f t="shared" si="47"/>
        <v>0.14614922776637496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185687257</v>
      </c>
      <c r="E195" s="31">
        <v>185687257</v>
      </c>
      <c r="F195" s="31">
        <v>23695587</v>
      </c>
      <c r="G195" s="36">
        <f t="shared" si="40"/>
        <v>0.12761019459725231</v>
      </c>
      <c r="H195" s="31">
        <v>14973073</v>
      </c>
      <c r="I195" s="36">
        <f t="shared" si="41"/>
        <v>8.0635974928532653E-2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38668660</v>
      </c>
      <c r="O195" s="36">
        <f t="shared" si="45"/>
        <v>0.20824616952578495</v>
      </c>
      <c r="P195" s="31">
        <v>29938524</v>
      </c>
      <c r="Q195" s="31">
        <v>271846217</v>
      </c>
      <c r="R195" s="31">
        <v>272650033</v>
      </c>
      <c r="S195" s="31">
        <v>167361864</v>
      </c>
      <c r="T195" s="36">
        <f t="shared" si="46"/>
        <v>0.61564904543071131</v>
      </c>
      <c r="U195" s="36">
        <f t="shared" si="47"/>
        <v>-0.49987270581542365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28213483</v>
      </c>
      <c r="E196" s="31">
        <v>28213483</v>
      </c>
      <c r="F196" s="31">
        <v>6129804</v>
      </c>
      <c r="G196" s="36">
        <f t="shared" si="40"/>
        <v>0.21726505727775616</v>
      </c>
      <c r="H196" s="31">
        <v>8253015</v>
      </c>
      <c r="I196" s="36">
        <f t="shared" si="41"/>
        <v>0.29252024643678343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14382819</v>
      </c>
      <c r="O196" s="36">
        <f t="shared" si="45"/>
        <v>0.50978530371453956</v>
      </c>
      <c r="P196" s="31">
        <v>9232043</v>
      </c>
      <c r="Q196" s="31">
        <v>32762165</v>
      </c>
      <c r="R196" s="31">
        <v>44961129</v>
      </c>
      <c r="S196" s="31">
        <v>15747750</v>
      </c>
      <c r="T196" s="36">
        <f t="shared" si="46"/>
        <v>0.48066878364112997</v>
      </c>
      <c r="U196" s="36">
        <f t="shared" si="47"/>
        <v>-0.10604673310122148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44124881</v>
      </c>
      <c r="E197" s="31">
        <v>44124881</v>
      </c>
      <c r="F197" s="31">
        <v>10407364</v>
      </c>
      <c r="G197" s="36">
        <f t="shared" si="40"/>
        <v>0.23586157660119242</v>
      </c>
      <c r="H197" s="31">
        <v>9335027</v>
      </c>
      <c r="I197" s="36">
        <f t="shared" si="41"/>
        <v>0.2115592561031496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19742391</v>
      </c>
      <c r="O197" s="36">
        <f t="shared" si="45"/>
        <v>0.44742083270434202</v>
      </c>
      <c r="P197" s="31">
        <v>9447640</v>
      </c>
      <c r="Q197" s="31">
        <v>39396484</v>
      </c>
      <c r="R197" s="31">
        <v>41310036</v>
      </c>
      <c r="S197" s="31">
        <v>18700502</v>
      </c>
      <c r="T197" s="36">
        <f t="shared" si="46"/>
        <v>0.4746743897247277</v>
      </c>
      <c r="U197" s="36">
        <f t="shared" si="47"/>
        <v>-1.1919696347447606E-2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389292076</v>
      </c>
      <c r="E198" s="32">
        <f>SUM(E192:E197)</f>
        <v>388992076</v>
      </c>
      <c r="F198" s="32">
        <f>SUM(F192:F197)</f>
        <v>63847583</v>
      </c>
      <c r="G198" s="37">
        <f t="shared" si="40"/>
        <v>0.16400945957091612</v>
      </c>
      <c r="H198" s="32">
        <f>SUM(H192:H197)</f>
        <v>59280402</v>
      </c>
      <c r="I198" s="37">
        <f t="shared" si="41"/>
        <v>0.15227744322234804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123127985</v>
      </c>
      <c r="O198" s="37">
        <f t="shared" si="45"/>
        <v>0.31628690279326416</v>
      </c>
      <c r="P198" s="32">
        <f>SUM(P192:P197)</f>
        <v>34715482</v>
      </c>
      <c r="Q198" s="32">
        <f>SUM(Q192:Q197)</f>
        <v>493161068</v>
      </c>
      <c r="R198" s="32">
        <f>SUM(R192:R197)</f>
        <v>512698706</v>
      </c>
      <c r="S198" s="32">
        <f>SUM(S192:S197)</f>
        <v>211824144</v>
      </c>
      <c r="T198" s="37">
        <f t="shared" si="46"/>
        <v>0.4295232485789004</v>
      </c>
      <c r="U198" s="37">
        <f t="shared" si="47"/>
        <v>0.70760705554945202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45621295</v>
      </c>
      <c r="E199" s="31">
        <v>45621295</v>
      </c>
      <c r="F199" s="31">
        <v>4834156</v>
      </c>
      <c r="G199" s="36">
        <f t="shared" si="40"/>
        <v>0.10596270886216623</v>
      </c>
      <c r="H199" s="31">
        <v>19835088</v>
      </c>
      <c r="I199" s="36">
        <f t="shared" si="41"/>
        <v>0.43477696106609864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24669244</v>
      </c>
      <c r="O199" s="36">
        <f t="shared" si="45"/>
        <v>0.54073966992826483</v>
      </c>
      <c r="P199" s="31">
        <v>10819286</v>
      </c>
      <c r="Q199" s="31">
        <v>42092222</v>
      </c>
      <c r="R199" s="31">
        <v>44622973</v>
      </c>
      <c r="S199" s="31">
        <v>18779054</v>
      </c>
      <c r="T199" s="36">
        <f t="shared" si="46"/>
        <v>0.44614071454816523</v>
      </c>
      <c r="U199" s="36">
        <f t="shared" si="47"/>
        <v>0.83330840870645262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50466845</v>
      </c>
      <c r="E200" s="31">
        <v>50466845</v>
      </c>
      <c r="F200" s="31">
        <v>11230119</v>
      </c>
      <c r="G200" s="36">
        <f t="shared" si="40"/>
        <v>0.22252468922913649</v>
      </c>
      <c r="H200" s="31">
        <v>14271432</v>
      </c>
      <c r="I200" s="36">
        <f t="shared" si="41"/>
        <v>0.28278827416296781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25501551</v>
      </c>
      <c r="O200" s="36">
        <f t="shared" si="45"/>
        <v>0.5053129633921043</v>
      </c>
      <c r="P200" s="31">
        <v>11994287</v>
      </c>
      <c r="Q200" s="31">
        <v>45702246</v>
      </c>
      <c r="R200" s="31">
        <v>47274645</v>
      </c>
      <c r="S200" s="31">
        <v>23716099</v>
      </c>
      <c r="T200" s="36">
        <f t="shared" si="46"/>
        <v>0.51892633460508697</v>
      </c>
      <c r="U200" s="36">
        <f t="shared" si="47"/>
        <v>0.18985246892958285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73502667</v>
      </c>
      <c r="E201" s="31">
        <v>73502667</v>
      </c>
      <c r="F201" s="31">
        <v>13961335</v>
      </c>
      <c r="G201" s="36">
        <f t="shared" si="40"/>
        <v>0.18994324382814573</v>
      </c>
      <c r="H201" s="31">
        <v>16889311</v>
      </c>
      <c r="I201" s="36">
        <f t="shared" si="41"/>
        <v>0.22977820655133507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30850646</v>
      </c>
      <c r="O201" s="36">
        <f t="shared" si="45"/>
        <v>0.41972145037948078</v>
      </c>
      <c r="P201" s="31">
        <v>20895166</v>
      </c>
      <c r="Q201" s="31">
        <v>62706026</v>
      </c>
      <c r="R201" s="31">
        <v>69677196</v>
      </c>
      <c r="S201" s="31">
        <v>38779847</v>
      </c>
      <c r="T201" s="36">
        <f t="shared" si="46"/>
        <v>0.61843892004892798</v>
      </c>
      <c r="U201" s="36">
        <f t="shared" si="47"/>
        <v>-0.19171204478586101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172345064</v>
      </c>
      <c r="E202" s="31">
        <v>172345064</v>
      </c>
      <c r="F202" s="31">
        <v>42419291</v>
      </c>
      <c r="G202" s="36">
        <f t="shared" si="40"/>
        <v>0.24613000230746382</v>
      </c>
      <c r="H202" s="31">
        <v>56627359</v>
      </c>
      <c r="I202" s="36">
        <f t="shared" si="41"/>
        <v>0.3285696595290945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99046650</v>
      </c>
      <c r="O202" s="36">
        <f t="shared" si="45"/>
        <v>0.5746996618365583</v>
      </c>
      <c r="P202" s="31">
        <v>52738344</v>
      </c>
      <c r="Q202" s="31">
        <v>188856565</v>
      </c>
      <c r="R202" s="31">
        <v>248875119</v>
      </c>
      <c r="S202" s="31">
        <v>97848024</v>
      </c>
      <c r="T202" s="36">
        <f t="shared" si="46"/>
        <v>0.51810761251534998</v>
      </c>
      <c r="U202" s="36">
        <f t="shared" si="47"/>
        <v>7.3741697312300847E-2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222464535</v>
      </c>
      <c r="E203" s="31">
        <v>222464535</v>
      </c>
      <c r="F203" s="31">
        <v>46919490</v>
      </c>
      <c r="G203" s="36">
        <f t="shared" si="40"/>
        <v>0.2109077296298037</v>
      </c>
      <c r="H203" s="31">
        <v>64862580</v>
      </c>
      <c r="I203" s="36">
        <f t="shared" si="41"/>
        <v>0.29156368676921918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111782070</v>
      </c>
      <c r="O203" s="36">
        <f t="shared" si="45"/>
        <v>0.50247141639902293</v>
      </c>
      <c r="P203" s="31">
        <v>52679696</v>
      </c>
      <c r="Q203" s="31">
        <v>196780010</v>
      </c>
      <c r="R203" s="31">
        <v>213656510</v>
      </c>
      <c r="S203" s="31">
        <v>96800731</v>
      </c>
      <c r="T203" s="36">
        <f t="shared" si="46"/>
        <v>0.49192360036977334</v>
      </c>
      <c r="U203" s="36">
        <f t="shared" si="47"/>
        <v>0.23126336947730297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564400406</v>
      </c>
      <c r="E204" s="32">
        <f>SUM(E199:E203)</f>
        <v>564400406</v>
      </c>
      <c r="F204" s="32">
        <f>SUM(F199:F203)</f>
        <v>119364391</v>
      </c>
      <c r="G204" s="37">
        <f t="shared" si="40"/>
        <v>0.21148884680284941</v>
      </c>
      <c r="H204" s="32">
        <f>SUM(H199:H203)</f>
        <v>172485770</v>
      </c>
      <c r="I204" s="37">
        <f t="shared" si="41"/>
        <v>0.30560886945924698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291850161</v>
      </c>
      <c r="O204" s="37">
        <f t="shared" si="45"/>
        <v>0.51709771626209633</v>
      </c>
      <c r="P204" s="32">
        <f>SUM(P199:P203)</f>
        <v>149126779</v>
      </c>
      <c r="Q204" s="32">
        <f>SUM(Q199:Q203)</f>
        <v>536137069</v>
      </c>
      <c r="R204" s="32">
        <f>SUM(R199:R203)</f>
        <v>624106443</v>
      </c>
      <c r="S204" s="32">
        <f>SUM(S199:S203)</f>
        <v>275923755</v>
      </c>
      <c r="T204" s="37">
        <f t="shared" si="46"/>
        <v>0.51465151535716702</v>
      </c>
      <c r="U204" s="37">
        <f t="shared" si="47"/>
        <v>0.1566384733623194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2308241003</v>
      </c>
      <c r="E205" s="32">
        <f>SUM(E173:E178,E180:E184,E186:E190,E192:E197,E199:E203)</f>
        <v>2310984628</v>
      </c>
      <c r="F205" s="32">
        <f>SUM(F173:F178,F180:F184,F186:F190,F192:F197,F199:F203)</f>
        <v>482768645</v>
      </c>
      <c r="G205" s="37">
        <f t="shared" si="40"/>
        <v>0.20915001699239807</v>
      </c>
      <c r="H205" s="32">
        <f>SUM(H173:H178,H180:H184,H186:H190,H192:H197,H199:H203)</f>
        <v>593391804</v>
      </c>
      <c r="I205" s="37">
        <f t="shared" si="41"/>
        <v>0.25707532412290313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1076160449</v>
      </c>
      <c r="O205" s="37">
        <f t="shared" si="45"/>
        <v>0.46622534111530123</v>
      </c>
      <c r="P205" s="32">
        <f>SUM(P173:P178,P180:P184,P186:P190,P192:P197,P199:P203)</f>
        <v>503274295</v>
      </c>
      <c r="Q205" s="32">
        <f>SUM(Q173:Q178,Q180:Q184,Q186:Q190,Q192:Q197,Q199:Q203)</f>
        <v>2355267868</v>
      </c>
      <c r="R205" s="32">
        <f>SUM(R173:R178,R180:R184,R186:R190,R192:R197,R199:R203)</f>
        <v>2611949162</v>
      </c>
      <c r="S205" s="32">
        <f>SUM(S173:S178,S180:S184,S186:S190,S192:S197,S199:S203)</f>
        <v>1118827252</v>
      </c>
      <c r="T205" s="37">
        <f t="shared" si="46"/>
        <v>0.47503184975306595</v>
      </c>
      <c r="U205" s="37">
        <f t="shared" si="47"/>
        <v>0.17906241168148673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57469089</v>
      </c>
      <c r="E208" s="31">
        <v>57469089</v>
      </c>
      <c r="F208" s="31">
        <v>16169815</v>
      </c>
      <c r="G208" s="36">
        <f t="shared" ref="G208:G231" si="48">IF(($D208     =0),0,($F208     /$D208     ))</f>
        <v>0.28136543107547779</v>
      </c>
      <c r="H208" s="31">
        <v>15454618</v>
      </c>
      <c r="I208" s="36">
        <f t="shared" ref="I208:I231" si="49">IF(($D208     =0),0,($H208     /$D208     ))</f>
        <v>0.26892053221863321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31624433</v>
      </c>
      <c r="O208" s="36">
        <f t="shared" ref="O208:O231" si="53">IF(($D208     =0),0,($N208     /$D208     ))</f>
        <v>0.55028596329411106</v>
      </c>
      <c r="P208" s="31">
        <v>18863993</v>
      </c>
      <c r="Q208" s="31">
        <v>48174760</v>
      </c>
      <c r="R208" s="31">
        <v>70502630</v>
      </c>
      <c r="S208" s="31">
        <v>24087723</v>
      </c>
      <c r="T208" s="36">
        <f t="shared" ref="T208:T231" si="54">IF(($Q208     =0),0,($S208     /$Q208     ))</f>
        <v>0.50000711991092428</v>
      </c>
      <c r="U208" s="36">
        <f t="shared" ref="U208:U231" si="55">IF(($P208     =0),0,(($H208     /$P208     )-1))</f>
        <v>-0.1807345348357583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90367241</v>
      </c>
      <c r="E209" s="31">
        <v>90367241</v>
      </c>
      <c r="F209" s="31">
        <v>19342594</v>
      </c>
      <c r="G209" s="36">
        <f t="shared" si="48"/>
        <v>0.21404431280578767</v>
      </c>
      <c r="H209" s="31">
        <v>14369840</v>
      </c>
      <c r="I209" s="36">
        <f t="shared" si="49"/>
        <v>0.15901603104160278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33712434</v>
      </c>
      <c r="O209" s="36">
        <f t="shared" si="53"/>
        <v>0.37306034384739045</v>
      </c>
      <c r="P209" s="31">
        <v>20889284</v>
      </c>
      <c r="Q209" s="31">
        <v>72484330</v>
      </c>
      <c r="R209" s="31">
        <v>85770785</v>
      </c>
      <c r="S209" s="31">
        <v>34862920</v>
      </c>
      <c r="T209" s="36">
        <f t="shared" si="54"/>
        <v>0.48097181832266367</v>
      </c>
      <c r="U209" s="36">
        <f t="shared" si="55"/>
        <v>-0.31209513930683308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57083759</v>
      </c>
      <c r="E210" s="31">
        <v>57083759</v>
      </c>
      <c r="F210" s="31">
        <v>14743355</v>
      </c>
      <c r="G210" s="36">
        <f t="shared" si="48"/>
        <v>0.25827582587895098</v>
      </c>
      <c r="H210" s="31">
        <v>11826361</v>
      </c>
      <c r="I210" s="36">
        <f t="shared" si="49"/>
        <v>0.20717558211259354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26569716</v>
      </c>
      <c r="O210" s="36">
        <f t="shared" si="53"/>
        <v>0.4654514079915445</v>
      </c>
      <c r="P210" s="31">
        <v>22229209</v>
      </c>
      <c r="Q210" s="31">
        <v>42525790</v>
      </c>
      <c r="R210" s="31">
        <v>54784058</v>
      </c>
      <c r="S210" s="31">
        <v>35867420</v>
      </c>
      <c r="T210" s="36">
        <f t="shared" si="54"/>
        <v>0.84342748247592814</v>
      </c>
      <c r="U210" s="36">
        <f t="shared" si="55"/>
        <v>-0.4679810244260153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25384070</v>
      </c>
      <c r="E211" s="31">
        <v>25384070</v>
      </c>
      <c r="F211" s="31">
        <v>23465620</v>
      </c>
      <c r="G211" s="36">
        <f t="shared" si="48"/>
        <v>0.92442307321087591</v>
      </c>
      <c r="H211" s="31">
        <v>-10915490</v>
      </c>
      <c r="I211" s="36">
        <f t="shared" si="49"/>
        <v>-0.43001339028768831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12550130</v>
      </c>
      <c r="O211" s="36">
        <f t="shared" si="53"/>
        <v>0.49440968292318765</v>
      </c>
      <c r="P211" s="31">
        <v>3858793</v>
      </c>
      <c r="Q211" s="31">
        <v>30637642</v>
      </c>
      <c r="R211" s="31">
        <v>25726752</v>
      </c>
      <c r="S211" s="31">
        <v>10092996</v>
      </c>
      <c r="T211" s="36">
        <f t="shared" si="54"/>
        <v>0.32943122711597711</v>
      </c>
      <c r="U211" s="36">
        <f t="shared" si="55"/>
        <v>-3.8287316785326397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80466963</v>
      </c>
      <c r="E212" s="31">
        <v>80466963</v>
      </c>
      <c r="F212" s="31">
        <v>11309803</v>
      </c>
      <c r="G212" s="36">
        <f t="shared" si="48"/>
        <v>0.14055212944969725</v>
      </c>
      <c r="H212" s="31">
        <v>6013254</v>
      </c>
      <c r="I212" s="36">
        <f t="shared" si="49"/>
        <v>7.4729476244803722E-2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17323057</v>
      </c>
      <c r="O212" s="36">
        <f t="shared" si="53"/>
        <v>0.21528160569450097</v>
      </c>
      <c r="P212" s="31">
        <v>23656726</v>
      </c>
      <c r="Q212" s="31">
        <v>64079928</v>
      </c>
      <c r="R212" s="31">
        <v>156166889</v>
      </c>
      <c r="S212" s="31">
        <v>36374379</v>
      </c>
      <c r="T212" s="36">
        <f t="shared" si="54"/>
        <v>0.56764075952145265</v>
      </c>
      <c r="U212" s="36">
        <f t="shared" si="55"/>
        <v>-0.74581207898337243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19167324</v>
      </c>
      <c r="E213" s="31">
        <v>19167324</v>
      </c>
      <c r="F213" s="31">
        <v>5873543</v>
      </c>
      <c r="G213" s="36">
        <f t="shared" si="48"/>
        <v>0.30643521234367405</v>
      </c>
      <c r="H213" s="31">
        <v>1744092</v>
      </c>
      <c r="I213" s="36">
        <f t="shared" si="49"/>
        <v>9.0992983684107395E-2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7617635</v>
      </c>
      <c r="O213" s="36">
        <f t="shared" si="53"/>
        <v>0.39742819602778146</v>
      </c>
      <c r="P213" s="31">
        <v>124067</v>
      </c>
      <c r="Q213" s="31">
        <v>17724353</v>
      </c>
      <c r="R213" s="31">
        <v>17724353</v>
      </c>
      <c r="S213" s="31">
        <v>286936</v>
      </c>
      <c r="T213" s="36">
        <f t="shared" si="54"/>
        <v>1.6188799670148749E-2</v>
      </c>
      <c r="U213" s="36">
        <f t="shared" si="55"/>
        <v>13.057662392094594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77135030</v>
      </c>
      <c r="E214" s="31">
        <v>77135030</v>
      </c>
      <c r="F214" s="31">
        <v>18729224</v>
      </c>
      <c r="G214" s="36">
        <f t="shared" si="48"/>
        <v>0.24281087334768653</v>
      </c>
      <c r="H214" s="31">
        <v>19575706</v>
      </c>
      <c r="I214" s="36">
        <f t="shared" si="49"/>
        <v>0.25378490161992545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38304930</v>
      </c>
      <c r="O214" s="36">
        <f t="shared" si="53"/>
        <v>0.49659577496761198</v>
      </c>
      <c r="P214" s="31">
        <v>25770361</v>
      </c>
      <c r="Q214" s="31">
        <v>77475157</v>
      </c>
      <c r="R214" s="31">
        <v>77190157</v>
      </c>
      <c r="S214" s="31">
        <v>33733554</v>
      </c>
      <c r="T214" s="36">
        <f t="shared" si="54"/>
        <v>0.43541123769520079</v>
      </c>
      <c r="U214" s="36">
        <f t="shared" si="55"/>
        <v>-0.24037905406136917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53478837</v>
      </c>
      <c r="E215" s="31">
        <v>53478837</v>
      </c>
      <c r="F215" s="31">
        <v>10807660</v>
      </c>
      <c r="G215" s="36">
        <f t="shared" si="48"/>
        <v>0.20209227810993721</v>
      </c>
      <c r="H215" s="31">
        <v>12979868</v>
      </c>
      <c r="I215" s="36">
        <f t="shared" si="49"/>
        <v>0.2427103641015978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23787528</v>
      </c>
      <c r="O215" s="36">
        <f t="shared" si="53"/>
        <v>0.44480264221153498</v>
      </c>
      <c r="P215" s="31">
        <v>13384523</v>
      </c>
      <c r="Q215" s="31">
        <v>60187938</v>
      </c>
      <c r="R215" s="31">
        <v>53784268</v>
      </c>
      <c r="S215" s="31">
        <v>23813073</v>
      </c>
      <c r="T215" s="36">
        <f t="shared" si="54"/>
        <v>0.39564527031977736</v>
      </c>
      <c r="U215" s="36">
        <f t="shared" si="55"/>
        <v>-3.0233053505156704E-2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460552313</v>
      </c>
      <c r="E216" s="32">
        <f>SUM(E208:E215)</f>
        <v>460552313</v>
      </c>
      <c r="F216" s="32">
        <f>SUM(F208:F215)</f>
        <v>120441614</v>
      </c>
      <c r="G216" s="37">
        <f t="shared" si="48"/>
        <v>0.26151559898907728</v>
      </c>
      <c r="H216" s="32">
        <f>SUM(H208:H215)</f>
        <v>71048249</v>
      </c>
      <c r="I216" s="37">
        <f t="shared" si="49"/>
        <v>0.1542674892613122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191489863</v>
      </c>
      <c r="O216" s="37">
        <f t="shared" si="53"/>
        <v>0.41578308825038951</v>
      </c>
      <c r="P216" s="32">
        <f>SUM(P208:P215)</f>
        <v>128776956</v>
      </c>
      <c r="Q216" s="32">
        <f>SUM(Q208:Q215)</f>
        <v>413289898</v>
      </c>
      <c r="R216" s="32">
        <f>SUM(R208:R215)</f>
        <v>541649892</v>
      </c>
      <c r="S216" s="32">
        <f>SUM(S208:S215)</f>
        <v>199119001</v>
      </c>
      <c r="T216" s="37">
        <f t="shared" si="54"/>
        <v>0.48179014769918233</v>
      </c>
      <c r="U216" s="37">
        <f t="shared" si="55"/>
        <v>-0.44828445082985191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45646117</v>
      </c>
      <c r="E217" s="31">
        <v>45646117</v>
      </c>
      <c r="F217" s="31">
        <v>7416964</v>
      </c>
      <c r="G217" s="36">
        <f t="shared" si="48"/>
        <v>0.1624883886618439</v>
      </c>
      <c r="H217" s="31">
        <v>17214451</v>
      </c>
      <c r="I217" s="36">
        <f t="shared" si="49"/>
        <v>0.37712848608787469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24631415</v>
      </c>
      <c r="O217" s="36">
        <f t="shared" si="53"/>
        <v>0.53961687474971853</v>
      </c>
      <c r="P217" s="31">
        <v>8273969</v>
      </c>
      <c r="Q217" s="31">
        <v>39861513</v>
      </c>
      <c r="R217" s="31">
        <v>39861513</v>
      </c>
      <c r="S217" s="31">
        <v>13386592</v>
      </c>
      <c r="T217" s="36">
        <f t="shared" si="54"/>
        <v>0.33582749355249009</v>
      </c>
      <c r="U217" s="36">
        <f t="shared" si="55"/>
        <v>1.0805554142153544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101055752</v>
      </c>
      <c r="E218" s="31">
        <v>101055752</v>
      </c>
      <c r="F218" s="31">
        <v>28591581</v>
      </c>
      <c r="G218" s="36">
        <f t="shared" si="48"/>
        <v>0.28292878370743307</v>
      </c>
      <c r="H218" s="31">
        <v>20387837</v>
      </c>
      <c r="I218" s="36">
        <f t="shared" si="49"/>
        <v>0.20174840715647735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48979418</v>
      </c>
      <c r="O218" s="36">
        <f t="shared" si="53"/>
        <v>0.48467719086391042</v>
      </c>
      <c r="P218" s="31">
        <v>18437051</v>
      </c>
      <c r="Q218" s="31">
        <v>110006746</v>
      </c>
      <c r="R218" s="31">
        <v>128205060</v>
      </c>
      <c r="S218" s="31">
        <v>57226268</v>
      </c>
      <c r="T218" s="36">
        <f t="shared" si="54"/>
        <v>0.5202068971297451</v>
      </c>
      <c r="U218" s="36">
        <f t="shared" si="55"/>
        <v>0.10580791906471387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154640729</v>
      </c>
      <c r="E219" s="31">
        <v>154640729</v>
      </c>
      <c r="F219" s="31">
        <v>35834742</v>
      </c>
      <c r="G219" s="36">
        <f t="shared" si="48"/>
        <v>0.23172900329511509</v>
      </c>
      <c r="H219" s="31">
        <v>24421625</v>
      </c>
      <c r="I219" s="36">
        <f t="shared" si="49"/>
        <v>0.15792492157741961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60256367</v>
      </c>
      <c r="O219" s="36">
        <f t="shared" si="53"/>
        <v>0.3896539248725347</v>
      </c>
      <c r="P219" s="31">
        <v>17345190</v>
      </c>
      <c r="Q219" s="31">
        <v>183817404</v>
      </c>
      <c r="R219" s="31">
        <v>186334581</v>
      </c>
      <c r="S219" s="31">
        <v>52930104</v>
      </c>
      <c r="T219" s="36">
        <f t="shared" si="54"/>
        <v>0.287949360877711</v>
      </c>
      <c r="U219" s="36">
        <f t="shared" si="55"/>
        <v>0.40797679356640093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119501724</v>
      </c>
      <c r="E220" s="31">
        <v>119501724</v>
      </c>
      <c r="F220" s="31">
        <v>14275890</v>
      </c>
      <c r="G220" s="36">
        <f t="shared" si="48"/>
        <v>0.11946179119558141</v>
      </c>
      <c r="H220" s="31">
        <v>9969957</v>
      </c>
      <c r="I220" s="36">
        <f t="shared" si="49"/>
        <v>8.3429398893023504E-2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24245847</v>
      </c>
      <c r="O220" s="36">
        <f t="shared" si="53"/>
        <v>0.20289119008860493</v>
      </c>
      <c r="P220" s="31">
        <v>11222327</v>
      </c>
      <c r="Q220" s="31">
        <v>222693656</v>
      </c>
      <c r="R220" s="31">
        <v>179231331</v>
      </c>
      <c r="S220" s="31">
        <v>25189470</v>
      </c>
      <c r="T220" s="36">
        <f t="shared" si="54"/>
        <v>0.11311265193832015</v>
      </c>
      <c r="U220" s="36">
        <f t="shared" si="55"/>
        <v>-0.11159628479904393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64362041</v>
      </c>
      <c r="E221" s="31">
        <v>64362041</v>
      </c>
      <c r="F221" s="31">
        <v>13188103</v>
      </c>
      <c r="G221" s="36">
        <f t="shared" si="48"/>
        <v>0.20490498429035214</v>
      </c>
      <c r="H221" s="31">
        <v>19210171</v>
      </c>
      <c r="I221" s="36">
        <f t="shared" si="49"/>
        <v>0.29847050686288834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32398274</v>
      </c>
      <c r="O221" s="36">
        <f t="shared" si="53"/>
        <v>0.50337549115324043</v>
      </c>
      <c r="P221" s="31">
        <v>16660942</v>
      </c>
      <c r="Q221" s="31">
        <v>57602613</v>
      </c>
      <c r="R221" s="31">
        <v>60524547</v>
      </c>
      <c r="S221" s="31">
        <v>30259883</v>
      </c>
      <c r="T221" s="36">
        <f t="shared" si="54"/>
        <v>0.52532135998761031</v>
      </c>
      <c r="U221" s="36">
        <f t="shared" si="55"/>
        <v>0.15300629460206983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51797826</v>
      </c>
      <c r="E222" s="31">
        <v>51797826</v>
      </c>
      <c r="F222" s="31">
        <v>12077350</v>
      </c>
      <c r="G222" s="36">
        <f t="shared" si="48"/>
        <v>0.23316326055846437</v>
      </c>
      <c r="H222" s="31">
        <v>15692387</v>
      </c>
      <c r="I222" s="36">
        <f t="shared" si="49"/>
        <v>0.30295454871021033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27769737</v>
      </c>
      <c r="O222" s="36">
        <f t="shared" si="53"/>
        <v>0.53611780926867469</v>
      </c>
      <c r="P222" s="31">
        <v>8289475</v>
      </c>
      <c r="Q222" s="31">
        <v>54144840</v>
      </c>
      <c r="R222" s="31">
        <v>49788321</v>
      </c>
      <c r="S222" s="31">
        <v>22241145</v>
      </c>
      <c r="T222" s="36">
        <f t="shared" si="54"/>
        <v>0.41077127571159133</v>
      </c>
      <c r="U222" s="36">
        <f t="shared" si="55"/>
        <v>0.89304955983340317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41055532</v>
      </c>
      <c r="E223" s="31">
        <v>41055532</v>
      </c>
      <c r="F223" s="31">
        <v>7074431</v>
      </c>
      <c r="G223" s="36">
        <f t="shared" si="48"/>
        <v>0.17231370914886696</v>
      </c>
      <c r="H223" s="31">
        <v>10636319</v>
      </c>
      <c r="I223" s="36">
        <f t="shared" si="49"/>
        <v>0.25907151805997791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17710750</v>
      </c>
      <c r="O223" s="36">
        <f t="shared" si="53"/>
        <v>0.43138522720884481</v>
      </c>
      <c r="P223" s="31">
        <v>12109219</v>
      </c>
      <c r="Q223" s="31">
        <v>44190217</v>
      </c>
      <c r="R223" s="31">
        <v>45188562</v>
      </c>
      <c r="S223" s="31">
        <v>22664702</v>
      </c>
      <c r="T223" s="36">
        <f t="shared" si="54"/>
        <v>0.51288958368319393</v>
      </c>
      <c r="U223" s="36">
        <f t="shared" si="55"/>
        <v>-0.12163459922559827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578059721</v>
      </c>
      <c r="E224" s="32">
        <f>SUM(E217:E223)</f>
        <v>578059721</v>
      </c>
      <c r="F224" s="32">
        <f>SUM(F217:F223)</f>
        <v>118459061</v>
      </c>
      <c r="G224" s="37">
        <f t="shared" si="48"/>
        <v>0.2049252987132103</v>
      </c>
      <c r="H224" s="32">
        <f>SUM(H217:H223)</f>
        <v>117532747</v>
      </c>
      <c r="I224" s="37">
        <f t="shared" si="49"/>
        <v>0.20332284490723063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235991808</v>
      </c>
      <c r="O224" s="37">
        <f t="shared" si="53"/>
        <v>0.40824814362044093</v>
      </c>
      <c r="P224" s="32">
        <f>SUM(P217:P223)</f>
        <v>92338173</v>
      </c>
      <c r="Q224" s="32">
        <f>SUM(Q217:Q223)</f>
        <v>712316989</v>
      </c>
      <c r="R224" s="32">
        <f>SUM(R217:R223)</f>
        <v>689133915</v>
      </c>
      <c r="S224" s="32">
        <f>SUM(S217:S223)</f>
        <v>223898164</v>
      </c>
      <c r="T224" s="37">
        <f t="shared" si="54"/>
        <v>0.31432377362545261</v>
      </c>
      <c r="U224" s="37">
        <f t="shared" si="55"/>
        <v>0.27285112084684626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116179711</v>
      </c>
      <c r="E225" s="31">
        <v>116179711</v>
      </c>
      <c r="F225" s="31">
        <v>18365860</v>
      </c>
      <c r="G225" s="36">
        <f t="shared" si="48"/>
        <v>0.15808147431180991</v>
      </c>
      <c r="H225" s="31">
        <v>17108991</v>
      </c>
      <c r="I225" s="36">
        <f t="shared" si="49"/>
        <v>0.14726315681745844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35474851</v>
      </c>
      <c r="O225" s="36">
        <f t="shared" si="53"/>
        <v>0.30534463112926835</v>
      </c>
      <c r="P225" s="31">
        <v>9740468</v>
      </c>
      <c r="Q225" s="31">
        <v>110535770</v>
      </c>
      <c r="R225" s="31">
        <v>106952470</v>
      </c>
      <c r="S225" s="31">
        <v>46572377</v>
      </c>
      <c r="T225" s="36">
        <f t="shared" si="54"/>
        <v>0.42133308520852569</v>
      </c>
      <c r="U225" s="36">
        <f t="shared" si="55"/>
        <v>0.75648551999760172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78311978</v>
      </c>
      <c r="E226" s="31">
        <v>78311978</v>
      </c>
      <c r="F226" s="31">
        <v>19472484</v>
      </c>
      <c r="G226" s="36">
        <f t="shared" si="48"/>
        <v>0.2486526901414749</v>
      </c>
      <c r="H226" s="31">
        <v>21260380</v>
      </c>
      <c r="I226" s="36">
        <f t="shared" si="49"/>
        <v>0.27148311845730677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40732864</v>
      </c>
      <c r="O226" s="36">
        <f t="shared" si="53"/>
        <v>0.52013580859878161</v>
      </c>
      <c r="P226" s="31">
        <v>21885420</v>
      </c>
      <c r="Q226" s="31">
        <v>78408452</v>
      </c>
      <c r="R226" s="31">
        <v>79223452</v>
      </c>
      <c r="S226" s="31">
        <v>42516385</v>
      </c>
      <c r="T226" s="36">
        <f t="shared" si="54"/>
        <v>0.5422423720340761</v>
      </c>
      <c r="U226" s="36">
        <f t="shared" si="55"/>
        <v>-2.8559652956169024E-2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71743597</v>
      </c>
      <c r="E227" s="31">
        <v>71743597</v>
      </c>
      <c r="F227" s="31">
        <v>8811188</v>
      </c>
      <c r="G227" s="36">
        <f t="shared" si="48"/>
        <v>0.12281497399691292</v>
      </c>
      <c r="H227" s="31">
        <v>29503520</v>
      </c>
      <c r="I227" s="36">
        <f t="shared" si="49"/>
        <v>0.41123558385286985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38314708</v>
      </c>
      <c r="O227" s="36">
        <f t="shared" si="53"/>
        <v>0.53405055784978273</v>
      </c>
      <c r="P227" s="31">
        <v>19191202</v>
      </c>
      <c r="Q227" s="31">
        <v>73621649</v>
      </c>
      <c r="R227" s="31">
        <v>78589706</v>
      </c>
      <c r="S227" s="31">
        <v>46538975</v>
      </c>
      <c r="T227" s="36">
        <f t="shared" si="54"/>
        <v>0.63213709054520095</v>
      </c>
      <c r="U227" s="36">
        <f t="shared" si="55"/>
        <v>0.53734612349971611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165922954</v>
      </c>
      <c r="E228" s="31">
        <v>165922954</v>
      </c>
      <c r="F228" s="31">
        <v>34695190</v>
      </c>
      <c r="G228" s="36">
        <f t="shared" si="48"/>
        <v>0.20910422074573237</v>
      </c>
      <c r="H228" s="31">
        <v>44826949</v>
      </c>
      <c r="I228" s="36">
        <f t="shared" si="49"/>
        <v>0.27016725485733578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79522139</v>
      </c>
      <c r="O228" s="36">
        <f t="shared" si="53"/>
        <v>0.47927147560306815</v>
      </c>
      <c r="P228" s="31">
        <v>49218710</v>
      </c>
      <c r="Q228" s="31">
        <v>84487067</v>
      </c>
      <c r="R228" s="31">
        <v>161838835</v>
      </c>
      <c r="S228" s="31">
        <v>80274357</v>
      </c>
      <c r="T228" s="36">
        <f t="shared" si="54"/>
        <v>0.95013781221686866</v>
      </c>
      <c r="U228" s="36">
        <f t="shared" si="55"/>
        <v>-8.9229502357944801E-2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66660996</v>
      </c>
      <c r="E229" s="31">
        <v>66660996</v>
      </c>
      <c r="F229" s="31">
        <v>14655572</v>
      </c>
      <c r="G229" s="36">
        <f t="shared" si="48"/>
        <v>0.21985228063499082</v>
      </c>
      <c r="H229" s="31">
        <v>17851756</v>
      </c>
      <c r="I229" s="36">
        <f t="shared" si="49"/>
        <v>0.26779911899306152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32507328</v>
      </c>
      <c r="O229" s="36">
        <f t="shared" si="53"/>
        <v>0.48765139962805237</v>
      </c>
      <c r="P229" s="31">
        <v>17185852</v>
      </c>
      <c r="Q229" s="31">
        <v>62051468</v>
      </c>
      <c r="R229" s="31">
        <v>67465748</v>
      </c>
      <c r="S229" s="31">
        <v>33262618</v>
      </c>
      <c r="T229" s="36">
        <f t="shared" si="54"/>
        <v>0.53604884899741612</v>
      </c>
      <c r="U229" s="36">
        <f t="shared" si="55"/>
        <v>3.874722067896319E-2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498819236</v>
      </c>
      <c r="E230" s="32">
        <f>SUM(E225:E229)</f>
        <v>498819236</v>
      </c>
      <c r="F230" s="32">
        <f>SUM(F225:F229)</f>
        <v>96000294</v>
      </c>
      <c r="G230" s="37">
        <f t="shared" si="48"/>
        <v>0.19245507605083617</v>
      </c>
      <c r="H230" s="32">
        <f>SUM(H225:H229)</f>
        <v>130551596</v>
      </c>
      <c r="I230" s="37">
        <f t="shared" si="49"/>
        <v>0.26172125406968066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226551890</v>
      </c>
      <c r="O230" s="37">
        <f t="shared" si="53"/>
        <v>0.45417633012051684</v>
      </c>
      <c r="P230" s="32">
        <f>SUM(P225:P229)</f>
        <v>117221652</v>
      </c>
      <c r="Q230" s="32">
        <f>SUM(Q225:Q229)</f>
        <v>409104406</v>
      </c>
      <c r="R230" s="32">
        <f>SUM(R225:R229)</f>
        <v>494070211</v>
      </c>
      <c r="S230" s="32">
        <f>SUM(S225:S229)</f>
        <v>249164712</v>
      </c>
      <c r="T230" s="37">
        <f t="shared" si="54"/>
        <v>0.6090492019780398</v>
      </c>
      <c r="U230" s="37">
        <f t="shared" si="55"/>
        <v>0.11371571525028501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1537431270</v>
      </c>
      <c r="E231" s="32">
        <f>SUM(E208:E215,E217:E223,E225:E229)</f>
        <v>1537431270</v>
      </c>
      <c r="F231" s="32">
        <f>SUM(F208:F215,F217:F223,F225:F229)</f>
        <v>334900969</v>
      </c>
      <c r="G231" s="37">
        <f t="shared" si="48"/>
        <v>0.21783150605490156</v>
      </c>
      <c r="H231" s="32">
        <f>SUM(H208:H215,H217:H223,H225:H229)</f>
        <v>319132592</v>
      </c>
      <c r="I231" s="37">
        <f t="shared" si="49"/>
        <v>0.20757519261332574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654033561</v>
      </c>
      <c r="O231" s="37">
        <f t="shared" si="53"/>
        <v>0.42540669866822728</v>
      </c>
      <c r="P231" s="32">
        <f>SUM(P208:P215,P217:P223,P225:P229)</f>
        <v>338336781</v>
      </c>
      <c r="Q231" s="32">
        <f>SUM(Q208:Q215,Q217:Q223,Q225:Q229)</f>
        <v>1534711293</v>
      </c>
      <c r="R231" s="32">
        <f>SUM(R208:R215,R217:R223,R225:R229)</f>
        <v>1724854018</v>
      </c>
      <c r="S231" s="32">
        <f>SUM(S208:S215,S217:S223,S225:S229)</f>
        <v>672181877</v>
      </c>
      <c r="T231" s="37">
        <f t="shared" si="54"/>
        <v>0.43798588051440107</v>
      </c>
      <c r="U231" s="37">
        <f t="shared" si="55"/>
        <v>-5.6760571355084166E-2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94193143</v>
      </c>
      <c r="E234" s="31">
        <v>94193143</v>
      </c>
      <c r="F234" s="31">
        <v>23608454</v>
      </c>
      <c r="G234" s="36">
        <f t="shared" ref="G234:G260" si="56">IF(($D234     =0),0,($F234     /$D234     ))</f>
        <v>0.25063877526626327</v>
      </c>
      <c r="H234" s="31">
        <v>19812091</v>
      </c>
      <c r="I234" s="36">
        <f t="shared" ref="I234:I260" si="57">IF(($D234     =0),0,($H234     /$D234     ))</f>
        <v>0.21033474803999266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43420545</v>
      </c>
      <c r="O234" s="36">
        <f t="shared" ref="O234:O260" si="61">IF(($D234     =0),0,($N234     /$D234     ))</f>
        <v>0.46097352330625596</v>
      </c>
      <c r="P234" s="31">
        <v>17372678</v>
      </c>
      <c r="Q234" s="31">
        <v>74954679</v>
      </c>
      <c r="R234" s="31">
        <v>78680663</v>
      </c>
      <c r="S234" s="31">
        <v>36632039</v>
      </c>
      <c r="T234" s="36">
        <f t="shared" ref="T234:T260" si="62">IF(($Q234     =0),0,($S234     /$Q234     ))</f>
        <v>0.48872251190616134</v>
      </c>
      <c r="U234" s="36">
        <f t="shared" ref="U234:U260" si="63">IF(($P234     =0),0,(($H234     /$P234     )-1))</f>
        <v>0.14041663582321617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111814268</v>
      </c>
      <c r="E235" s="31">
        <v>111814268</v>
      </c>
      <c r="F235" s="31">
        <v>23813732</v>
      </c>
      <c r="G235" s="36">
        <f t="shared" si="56"/>
        <v>0.21297578945828274</v>
      </c>
      <c r="H235" s="31">
        <v>31962506</v>
      </c>
      <c r="I235" s="36">
        <f t="shared" si="57"/>
        <v>0.28585355493272113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55776238</v>
      </c>
      <c r="O235" s="36">
        <f t="shared" si="61"/>
        <v>0.49882934439100385</v>
      </c>
      <c r="P235" s="31">
        <v>28134924</v>
      </c>
      <c r="Q235" s="31">
        <v>107400411</v>
      </c>
      <c r="R235" s="31">
        <v>107750411</v>
      </c>
      <c r="S235" s="31">
        <v>51178437</v>
      </c>
      <c r="T235" s="36">
        <f t="shared" si="62"/>
        <v>0.47651993622259042</v>
      </c>
      <c r="U235" s="36">
        <f t="shared" si="63"/>
        <v>0.13604380093580493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286978958</v>
      </c>
      <c r="E236" s="31">
        <v>286978958</v>
      </c>
      <c r="F236" s="31">
        <v>60253537</v>
      </c>
      <c r="G236" s="36">
        <f t="shared" si="56"/>
        <v>0.20995803113899383</v>
      </c>
      <c r="H236" s="31">
        <v>57710036</v>
      </c>
      <c r="I236" s="36">
        <f t="shared" si="57"/>
        <v>0.20109500850581527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117963573</v>
      </c>
      <c r="O236" s="36">
        <f t="shared" si="61"/>
        <v>0.4110530396448091</v>
      </c>
      <c r="P236" s="31">
        <v>87055975</v>
      </c>
      <c r="Q236" s="31">
        <v>284277659</v>
      </c>
      <c r="R236" s="31">
        <v>278885795</v>
      </c>
      <c r="S236" s="31">
        <v>122457624</v>
      </c>
      <c r="T236" s="36">
        <f t="shared" si="62"/>
        <v>0.4307676671841455</v>
      </c>
      <c r="U236" s="36">
        <f t="shared" si="63"/>
        <v>-0.33709276129524712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32451693</v>
      </c>
      <c r="E237" s="31">
        <v>32451693</v>
      </c>
      <c r="F237" s="31">
        <v>7845920</v>
      </c>
      <c r="G237" s="36">
        <f t="shared" si="56"/>
        <v>0.24177228596363215</v>
      </c>
      <c r="H237" s="31">
        <v>7644077</v>
      </c>
      <c r="I237" s="36">
        <f t="shared" si="57"/>
        <v>0.23555248719997443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15489997</v>
      </c>
      <c r="O237" s="36">
        <f t="shared" si="61"/>
        <v>0.47732477316360661</v>
      </c>
      <c r="P237" s="31">
        <v>3549121</v>
      </c>
      <c r="Q237" s="31">
        <v>51506845</v>
      </c>
      <c r="R237" s="31">
        <v>50970597</v>
      </c>
      <c r="S237" s="31">
        <v>11297782</v>
      </c>
      <c r="T237" s="36">
        <f t="shared" si="62"/>
        <v>0.21934525401429655</v>
      </c>
      <c r="U237" s="36">
        <f t="shared" si="63"/>
        <v>1.1537944183926103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117268586</v>
      </c>
      <c r="E238" s="31">
        <v>117268586</v>
      </c>
      <c r="F238" s="31">
        <v>22953469</v>
      </c>
      <c r="G238" s="36">
        <f t="shared" si="56"/>
        <v>0.19573416703429852</v>
      </c>
      <c r="H238" s="31">
        <v>26046785</v>
      </c>
      <c r="I238" s="36">
        <f t="shared" si="57"/>
        <v>0.22211221170518761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49000254</v>
      </c>
      <c r="O238" s="36">
        <f t="shared" si="61"/>
        <v>0.4178463787394861</v>
      </c>
      <c r="P238" s="31">
        <v>26818181</v>
      </c>
      <c r="Q238" s="31">
        <v>101392806</v>
      </c>
      <c r="R238" s="31">
        <v>100952807</v>
      </c>
      <c r="S238" s="31">
        <v>47672051</v>
      </c>
      <c r="T238" s="36">
        <f t="shared" si="62"/>
        <v>0.47017192718781253</v>
      </c>
      <c r="U238" s="36">
        <f t="shared" si="63"/>
        <v>-2.8763919521611059E-2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104547747</v>
      </c>
      <c r="E239" s="31">
        <v>104547747</v>
      </c>
      <c r="F239" s="31">
        <v>27975956</v>
      </c>
      <c r="G239" s="36">
        <f t="shared" si="56"/>
        <v>0.26759023319746911</v>
      </c>
      <c r="H239" s="31">
        <v>36815747</v>
      </c>
      <c r="I239" s="36">
        <f t="shared" si="57"/>
        <v>0.35214290174995355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64791703</v>
      </c>
      <c r="O239" s="36">
        <f t="shared" si="61"/>
        <v>0.61973313494742266</v>
      </c>
      <c r="P239" s="31">
        <v>17306048</v>
      </c>
      <c r="Q239" s="31">
        <v>73995828</v>
      </c>
      <c r="R239" s="31">
        <v>73995828</v>
      </c>
      <c r="S239" s="31">
        <v>32145528</v>
      </c>
      <c r="T239" s="36">
        <f t="shared" si="62"/>
        <v>0.43442351912056448</v>
      </c>
      <c r="U239" s="36">
        <f t="shared" si="63"/>
        <v>1.1273341550884406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747254395</v>
      </c>
      <c r="E240" s="32">
        <f>SUM(E234:E239)</f>
        <v>747254395</v>
      </c>
      <c r="F240" s="32">
        <f>SUM(F234:F239)</f>
        <v>166451068</v>
      </c>
      <c r="G240" s="37">
        <f t="shared" si="56"/>
        <v>0.2227502027606007</v>
      </c>
      <c r="H240" s="32">
        <f>SUM(H234:H239)</f>
        <v>179991242</v>
      </c>
      <c r="I240" s="37">
        <f t="shared" si="57"/>
        <v>0.24087010154018565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346442310</v>
      </c>
      <c r="O240" s="37">
        <f t="shared" si="61"/>
        <v>0.46362030430078632</v>
      </c>
      <c r="P240" s="32">
        <f>SUM(P234:P239)</f>
        <v>180236927</v>
      </c>
      <c r="Q240" s="32">
        <f>SUM(Q234:Q239)</f>
        <v>693528228</v>
      </c>
      <c r="R240" s="32">
        <f>SUM(R234:R239)</f>
        <v>691236101</v>
      </c>
      <c r="S240" s="32">
        <f>SUM(S234:S239)</f>
        <v>301383461</v>
      </c>
      <c r="T240" s="37">
        <f t="shared" si="62"/>
        <v>0.43456552860022879</v>
      </c>
      <c r="U240" s="37">
        <f t="shared" si="63"/>
        <v>-1.3631224416070786E-3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57342552</v>
      </c>
      <c r="E241" s="31">
        <v>57342552</v>
      </c>
      <c r="F241" s="31">
        <v>14290226</v>
      </c>
      <c r="G241" s="36">
        <f t="shared" si="56"/>
        <v>0.24920805756953404</v>
      </c>
      <c r="H241" s="31">
        <v>16028145</v>
      </c>
      <c r="I241" s="36">
        <f t="shared" si="57"/>
        <v>0.2795157250762052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30318371</v>
      </c>
      <c r="O241" s="36">
        <f t="shared" si="61"/>
        <v>0.52872378264573927</v>
      </c>
      <c r="P241" s="31">
        <v>14587499</v>
      </c>
      <c r="Q241" s="31">
        <v>55978548</v>
      </c>
      <c r="R241" s="31">
        <v>54499572</v>
      </c>
      <c r="S241" s="31">
        <v>22664003</v>
      </c>
      <c r="T241" s="36">
        <f t="shared" si="62"/>
        <v>0.40486943319787427</v>
      </c>
      <c r="U241" s="36">
        <f t="shared" si="63"/>
        <v>9.8758944216551514E-2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35613577</v>
      </c>
      <c r="E242" s="31">
        <v>35613577</v>
      </c>
      <c r="F242" s="31">
        <v>9675879</v>
      </c>
      <c r="G242" s="36">
        <f t="shared" si="56"/>
        <v>0.2716907374959836</v>
      </c>
      <c r="H242" s="31">
        <v>10494632</v>
      </c>
      <c r="I242" s="36">
        <f t="shared" si="57"/>
        <v>0.29468064946129957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20170511</v>
      </c>
      <c r="O242" s="36">
        <f t="shared" si="61"/>
        <v>0.56637138695728317</v>
      </c>
      <c r="P242" s="31">
        <v>9703995</v>
      </c>
      <c r="Q242" s="31">
        <v>28583730</v>
      </c>
      <c r="R242" s="31">
        <v>41189426</v>
      </c>
      <c r="S242" s="31">
        <v>16349335</v>
      </c>
      <c r="T242" s="36">
        <f t="shared" si="62"/>
        <v>0.57198045881345783</v>
      </c>
      <c r="U242" s="36">
        <f t="shared" si="63"/>
        <v>8.1475412961362847E-2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79212732</v>
      </c>
      <c r="E243" s="31">
        <v>79212732</v>
      </c>
      <c r="F243" s="31">
        <v>16159008</v>
      </c>
      <c r="G243" s="36">
        <f t="shared" si="56"/>
        <v>0.20399508503254249</v>
      </c>
      <c r="H243" s="31">
        <v>23157255</v>
      </c>
      <c r="I243" s="36">
        <f t="shared" si="57"/>
        <v>0.29234258704774885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39316263</v>
      </c>
      <c r="O243" s="36">
        <f t="shared" si="61"/>
        <v>0.49633767208029134</v>
      </c>
      <c r="P243" s="31">
        <v>14980945</v>
      </c>
      <c r="Q243" s="31">
        <v>69049305</v>
      </c>
      <c r="R243" s="31">
        <v>73749805</v>
      </c>
      <c r="S243" s="31">
        <v>26005846</v>
      </c>
      <c r="T243" s="36">
        <f t="shared" si="62"/>
        <v>0.37662719414771806</v>
      </c>
      <c r="U243" s="36">
        <f t="shared" si="63"/>
        <v>0.54578065669422049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43988066</v>
      </c>
      <c r="E244" s="31">
        <v>43988066</v>
      </c>
      <c r="F244" s="31">
        <v>6957724</v>
      </c>
      <c r="G244" s="36">
        <f t="shared" si="56"/>
        <v>0.15817299173825919</v>
      </c>
      <c r="H244" s="31">
        <v>6272185</v>
      </c>
      <c r="I244" s="36">
        <f t="shared" si="57"/>
        <v>0.14258833293557394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13229909</v>
      </c>
      <c r="O244" s="36">
        <f t="shared" si="61"/>
        <v>0.30076132467383315</v>
      </c>
      <c r="P244" s="31">
        <v>4753372</v>
      </c>
      <c r="Q244" s="31">
        <v>52181023</v>
      </c>
      <c r="R244" s="31">
        <v>52181023</v>
      </c>
      <c r="S244" s="31">
        <v>4753372</v>
      </c>
      <c r="T244" s="36">
        <f t="shared" si="62"/>
        <v>9.1093882923682812E-2</v>
      </c>
      <c r="U244" s="36">
        <f t="shared" si="63"/>
        <v>0.31952327737025432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45318384</v>
      </c>
      <c r="E245" s="31">
        <v>45318384</v>
      </c>
      <c r="F245" s="31">
        <v>3176986</v>
      </c>
      <c r="G245" s="36">
        <f t="shared" si="56"/>
        <v>7.010369125253893E-2</v>
      </c>
      <c r="H245" s="31">
        <v>5088029</v>
      </c>
      <c r="I245" s="36">
        <f t="shared" si="57"/>
        <v>0.11227295748233211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8265015</v>
      </c>
      <c r="O245" s="36">
        <f t="shared" si="61"/>
        <v>0.18237664873487103</v>
      </c>
      <c r="P245" s="31">
        <v>10016082</v>
      </c>
      <c r="Q245" s="31">
        <v>44342533</v>
      </c>
      <c r="R245" s="31">
        <v>46555608</v>
      </c>
      <c r="S245" s="31">
        <v>19530055</v>
      </c>
      <c r="T245" s="36">
        <f t="shared" si="62"/>
        <v>0.44043616092026139</v>
      </c>
      <c r="U245" s="36">
        <f t="shared" si="63"/>
        <v>-0.49201404301602158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57498457</v>
      </c>
      <c r="E246" s="31">
        <v>57498457</v>
      </c>
      <c r="F246" s="31">
        <v>13851257</v>
      </c>
      <c r="G246" s="36">
        <f t="shared" si="56"/>
        <v>0.24089789052947977</v>
      </c>
      <c r="H246" s="31">
        <v>13737440</v>
      </c>
      <c r="I246" s="36">
        <f t="shared" si="57"/>
        <v>0.23891841132362909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27588697</v>
      </c>
      <c r="O246" s="36">
        <f t="shared" si="61"/>
        <v>0.47981630185310886</v>
      </c>
      <c r="P246" s="31">
        <v>18185193</v>
      </c>
      <c r="Q246" s="31">
        <v>65994510</v>
      </c>
      <c r="R246" s="31">
        <v>63945341</v>
      </c>
      <c r="S246" s="31">
        <v>30303249</v>
      </c>
      <c r="T246" s="36">
        <f t="shared" si="62"/>
        <v>0.4591783316521329</v>
      </c>
      <c r="U246" s="36">
        <f t="shared" si="63"/>
        <v>-0.24458101709451197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318973768</v>
      </c>
      <c r="E247" s="32">
        <f>SUM(E241:E246)</f>
        <v>318973768</v>
      </c>
      <c r="F247" s="32">
        <f>SUM(F241:F246)</f>
        <v>64111080</v>
      </c>
      <c r="G247" s="37">
        <f t="shared" si="56"/>
        <v>0.20099170035825642</v>
      </c>
      <c r="H247" s="32">
        <f>SUM(H241:H246)</f>
        <v>74777686</v>
      </c>
      <c r="I247" s="37">
        <f t="shared" si="57"/>
        <v>0.23443208659089484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138888766</v>
      </c>
      <c r="O247" s="37">
        <f t="shared" si="61"/>
        <v>0.43542378694915124</v>
      </c>
      <c r="P247" s="32">
        <f>SUM(P241:P246)</f>
        <v>72227086</v>
      </c>
      <c r="Q247" s="32">
        <f>SUM(Q241:Q246)</f>
        <v>316129649</v>
      </c>
      <c r="R247" s="32">
        <f>SUM(R241:R246)</f>
        <v>332120775</v>
      </c>
      <c r="S247" s="32">
        <f>SUM(S241:S246)</f>
        <v>119605860</v>
      </c>
      <c r="T247" s="37">
        <f t="shared" si="62"/>
        <v>0.37834432922803768</v>
      </c>
      <c r="U247" s="37">
        <f t="shared" si="63"/>
        <v>3.5313621817720797E-2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41791865</v>
      </c>
      <c r="E248" s="31">
        <v>41791865</v>
      </c>
      <c r="F248" s="31">
        <v>10592349</v>
      </c>
      <c r="G248" s="36">
        <f t="shared" si="56"/>
        <v>0.25345480513970842</v>
      </c>
      <c r="H248" s="31">
        <v>15882118</v>
      </c>
      <c r="I248" s="36">
        <f t="shared" si="57"/>
        <v>0.38002893625350292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26474467</v>
      </c>
      <c r="O248" s="36">
        <f t="shared" si="61"/>
        <v>0.63348374139321129</v>
      </c>
      <c r="P248" s="31">
        <v>17000714</v>
      </c>
      <c r="Q248" s="31">
        <v>30192030</v>
      </c>
      <c r="R248" s="31">
        <v>42118042</v>
      </c>
      <c r="S248" s="31">
        <v>20605451</v>
      </c>
      <c r="T248" s="36">
        <f t="shared" si="62"/>
        <v>0.68247981338121355</v>
      </c>
      <c r="U248" s="36">
        <f t="shared" si="63"/>
        <v>-6.5797001231830632E-2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13751016</v>
      </c>
      <c r="E249" s="31">
        <v>13751016</v>
      </c>
      <c r="F249" s="31">
        <v>-547436</v>
      </c>
      <c r="G249" s="36">
        <f t="shared" si="56"/>
        <v>-3.9810585632363456E-2</v>
      </c>
      <c r="H249" s="31">
        <v>4707534</v>
      </c>
      <c r="I249" s="36">
        <f t="shared" si="57"/>
        <v>0.34234081321700155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4160098</v>
      </c>
      <c r="O249" s="36">
        <f t="shared" si="61"/>
        <v>0.3025302275846381</v>
      </c>
      <c r="P249" s="31">
        <v>812447</v>
      </c>
      <c r="Q249" s="31">
        <v>10624752</v>
      </c>
      <c r="R249" s="31">
        <v>12524752</v>
      </c>
      <c r="S249" s="31">
        <v>3525363</v>
      </c>
      <c r="T249" s="36">
        <f t="shared" si="62"/>
        <v>0.33180661534499817</v>
      </c>
      <c r="U249" s="36">
        <f t="shared" si="63"/>
        <v>4.7942659644259873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122615882</v>
      </c>
      <c r="E250" s="31">
        <v>122615882</v>
      </c>
      <c r="F250" s="31">
        <v>33756860</v>
      </c>
      <c r="G250" s="36">
        <f t="shared" si="56"/>
        <v>0.27530577156391534</v>
      </c>
      <c r="H250" s="31">
        <v>31549008</v>
      </c>
      <c r="I250" s="36">
        <f t="shared" si="57"/>
        <v>0.257299523401055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65305868</v>
      </c>
      <c r="O250" s="36">
        <f t="shared" si="61"/>
        <v>0.53260529496497033</v>
      </c>
      <c r="P250" s="31">
        <v>23237104</v>
      </c>
      <c r="Q250" s="31">
        <v>117066518</v>
      </c>
      <c r="R250" s="31">
        <v>121263518</v>
      </c>
      <c r="S250" s="31">
        <v>46387874</v>
      </c>
      <c r="T250" s="36">
        <f t="shared" si="62"/>
        <v>0.39625227428392462</v>
      </c>
      <c r="U250" s="36">
        <f t="shared" si="63"/>
        <v>0.3576996513851296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23255173</v>
      </c>
      <c r="E251" s="31">
        <v>23255173</v>
      </c>
      <c r="F251" s="31">
        <v>4300390</v>
      </c>
      <c r="G251" s="36">
        <f t="shared" si="56"/>
        <v>0.18492186663156623</v>
      </c>
      <c r="H251" s="31">
        <v>3761491</v>
      </c>
      <c r="I251" s="36">
        <f t="shared" si="57"/>
        <v>0.16174857095236403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8061881</v>
      </c>
      <c r="O251" s="36">
        <f t="shared" si="61"/>
        <v>0.34667043758393024</v>
      </c>
      <c r="P251" s="31">
        <v>8977766</v>
      </c>
      <c r="Q251" s="31">
        <v>31180930</v>
      </c>
      <c r="R251" s="31">
        <v>31201993</v>
      </c>
      <c r="S251" s="31">
        <v>16131208</v>
      </c>
      <c r="T251" s="36">
        <f t="shared" si="62"/>
        <v>0.51734210621684473</v>
      </c>
      <c r="U251" s="36">
        <f t="shared" si="63"/>
        <v>-0.58102149242918566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51400752</v>
      </c>
      <c r="E252" s="31">
        <v>51400752</v>
      </c>
      <c r="F252" s="31">
        <v>7075866</v>
      </c>
      <c r="G252" s="36">
        <f t="shared" si="56"/>
        <v>0.13766074862095404</v>
      </c>
      <c r="H252" s="31">
        <v>12605819</v>
      </c>
      <c r="I252" s="36">
        <f t="shared" si="57"/>
        <v>0.24524580885509223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19681685</v>
      </c>
      <c r="O252" s="36">
        <f t="shared" si="61"/>
        <v>0.38290655747604624</v>
      </c>
      <c r="P252" s="31">
        <v>13207830</v>
      </c>
      <c r="Q252" s="31">
        <v>48768432</v>
      </c>
      <c r="R252" s="31">
        <v>53104560</v>
      </c>
      <c r="S252" s="31">
        <v>24993405</v>
      </c>
      <c r="T252" s="36">
        <f t="shared" si="62"/>
        <v>0.51249146168980786</v>
      </c>
      <c r="U252" s="36">
        <f t="shared" si="63"/>
        <v>-4.5579856797066554E-2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88638151</v>
      </c>
      <c r="E253" s="31">
        <v>88638151</v>
      </c>
      <c r="F253" s="31">
        <v>19377872</v>
      </c>
      <c r="G253" s="36">
        <f t="shared" si="56"/>
        <v>0.21861773718632738</v>
      </c>
      <c r="H253" s="31">
        <v>17137337</v>
      </c>
      <c r="I253" s="36">
        <f t="shared" si="57"/>
        <v>0.19334041613751624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36515209</v>
      </c>
      <c r="O253" s="36">
        <f t="shared" si="61"/>
        <v>0.41195815332384361</v>
      </c>
      <c r="P253" s="31">
        <v>27837630</v>
      </c>
      <c r="Q253" s="31">
        <v>99934578</v>
      </c>
      <c r="R253" s="31">
        <v>100251178</v>
      </c>
      <c r="S253" s="31">
        <v>43441713</v>
      </c>
      <c r="T253" s="36">
        <f t="shared" si="62"/>
        <v>0.43470152042869487</v>
      </c>
      <c r="U253" s="36">
        <f t="shared" si="63"/>
        <v>-0.38438232708747122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341452839</v>
      </c>
      <c r="E254" s="32">
        <f>SUM(E248:E253)</f>
        <v>341452839</v>
      </c>
      <c r="F254" s="32">
        <f>SUM(F248:F253)</f>
        <v>74555901</v>
      </c>
      <c r="G254" s="37">
        <f t="shared" si="56"/>
        <v>0.21834904409741926</v>
      </c>
      <c r="H254" s="32">
        <f>SUM(H248:H253)</f>
        <v>85643307</v>
      </c>
      <c r="I254" s="37">
        <f t="shared" si="57"/>
        <v>0.25082031020980911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160199208</v>
      </c>
      <c r="O254" s="37">
        <f t="shared" si="61"/>
        <v>0.46916935430722834</v>
      </c>
      <c r="P254" s="32">
        <f>SUM(P248:P253)</f>
        <v>91073491</v>
      </c>
      <c r="Q254" s="32">
        <f>SUM(Q248:Q253)</f>
        <v>337767240</v>
      </c>
      <c r="R254" s="32">
        <f>SUM(R248:R253)</f>
        <v>360464043</v>
      </c>
      <c r="S254" s="32">
        <f>SUM(S248:S253)</f>
        <v>155085014</v>
      </c>
      <c r="T254" s="37">
        <f t="shared" si="62"/>
        <v>0.45914758932808286</v>
      </c>
      <c r="U254" s="37">
        <f t="shared" si="63"/>
        <v>-5.962419953793141E-2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404421119</v>
      </c>
      <c r="E255" s="31">
        <v>404421119</v>
      </c>
      <c r="F255" s="31">
        <v>75890635</v>
      </c>
      <c r="G255" s="36">
        <f t="shared" si="56"/>
        <v>0.18765250239070724</v>
      </c>
      <c r="H255" s="31">
        <v>108304376</v>
      </c>
      <c r="I255" s="36">
        <f t="shared" si="57"/>
        <v>0.26780098988846329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184195011</v>
      </c>
      <c r="O255" s="36">
        <f t="shared" si="61"/>
        <v>0.45545349227917054</v>
      </c>
      <c r="P255" s="31">
        <v>94202205</v>
      </c>
      <c r="Q255" s="31">
        <v>421750990</v>
      </c>
      <c r="R255" s="31">
        <v>432214287</v>
      </c>
      <c r="S255" s="31">
        <v>190718422</v>
      </c>
      <c r="T255" s="36">
        <f t="shared" si="62"/>
        <v>0.45220622244419628</v>
      </c>
      <c r="U255" s="36">
        <f t="shared" si="63"/>
        <v>0.14970107122227128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254369147</v>
      </c>
      <c r="E256" s="31">
        <v>254369147</v>
      </c>
      <c r="F256" s="31">
        <v>9019864</v>
      </c>
      <c r="G256" s="36">
        <f t="shared" si="56"/>
        <v>3.5459740720835138E-2</v>
      </c>
      <c r="H256" s="31">
        <v>9230671</v>
      </c>
      <c r="I256" s="36">
        <f t="shared" si="57"/>
        <v>3.6288485096818757E-2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18250535</v>
      </c>
      <c r="O256" s="36">
        <f t="shared" si="61"/>
        <v>7.1748225817653902E-2</v>
      </c>
      <c r="P256" s="31">
        <v>7368005</v>
      </c>
      <c r="Q256" s="31">
        <v>243461515</v>
      </c>
      <c r="R256" s="31">
        <v>239235025</v>
      </c>
      <c r="S256" s="31">
        <v>15099091</v>
      </c>
      <c r="T256" s="36">
        <f t="shared" si="62"/>
        <v>6.2018389230840035E-2</v>
      </c>
      <c r="U256" s="36">
        <f t="shared" si="63"/>
        <v>0.25280466014884628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97189641</v>
      </c>
      <c r="E257" s="31">
        <v>97189641</v>
      </c>
      <c r="F257" s="31">
        <v>30143115</v>
      </c>
      <c r="G257" s="36">
        <f t="shared" si="56"/>
        <v>0.3101474055244221</v>
      </c>
      <c r="H257" s="31">
        <v>22858730</v>
      </c>
      <c r="I257" s="36">
        <f t="shared" si="57"/>
        <v>0.23519718526380812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53001845</v>
      </c>
      <c r="O257" s="36">
        <f t="shared" si="61"/>
        <v>0.54534459078823017</v>
      </c>
      <c r="P257" s="31">
        <v>20152888</v>
      </c>
      <c r="Q257" s="31">
        <v>95351162</v>
      </c>
      <c r="R257" s="31">
        <v>95648166</v>
      </c>
      <c r="S257" s="31">
        <v>36609337</v>
      </c>
      <c r="T257" s="36">
        <f t="shared" si="62"/>
        <v>0.38394222191020599</v>
      </c>
      <c r="U257" s="36">
        <f t="shared" si="63"/>
        <v>0.13426571913663188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67372582</v>
      </c>
      <c r="E258" s="31">
        <v>67372582</v>
      </c>
      <c r="F258" s="31">
        <v>13205287</v>
      </c>
      <c r="G258" s="36">
        <f t="shared" si="56"/>
        <v>0.1960038729107933</v>
      </c>
      <c r="H258" s="31">
        <v>21631454</v>
      </c>
      <c r="I258" s="36">
        <f t="shared" si="57"/>
        <v>0.3210720645974352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34836741</v>
      </c>
      <c r="O258" s="36">
        <f t="shared" si="61"/>
        <v>0.51707593750822844</v>
      </c>
      <c r="P258" s="31">
        <v>15700293</v>
      </c>
      <c r="Q258" s="31">
        <v>62122622</v>
      </c>
      <c r="R258" s="31">
        <v>65773908</v>
      </c>
      <c r="S258" s="31">
        <v>28753606</v>
      </c>
      <c r="T258" s="36">
        <f t="shared" si="62"/>
        <v>0.46285242113573377</v>
      </c>
      <c r="U258" s="36">
        <f t="shared" si="63"/>
        <v>0.37777390523858378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823352489</v>
      </c>
      <c r="E259" s="32">
        <f>SUM(E255:E258)</f>
        <v>823352489</v>
      </c>
      <c r="F259" s="32">
        <f>SUM(F255:F258)</f>
        <v>128258901</v>
      </c>
      <c r="G259" s="37">
        <f t="shared" si="56"/>
        <v>0.15577641740753881</v>
      </c>
      <c r="H259" s="32">
        <f>SUM(H255:H258)</f>
        <v>162025231</v>
      </c>
      <c r="I259" s="37">
        <f t="shared" si="57"/>
        <v>0.19678720009310618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290284132</v>
      </c>
      <c r="O259" s="37">
        <f t="shared" si="61"/>
        <v>0.35256361750064497</v>
      </c>
      <c r="P259" s="32">
        <f>SUM(P255:P258)</f>
        <v>137423391</v>
      </c>
      <c r="Q259" s="32">
        <f>SUM(Q255:Q258)</f>
        <v>822686289</v>
      </c>
      <c r="R259" s="32">
        <f>SUM(R255:R258)</f>
        <v>832871386</v>
      </c>
      <c r="S259" s="32">
        <f>SUM(S255:S258)</f>
        <v>271180456</v>
      </c>
      <c r="T259" s="37">
        <f t="shared" si="62"/>
        <v>0.32962802422491816</v>
      </c>
      <c r="U259" s="37">
        <f t="shared" si="63"/>
        <v>0.17902221609420188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2231033491</v>
      </c>
      <c r="E260" s="32">
        <f>SUM(E234:E239,E241:E246,E248:E253,E255:E258)</f>
        <v>2231033491</v>
      </c>
      <c r="F260" s="32">
        <f>SUM(F234:F239,F241:F246,F248:F253,F255:F258)</f>
        <v>433376950</v>
      </c>
      <c r="G260" s="37">
        <f t="shared" si="56"/>
        <v>0.19424941478836813</v>
      </c>
      <c r="H260" s="32">
        <f>SUM(H234:H239,H241:H246,H248:H253,H255:H258)</f>
        <v>502437466</v>
      </c>
      <c r="I260" s="37">
        <f t="shared" si="57"/>
        <v>0.22520391021776912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935814416</v>
      </c>
      <c r="O260" s="37">
        <f t="shared" si="61"/>
        <v>0.41945332500613725</v>
      </c>
      <c r="P260" s="32">
        <f>SUM(P234:P239,P241:P246,P248:P253,P255:P258)</f>
        <v>480960895</v>
      </c>
      <c r="Q260" s="32">
        <f>SUM(Q234:Q239,Q241:Q246,Q248:Q253,Q255:Q258)</f>
        <v>2170111406</v>
      </c>
      <c r="R260" s="32">
        <f>SUM(R234:R239,R241:R246,R248:R253,R255:R258)</f>
        <v>2216692305</v>
      </c>
      <c r="S260" s="32">
        <f>SUM(S234:S239,S241:S246,S248:S253,S255:S258)</f>
        <v>847254791</v>
      </c>
      <c r="T260" s="37">
        <f t="shared" si="62"/>
        <v>0.39041995201604873</v>
      </c>
      <c r="U260" s="37">
        <f t="shared" si="63"/>
        <v>4.4653466057775759E-2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37588605</v>
      </c>
      <c r="E263" s="31">
        <v>37588605</v>
      </c>
      <c r="F263" s="31">
        <v>10253365</v>
      </c>
      <c r="G263" s="36">
        <f t="shared" ref="G263:G299" si="64">IF(($D263     =0),0,($F263     /$D263     ))</f>
        <v>0.27277854551931363</v>
      </c>
      <c r="H263" s="31">
        <v>11259830</v>
      </c>
      <c r="I263" s="36">
        <f t="shared" ref="I263:I299" si="65">IF(($D263     =0),0,($H263     /$D263     ))</f>
        <v>0.29955434632383937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21513195</v>
      </c>
      <c r="O263" s="36">
        <f t="shared" ref="O263:O299" si="69">IF(($D263     =0),0,($N263     /$D263     ))</f>
        <v>0.57233289184315295</v>
      </c>
      <c r="P263" s="31">
        <v>8315854</v>
      </c>
      <c r="Q263" s="31">
        <v>31547523</v>
      </c>
      <c r="R263" s="31">
        <v>33182156</v>
      </c>
      <c r="S263" s="31">
        <v>15991928</v>
      </c>
      <c r="T263" s="36">
        <f t="shared" ref="T263:T299" si="70">IF(($Q263     =0),0,($S263     /$Q263     ))</f>
        <v>0.50691548746949167</v>
      </c>
      <c r="U263" s="36">
        <f t="shared" ref="U263:U299" si="71">IF(($P263     =0),0,(($H263     /$P263     )-1))</f>
        <v>0.35401968336625433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28150703</v>
      </c>
      <c r="E264" s="31">
        <v>28150703</v>
      </c>
      <c r="F264" s="31">
        <v>5578765</v>
      </c>
      <c r="G264" s="36">
        <f t="shared" si="64"/>
        <v>0.198174979857519</v>
      </c>
      <c r="H264" s="31">
        <v>6771932</v>
      </c>
      <c r="I264" s="36">
        <f t="shared" si="65"/>
        <v>0.24055996043864339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12350697</v>
      </c>
      <c r="O264" s="36">
        <f t="shared" si="69"/>
        <v>0.43873494029616239</v>
      </c>
      <c r="P264" s="31">
        <v>6889937</v>
      </c>
      <c r="Q264" s="31">
        <v>26536610</v>
      </c>
      <c r="R264" s="31">
        <v>26799075</v>
      </c>
      <c r="S264" s="31">
        <v>13152815</v>
      </c>
      <c r="T264" s="36">
        <f t="shared" si="70"/>
        <v>0.49564789926068176</v>
      </c>
      <c r="U264" s="36">
        <f t="shared" si="71"/>
        <v>-1.7127152251174449E-2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31784049</v>
      </c>
      <c r="E265" s="31">
        <v>31784049</v>
      </c>
      <c r="F265" s="31">
        <v>10313927</v>
      </c>
      <c r="G265" s="36">
        <f t="shared" si="64"/>
        <v>0.32450009751746861</v>
      </c>
      <c r="H265" s="31">
        <v>5966729</v>
      </c>
      <c r="I265" s="36">
        <f t="shared" si="65"/>
        <v>0.18772715206926593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16280656</v>
      </c>
      <c r="O265" s="36">
        <f t="shared" si="69"/>
        <v>0.51222724958673449</v>
      </c>
      <c r="P265" s="31">
        <v>6646856</v>
      </c>
      <c r="Q265" s="31">
        <v>29379086</v>
      </c>
      <c r="R265" s="31">
        <v>39065329</v>
      </c>
      <c r="S265" s="31">
        <v>10551192</v>
      </c>
      <c r="T265" s="36">
        <f t="shared" si="70"/>
        <v>0.35913955934503883</v>
      </c>
      <c r="U265" s="36">
        <f t="shared" si="71"/>
        <v>-0.1023231133636715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20078661</v>
      </c>
      <c r="E266" s="31">
        <v>20078661</v>
      </c>
      <c r="F266" s="31">
        <v>6204534</v>
      </c>
      <c r="G266" s="36">
        <f t="shared" si="64"/>
        <v>0.30901134293765903</v>
      </c>
      <c r="H266" s="31">
        <v>5568554</v>
      </c>
      <c r="I266" s="36">
        <f t="shared" si="65"/>
        <v>0.27733692002668903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11773088</v>
      </c>
      <c r="O266" s="36">
        <f t="shared" si="69"/>
        <v>0.58634826296434805</v>
      </c>
      <c r="P266" s="31">
        <v>5609016</v>
      </c>
      <c r="Q266" s="31">
        <v>17737626</v>
      </c>
      <c r="R266" s="31">
        <v>21894367</v>
      </c>
      <c r="S266" s="31">
        <v>8582272</v>
      </c>
      <c r="T266" s="36">
        <f t="shared" si="70"/>
        <v>0.48384558339430539</v>
      </c>
      <c r="U266" s="36">
        <f t="shared" si="71"/>
        <v>-7.2137430166003824E-3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117602018</v>
      </c>
      <c r="E267" s="32">
        <f>SUM(E263:E266)</f>
        <v>117602018</v>
      </c>
      <c r="F267" s="32">
        <f>SUM(F263:F266)</f>
        <v>32350591</v>
      </c>
      <c r="G267" s="37">
        <f t="shared" si="64"/>
        <v>0.27508533909681721</v>
      </c>
      <c r="H267" s="32">
        <f>SUM(H263:H266)</f>
        <v>29567045</v>
      </c>
      <c r="I267" s="37">
        <f t="shared" si="65"/>
        <v>0.25141613641357752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61917636</v>
      </c>
      <c r="O267" s="37">
        <f t="shared" si="69"/>
        <v>0.52650147551039472</v>
      </c>
      <c r="P267" s="32">
        <f>SUM(P263:P266)</f>
        <v>27461663</v>
      </c>
      <c r="Q267" s="32">
        <f>SUM(Q263:Q266)</f>
        <v>105200845</v>
      </c>
      <c r="R267" s="32">
        <f>SUM(R263:R266)</f>
        <v>120940927</v>
      </c>
      <c r="S267" s="32">
        <f>SUM(S263:S266)</f>
        <v>48278207</v>
      </c>
      <c r="T267" s="37">
        <f t="shared" si="70"/>
        <v>0.45891463134160188</v>
      </c>
      <c r="U267" s="37">
        <f t="shared" si="71"/>
        <v>7.6666223746173046E-2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11287926</v>
      </c>
      <c r="E268" s="31">
        <v>11287926</v>
      </c>
      <c r="F268" s="31">
        <v>2312165</v>
      </c>
      <c r="G268" s="36">
        <f t="shared" si="64"/>
        <v>0.20483523722604136</v>
      </c>
      <c r="H268" s="31">
        <v>2946379</v>
      </c>
      <c r="I268" s="36">
        <f t="shared" si="65"/>
        <v>0.2610204035710369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5258544</v>
      </c>
      <c r="O268" s="36">
        <f t="shared" si="69"/>
        <v>0.4658556407970782</v>
      </c>
      <c r="P268" s="31">
        <v>2409423</v>
      </c>
      <c r="Q268" s="31">
        <v>10287908</v>
      </c>
      <c r="R268" s="31">
        <v>12269499</v>
      </c>
      <c r="S268" s="31">
        <v>3617621</v>
      </c>
      <c r="T268" s="36">
        <f t="shared" si="70"/>
        <v>0.35163815617324728</v>
      </c>
      <c r="U268" s="36">
        <f t="shared" si="71"/>
        <v>0.22285667564391964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22898522</v>
      </c>
      <c r="E269" s="31">
        <v>22898554</v>
      </c>
      <c r="F269" s="31">
        <v>4685742</v>
      </c>
      <c r="G269" s="36">
        <f t="shared" si="64"/>
        <v>0.20463076175833533</v>
      </c>
      <c r="H269" s="31">
        <v>6470245</v>
      </c>
      <c r="I269" s="36">
        <f t="shared" si="65"/>
        <v>0.28256168673244503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11155987</v>
      </c>
      <c r="O269" s="36">
        <f t="shared" si="69"/>
        <v>0.48719244849078031</v>
      </c>
      <c r="P269" s="31">
        <v>6797941</v>
      </c>
      <c r="Q269" s="31">
        <v>22535895</v>
      </c>
      <c r="R269" s="31">
        <v>14964656</v>
      </c>
      <c r="S269" s="31">
        <v>12049155</v>
      </c>
      <c r="T269" s="36">
        <f t="shared" si="70"/>
        <v>0.53466503105379215</v>
      </c>
      <c r="U269" s="36">
        <f t="shared" si="71"/>
        <v>-4.8205184481595276E-2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10595550</v>
      </c>
      <c r="E270" s="31">
        <v>10595550</v>
      </c>
      <c r="F270" s="31">
        <v>3175720</v>
      </c>
      <c r="G270" s="36">
        <f t="shared" si="64"/>
        <v>0.29972205312607653</v>
      </c>
      <c r="H270" s="31">
        <v>3568321</v>
      </c>
      <c r="I270" s="36">
        <f t="shared" si="65"/>
        <v>0.33677543874551108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6744041</v>
      </c>
      <c r="O270" s="36">
        <f t="shared" si="69"/>
        <v>0.63649749187158755</v>
      </c>
      <c r="P270" s="31">
        <v>1643242</v>
      </c>
      <c r="Q270" s="31">
        <v>10529467</v>
      </c>
      <c r="R270" s="31">
        <v>10529467</v>
      </c>
      <c r="S270" s="31">
        <v>4234401</v>
      </c>
      <c r="T270" s="36">
        <f t="shared" si="70"/>
        <v>0.40214770605197775</v>
      </c>
      <c r="U270" s="36">
        <f t="shared" si="71"/>
        <v>1.1715127777892729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19388912</v>
      </c>
      <c r="E271" s="31">
        <v>19388912</v>
      </c>
      <c r="F271" s="31">
        <v>2215298</v>
      </c>
      <c r="G271" s="36">
        <f t="shared" si="64"/>
        <v>0.11425592111615133</v>
      </c>
      <c r="H271" s="31">
        <v>3636474</v>
      </c>
      <c r="I271" s="36">
        <f t="shared" si="65"/>
        <v>0.18755430939085185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5851772</v>
      </c>
      <c r="O271" s="36">
        <f t="shared" si="69"/>
        <v>0.30181023050700317</v>
      </c>
      <c r="P271" s="31">
        <v>4070268</v>
      </c>
      <c r="Q271" s="31">
        <v>17138155</v>
      </c>
      <c r="R271" s="31">
        <v>18789576</v>
      </c>
      <c r="S271" s="31">
        <v>9146429</v>
      </c>
      <c r="T271" s="36">
        <f t="shared" si="70"/>
        <v>0.53368807785902272</v>
      </c>
      <c r="U271" s="36">
        <f t="shared" si="71"/>
        <v>-0.10657627458437624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17967739</v>
      </c>
      <c r="E272" s="31">
        <v>17967739</v>
      </c>
      <c r="F272" s="31">
        <v>4077903</v>
      </c>
      <c r="G272" s="36">
        <f t="shared" si="64"/>
        <v>0.2269569365405408</v>
      </c>
      <c r="H272" s="31">
        <v>4620324</v>
      </c>
      <c r="I272" s="36">
        <f t="shared" si="65"/>
        <v>0.25714554290887687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8698227</v>
      </c>
      <c r="O272" s="36">
        <f t="shared" si="69"/>
        <v>0.48410247944941764</v>
      </c>
      <c r="P272" s="31">
        <v>3466315</v>
      </c>
      <c r="Q272" s="31">
        <v>14823128</v>
      </c>
      <c r="R272" s="31">
        <v>17066953</v>
      </c>
      <c r="S272" s="31">
        <v>5874443</v>
      </c>
      <c r="T272" s="36">
        <f t="shared" si="70"/>
        <v>0.39630252130319593</v>
      </c>
      <c r="U272" s="36">
        <f t="shared" si="71"/>
        <v>0.3329209838113385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13258131</v>
      </c>
      <c r="E273" s="31">
        <v>13258131</v>
      </c>
      <c r="F273" s="31">
        <v>2924459</v>
      </c>
      <c r="G273" s="36">
        <f t="shared" si="64"/>
        <v>0.22057852649064941</v>
      </c>
      <c r="H273" s="31">
        <v>3637374</v>
      </c>
      <c r="I273" s="36">
        <f t="shared" si="65"/>
        <v>0.27435043446168994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6561833</v>
      </c>
      <c r="O273" s="36">
        <f t="shared" si="69"/>
        <v>0.49492896095233935</v>
      </c>
      <c r="P273" s="31">
        <v>3228118</v>
      </c>
      <c r="Q273" s="31">
        <v>12650909</v>
      </c>
      <c r="R273" s="31">
        <v>12650909</v>
      </c>
      <c r="S273" s="31">
        <v>5205964</v>
      </c>
      <c r="T273" s="36">
        <f t="shared" si="70"/>
        <v>0.41150908602694081</v>
      </c>
      <c r="U273" s="36">
        <f t="shared" si="71"/>
        <v>0.12677851305311649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18801779</v>
      </c>
      <c r="E274" s="31">
        <v>18801779</v>
      </c>
      <c r="F274" s="31">
        <v>4663154</v>
      </c>
      <c r="G274" s="36">
        <f t="shared" si="64"/>
        <v>0.24801663714906977</v>
      </c>
      <c r="H274" s="31">
        <v>5593161</v>
      </c>
      <c r="I274" s="36">
        <f t="shared" si="65"/>
        <v>0.29748041395444547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10256315</v>
      </c>
      <c r="O274" s="36">
        <f t="shared" si="69"/>
        <v>0.54549705110351521</v>
      </c>
      <c r="P274" s="31">
        <v>6402966</v>
      </c>
      <c r="Q274" s="31">
        <v>18947047</v>
      </c>
      <c r="R274" s="31">
        <v>21465763</v>
      </c>
      <c r="S274" s="31">
        <v>11072086</v>
      </c>
      <c r="T274" s="36">
        <f t="shared" si="70"/>
        <v>0.58437000763232394</v>
      </c>
      <c r="U274" s="36">
        <f t="shared" si="71"/>
        <v>-0.12647341872500961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114198559</v>
      </c>
      <c r="E275" s="32">
        <f>SUM(E268:E274)</f>
        <v>114198591</v>
      </c>
      <c r="F275" s="32">
        <f>SUM(F268:F274)</f>
        <v>24054441</v>
      </c>
      <c r="G275" s="37">
        <f t="shared" si="64"/>
        <v>0.21063699236345004</v>
      </c>
      <c r="H275" s="32">
        <f>SUM(H268:H274)</f>
        <v>30472278</v>
      </c>
      <c r="I275" s="37">
        <f t="shared" si="65"/>
        <v>0.26683592391038841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54526719</v>
      </c>
      <c r="O275" s="37">
        <f t="shared" si="69"/>
        <v>0.47747291627383842</v>
      </c>
      <c r="P275" s="32">
        <f>SUM(P268:P274)</f>
        <v>28018273</v>
      </c>
      <c r="Q275" s="32">
        <f>SUM(Q268:Q274)</f>
        <v>106912509</v>
      </c>
      <c r="R275" s="32">
        <f>SUM(R268:R274)</f>
        <v>107736823</v>
      </c>
      <c r="S275" s="32">
        <f>SUM(S268:S274)</f>
        <v>51200099</v>
      </c>
      <c r="T275" s="37">
        <f t="shared" si="70"/>
        <v>0.47889717937495974</v>
      </c>
      <c r="U275" s="37">
        <f t="shared" si="71"/>
        <v>8.7585876545638541E-2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18093012</v>
      </c>
      <c r="E276" s="31">
        <v>18093012</v>
      </c>
      <c r="F276" s="31">
        <v>2652084</v>
      </c>
      <c r="G276" s="36">
        <f t="shared" si="64"/>
        <v>0.14658056933804056</v>
      </c>
      <c r="H276" s="31">
        <v>2767948</v>
      </c>
      <c r="I276" s="36">
        <f t="shared" si="65"/>
        <v>0.15298436766636755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5420032</v>
      </c>
      <c r="O276" s="36">
        <f t="shared" si="69"/>
        <v>0.29956493700440812</v>
      </c>
      <c r="P276" s="31">
        <v>2191460</v>
      </c>
      <c r="Q276" s="31">
        <v>11419652</v>
      </c>
      <c r="R276" s="31">
        <v>14109544</v>
      </c>
      <c r="S276" s="31">
        <v>3443137</v>
      </c>
      <c r="T276" s="36">
        <f t="shared" si="70"/>
        <v>0.30150980082405315</v>
      </c>
      <c r="U276" s="36">
        <f t="shared" si="71"/>
        <v>0.26306115557664755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30159061</v>
      </c>
      <c r="E277" s="31">
        <v>30159061</v>
      </c>
      <c r="F277" s="31">
        <v>5859337</v>
      </c>
      <c r="G277" s="36">
        <f t="shared" si="64"/>
        <v>0.19428114820948836</v>
      </c>
      <c r="H277" s="31">
        <v>6030562</v>
      </c>
      <c r="I277" s="36">
        <f t="shared" si="65"/>
        <v>0.1999585464547454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11889899</v>
      </c>
      <c r="O277" s="36">
        <f t="shared" si="69"/>
        <v>0.39423969466423375</v>
      </c>
      <c r="P277" s="31">
        <v>5682928</v>
      </c>
      <c r="Q277" s="31">
        <v>21951559</v>
      </c>
      <c r="R277" s="31">
        <v>22523909</v>
      </c>
      <c r="S277" s="31">
        <v>11569053</v>
      </c>
      <c r="T277" s="36">
        <f t="shared" si="70"/>
        <v>0.52702648590926959</v>
      </c>
      <c r="U277" s="36">
        <f t="shared" si="71"/>
        <v>6.11716354667875E-2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17204795</v>
      </c>
      <c r="F278" s="31">
        <v>163455</v>
      </c>
      <c r="G278" s="36">
        <f t="shared" si="64"/>
        <v>0</v>
      </c>
      <c r="H278" s="31">
        <v>44216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207671</v>
      </c>
      <c r="O278" s="36">
        <f t="shared" si="69"/>
        <v>0</v>
      </c>
      <c r="P278" s="31">
        <v>597312</v>
      </c>
      <c r="Q278" s="31">
        <v>16054069</v>
      </c>
      <c r="R278" s="31">
        <v>16799221</v>
      </c>
      <c r="S278" s="31">
        <v>749645</v>
      </c>
      <c r="T278" s="36">
        <f t="shared" si="70"/>
        <v>4.6695015450600091E-2</v>
      </c>
      <c r="U278" s="36">
        <f t="shared" si="71"/>
        <v>-0.92597503482267229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15549452</v>
      </c>
      <c r="E279" s="31">
        <v>15549452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1037404</v>
      </c>
      <c r="Q279" s="31">
        <v>14911150</v>
      </c>
      <c r="R279" s="31">
        <v>14911150</v>
      </c>
      <c r="S279" s="31">
        <v>1775037</v>
      </c>
      <c r="T279" s="36">
        <f t="shared" si="70"/>
        <v>0.11904091904380279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8846405</v>
      </c>
      <c r="E280" s="31">
        <v>8846405</v>
      </c>
      <c r="F280" s="31">
        <v>1631263</v>
      </c>
      <c r="G280" s="36">
        <f t="shared" si="64"/>
        <v>0.18439840816693334</v>
      </c>
      <c r="H280" s="31">
        <v>1640607</v>
      </c>
      <c r="I280" s="36">
        <f t="shared" si="65"/>
        <v>0.18545465643953674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3271870</v>
      </c>
      <c r="O280" s="36">
        <f t="shared" si="69"/>
        <v>0.36985306460647011</v>
      </c>
      <c r="P280" s="31">
        <v>1482218</v>
      </c>
      <c r="Q280" s="31">
        <v>7623434</v>
      </c>
      <c r="R280" s="31">
        <v>7756367</v>
      </c>
      <c r="S280" s="31">
        <v>3128013</v>
      </c>
      <c r="T280" s="36">
        <f t="shared" si="70"/>
        <v>0.41031548249778249</v>
      </c>
      <c r="U280" s="36">
        <f t="shared" si="71"/>
        <v>0.10685944982451967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9582900</v>
      </c>
      <c r="E281" s="31">
        <v>9582900</v>
      </c>
      <c r="F281" s="31">
        <v>1733122</v>
      </c>
      <c r="G281" s="36">
        <f t="shared" si="64"/>
        <v>0.18085569086602177</v>
      </c>
      <c r="H281" s="31">
        <v>2851533</v>
      </c>
      <c r="I281" s="36">
        <f t="shared" si="65"/>
        <v>0.29756472466581096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4584655</v>
      </c>
      <c r="O281" s="36">
        <f t="shared" si="69"/>
        <v>0.47842041553183273</v>
      </c>
      <c r="P281" s="31">
        <v>2108199</v>
      </c>
      <c r="Q281" s="31">
        <v>7950468</v>
      </c>
      <c r="R281" s="31">
        <v>8331897</v>
      </c>
      <c r="S281" s="31">
        <v>3546704</v>
      </c>
      <c r="T281" s="36">
        <f t="shared" si="70"/>
        <v>0.4461000283253766</v>
      </c>
      <c r="U281" s="36">
        <f t="shared" si="71"/>
        <v>0.35259195170854363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23233848</v>
      </c>
      <c r="E282" s="31">
        <v>23233848</v>
      </c>
      <c r="F282" s="31">
        <v>2999437</v>
      </c>
      <c r="G282" s="36">
        <f t="shared" si="64"/>
        <v>0.12909772845204118</v>
      </c>
      <c r="H282" s="31">
        <v>2372100</v>
      </c>
      <c r="I282" s="36">
        <f t="shared" si="65"/>
        <v>0.10209673404078394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5371537</v>
      </c>
      <c r="O282" s="36">
        <f t="shared" si="69"/>
        <v>0.23119446249282513</v>
      </c>
      <c r="P282" s="31">
        <v>2468845</v>
      </c>
      <c r="Q282" s="31">
        <v>21316610</v>
      </c>
      <c r="R282" s="31">
        <v>21746610</v>
      </c>
      <c r="S282" s="31">
        <v>4571473</v>
      </c>
      <c r="T282" s="36">
        <f t="shared" si="70"/>
        <v>0.21445591020335786</v>
      </c>
      <c r="U282" s="36">
        <f t="shared" si="71"/>
        <v>-3.9186340171213696E-2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10602557</v>
      </c>
      <c r="E283" s="31">
        <v>10602557</v>
      </c>
      <c r="F283" s="31">
        <v>2761406</v>
      </c>
      <c r="G283" s="36">
        <f t="shared" si="64"/>
        <v>0.26044717326207256</v>
      </c>
      <c r="H283" s="31">
        <v>1422451</v>
      </c>
      <c r="I283" s="36">
        <f t="shared" si="65"/>
        <v>0.1341611273582401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4183857</v>
      </c>
      <c r="O283" s="36">
        <f t="shared" si="69"/>
        <v>0.3946083006203126</v>
      </c>
      <c r="P283" s="31">
        <v>172470</v>
      </c>
      <c r="Q283" s="31">
        <v>10960449</v>
      </c>
      <c r="R283" s="31">
        <v>10533896</v>
      </c>
      <c r="S283" s="31">
        <v>1086364</v>
      </c>
      <c r="T283" s="36">
        <f t="shared" si="70"/>
        <v>9.9116742388929507E-2</v>
      </c>
      <c r="U283" s="36">
        <f t="shared" si="71"/>
        <v>7.2475271061633908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13604311</v>
      </c>
      <c r="E284" s="31">
        <v>13604311</v>
      </c>
      <c r="F284" s="31">
        <v>4253109</v>
      </c>
      <c r="G284" s="36">
        <f t="shared" si="64"/>
        <v>0.31262950398590567</v>
      </c>
      <c r="H284" s="31">
        <v>4647685</v>
      </c>
      <c r="I284" s="36">
        <f t="shared" si="65"/>
        <v>0.34163325140097134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8900794</v>
      </c>
      <c r="O284" s="36">
        <f t="shared" si="69"/>
        <v>0.65426275538687695</v>
      </c>
      <c r="P284" s="31">
        <v>2859786</v>
      </c>
      <c r="Q284" s="31">
        <v>13769207</v>
      </c>
      <c r="R284" s="31">
        <v>16341078</v>
      </c>
      <c r="S284" s="31">
        <v>7060888</v>
      </c>
      <c r="T284" s="36">
        <f t="shared" si="70"/>
        <v>0.5128028070171361</v>
      </c>
      <c r="U284" s="36">
        <f t="shared" si="71"/>
        <v>0.62518629016297034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129671546</v>
      </c>
      <c r="E285" s="32">
        <f>SUM(E276:E284)</f>
        <v>146876341</v>
      </c>
      <c r="F285" s="32">
        <f>SUM(F276:F284)</f>
        <v>22053213</v>
      </c>
      <c r="G285" s="37">
        <f t="shared" si="64"/>
        <v>0.17006979310634579</v>
      </c>
      <c r="H285" s="32">
        <f>SUM(H276:H284)</f>
        <v>21777102</v>
      </c>
      <c r="I285" s="37">
        <f t="shared" si="65"/>
        <v>0.16794048248641996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43830315</v>
      </c>
      <c r="O285" s="37">
        <f t="shared" si="69"/>
        <v>0.33801027559276575</v>
      </c>
      <c r="P285" s="32">
        <f>SUM(P276:P284)</f>
        <v>18600622</v>
      </c>
      <c r="Q285" s="32">
        <f>SUM(Q276:Q284)</f>
        <v>125956598</v>
      </c>
      <c r="R285" s="32">
        <f>SUM(R276:R284)</f>
        <v>133053672</v>
      </c>
      <c r="S285" s="32">
        <f>SUM(S276:S284)</f>
        <v>36930314</v>
      </c>
      <c r="T285" s="37">
        <f t="shared" si="70"/>
        <v>0.29319872548478959</v>
      </c>
      <c r="U285" s="37">
        <f t="shared" si="71"/>
        <v>0.17077278383486316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19952165</v>
      </c>
      <c r="E286" s="31">
        <v>19952165</v>
      </c>
      <c r="F286" s="31">
        <v>1965483</v>
      </c>
      <c r="G286" s="36">
        <f t="shared" si="64"/>
        <v>9.8509760720202538E-2</v>
      </c>
      <c r="H286" s="31">
        <v>3531359</v>
      </c>
      <c r="I286" s="36">
        <f t="shared" si="65"/>
        <v>0.17699126886731339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5496842</v>
      </c>
      <c r="O286" s="36">
        <f t="shared" si="69"/>
        <v>0.27550102958751593</v>
      </c>
      <c r="P286" s="31">
        <v>1924859</v>
      </c>
      <c r="Q286" s="31">
        <v>18706088</v>
      </c>
      <c r="R286" s="31">
        <v>18706088</v>
      </c>
      <c r="S286" s="31">
        <v>4698701</v>
      </c>
      <c r="T286" s="36">
        <f t="shared" si="70"/>
        <v>0.25118565677655319</v>
      </c>
      <c r="U286" s="36">
        <f t="shared" si="71"/>
        <v>0.83460658676817356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10124210</v>
      </c>
      <c r="E287" s="31">
        <v>10124210</v>
      </c>
      <c r="F287" s="31">
        <v>1328482</v>
      </c>
      <c r="G287" s="36">
        <f t="shared" si="64"/>
        <v>0.13121833703567981</v>
      </c>
      <c r="H287" s="31">
        <v>1334024</v>
      </c>
      <c r="I287" s="36">
        <f t="shared" si="65"/>
        <v>0.13176573777114461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2662506</v>
      </c>
      <c r="O287" s="36">
        <f t="shared" si="69"/>
        <v>0.26298407480682445</v>
      </c>
      <c r="P287" s="31">
        <v>1681027</v>
      </c>
      <c r="Q287" s="31">
        <v>11490005</v>
      </c>
      <c r="R287" s="31">
        <v>10278011</v>
      </c>
      <c r="S287" s="31">
        <v>3162772</v>
      </c>
      <c r="T287" s="36">
        <f t="shared" si="70"/>
        <v>0.27526289153050848</v>
      </c>
      <c r="U287" s="36">
        <f t="shared" si="71"/>
        <v>-0.20642321628385507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12289652</v>
      </c>
      <c r="E288" s="31">
        <v>12289652</v>
      </c>
      <c r="F288" s="31">
        <v>2469525</v>
      </c>
      <c r="G288" s="36">
        <f t="shared" si="64"/>
        <v>0.20094344412681497</v>
      </c>
      <c r="H288" s="31">
        <v>2519312</v>
      </c>
      <c r="I288" s="36">
        <f t="shared" si="65"/>
        <v>0.20499457592452577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4988837</v>
      </c>
      <c r="O288" s="36">
        <f t="shared" si="69"/>
        <v>0.40593802005134078</v>
      </c>
      <c r="P288" s="31">
        <v>2362827</v>
      </c>
      <c r="Q288" s="31">
        <v>13596975</v>
      </c>
      <c r="R288" s="31">
        <v>11474495</v>
      </c>
      <c r="S288" s="31">
        <v>4319039</v>
      </c>
      <c r="T288" s="36">
        <f t="shared" si="70"/>
        <v>0.31764705017108585</v>
      </c>
      <c r="U288" s="36">
        <f t="shared" si="71"/>
        <v>6.6227870258804389E-2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13994211</v>
      </c>
      <c r="E289" s="31">
        <v>13994211</v>
      </c>
      <c r="F289" s="31">
        <v>1421071</v>
      </c>
      <c r="G289" s="36">
        <f t="shared" si="64"/>
        <v>0.10154706113835214</v>
      </c>
      <c r="H289" s="31">
        <v>2884782</v>
      </c>
      <c r="I289" s="36">
        <f t="shared" si="65"/>
        <v>0.2061410964862542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4305853</v>
      </c>
      <c r="O289" s="36">
        <f t="shared" si="69"/>
        <v>0.30768815762460633</v>
      </c>
      <c r="P289" s="31">
        <v>3020267</v>
      </c>
      <c r="Q289" s="31">
        <v>12088864</v>
      </c>
      <c r="R289" s="31">
        <v>12282399</v>
      </c>
      <c r="S289" s="31">
        <v>6267494</v>
      </c>
      <c r="T289" s="36">
        <f t="shared" si="70"/>
        <v>0.51845185784206027</v>
      </c>
      <c r="U289" s="36">
        <f t="shared" si="71"/>
        <v>-4.4858616804408391E-2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52074593</v>
      </c>
      <c r="E290" s="31">
        <v>52074593</v>
      </c>
      <c r="F290" s="31">
        <v>8593894</v>
      </c>
      <c r="G290" s="36">
        <f t="shared" si="64"/>
        <v>0.16503045928750706</v>
      </c>
      <c r="H290" s="31">
        <v>9744187</v>
      </c>
      <c r="I290" s="36">
        <f t="shared" si="65"/>
        <v>0.1871197917955883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18338081</v>
      </c>
      <c r="O290" s="36">
        <f t="shared" si="69"/>
        <v>0.35215025108309533</v>
      </c>
      <c r="P290" s="31">
        <v>9262561</v>
      </c>
      <c r="Q290" s="31">
        <v>55268652</v>
      </c>
      <c r="R290" s="31">
        <v>51784443</v>
      </c>
      <c r="S290" s="31">
        <v>18247412</v>
      </c>
      <c r="T290" s="36">
        <f t="shared" si="70"/>
        <v>0.33015844135297528</v>
      </c>
      <c r="U290" s="36">
        <f t="shared" si="71"/>
        <v>5.1997066470061526E-2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20954516</v>
      </c>
      <c r="E291" s="31">
        <v>20954516</v>
      </c>
      <c r="F291" s="31">
        <v>4965460</v>
      </c>
      <c r="G291" s="36">
        <f t="shared" si="64"/>
        <v>0.23696371703359792</v>
      </c>
      <c r="H291" s="31">
        <v>5563247</v>
      </c>
      <c r="I291" s="36">
        <f t="shared" si="65"/>
        <v>0.26549155322890777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10528707</v>
      </c>
      <c r="O291" s="36">
        <f t="shared" si="69"/>
        <v>0.50245527026250569</v>
      </c>
      <c r="P291" s="31">
        <v>4980262</v>
      </c>
      <c r="Q291" s="31">
        <v>19634931</v>
      </c>
      <c r="R291" s="31">
        <v>19006730</v>
      </c>
      <c r="S291" s="31">
        <v>6458751</v>
      </c>
      <c r="T291" s="36">
        <f t="shared" si="70"/>
        <v>0.32894187405089431</v>
      </c>
      <c r="U291" s="36">
        <f t="shared" si="71"/>
        <v>0.11705910251308072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129389347</v>
      </c>
      <c r="E292" s="32">
        <f>SUM(E286:E291)</f>
        <v>129389347</v>
      </c>
      <c r="F292" s="32">
        <f>SUM(F286:F291)</f>
        <v>20743915</v>
      </c>
      <c r="G292" s="37">
        <f t="shared" si="64"/>
        <v>0.16032166079329546</v>
      </c>
      <c r="H292" s="32">
        <f>SUM(H286:H291)</f>
        <v>25576911</v>
      </c>
      <c r="I292" s="37">
        <f t="shared" si="65"/>
        <v>0.19767400943757757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46320826</v>
      </c>
      <c r="O292" s="37">
        <f t="shared" si="69"/>
        <v>0.35799567023087303</v>
      </c>
      <c r="P292" s="32">
        <f>SUM(P286:P291)</f>
        <v>23231803</v>
      </c>
      <c r="Q292" s="32">
        <f>SUM(Q286:Q291)</f>
        <v>130785515</v>
      </c>
      <c r="R292" s="32">
        <f>SUM(R286:R291)</f>
        <v>123532166</v>
      </c>
      <c r="S292" s="32">
        <f>SUM(S286:S291)</f>
        <v>43154169</v>
      </c>
      <c r="T292" s="37">
        <f t="shared" si="70"/>
        <v>0.32996137989746038</v>
      </c>
      <c r="U292" s="37">
        <f t="shared" si="71"/>
        <v>0.10094386561387414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478846393</v>
      </c>
      <c r="E293" s="31">
        <v>478846393</v>
      </c>
      <c r="F293" s="31">
        <v>116678812</v>
      </c>
      <c r="G293" s="36">
        <f t="shared" si="64"/>
        <v>0.24366647364512986</v>
      </c>
      <c r="H293" s="31">
        <v>121619603</v>
      </c>
      <c r="I293" s="36">
        <f t="shared" si="65"/>
        <v>0.25398458624287895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238298415</v>
      </c>
      <c r="O293" s="36">
        <f t="shared" si="69"/>
        <v>0.49765105988800878</v>
      </c>
      <c r="P293" s="31">
        <v>107340878</v>
      </c>
      <c r="Q293" s="31">
        <v>287300999</v>
      </c>
      <c r="R293" s="31">
        <v>474688499</v>
      </c>
      <c r="S293" s="31">
        <v>212998608</v>
      </c>
      <c r="T293" s="36">
        <f t="shared" si="70"/>
        <v>0.74137788849108732</v>
      </c>
      <c r="U293" s="36">
        <f t="shared" si="71"/>
        <v>0.13302224898887083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9940532</v>
      </c>
      <c r="E294" s="31">
        <v>9940532</v>
      </c>
      <c r="F294" s="31">
        <v>2966020</v>
      </c>
      <c r="G294" s="36">
        <f t="shared" si="64"/>
        <v>0.29837638468444144</v>
      </c>
      <c r="H294" s="31">
        <v>2450295</v>
      </c>
      <c r="I294" s="36">
        <f t="shared" si="65"/>
        <v>0.24649535859851365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5416315</v>
      </c>
      <c r="O294" s="36">
        <f t="shared" si="69"/>
        <v>0.54487174328295507</v>
      </c>
      <c r="P294" s="31">
        <v>2443782</v>
      </c>
      <c r="Q294" s="31">
        <v>8171767</v>
      </c>
      <c r="R294" s="31">
        <v>10835840</v>
      </c>
      <c r="S294" s="31">
        <v>4405990</v>
      </c>
      <c r="T294" s="36">
        <f t="shared" si="70"/>
        <v>0.53917225001642854</v>
      </c>
      <c r="U294" s="36">
        <f t="shared" si="71"/>
        <v>2.6651313415027023E-3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13862374</v>
      </c>
      <c r="E295" s="31">
        <v>13862374</v>
      </c>
      <c r="F295" s="31">
        <v>3357070</v>
      </c>
      <c r="G295" s="36">
        <f t="shared" si="64"/>
        <v>0.24217136256747943</v>
      </c>
      <c r="H295" s="31">
        <v>3380174</v>
      </c>
      <c r="I295" s="36">
        <f t="shared" si="65"/>
        <v>0.24383803236011378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6737244</v>
      </c>
      <c r="O295" s="36">
        <f t="shared" si="69"/>
        <v>0.48600939492759321</v>
      </c>
      <c r="P295" s="31">
        <v>4066212</v>
      </c>
      <c r="Q295" s="31">
        <v>13005850</v>
      </c>
      <c r="R295" s="31">
        <v>13382898</v>
      </c>
      <c r="S295" s="31">
        <v>6084547</v>
      </c>
      <c r="T295" s="36">
        <f t="shared" si="70"/>
        <v>0.46783155272435095</v>
      </c>
      <c r="U295" s="36">
        <f t="shared" si="71"/>
        <v>-0.16871673193625913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38053504</v>
      </c>
      <c r="E296" s="31">
        <v>38053504</v>
      </c>
      <c r="F296" s="31">
        <v>5754162</v>
      </c>
      <c r="G296" s="36">
        <f t="shared" si="64"/>
        <v>0.15121240871799874</v>
      </c>
      <c r="H296" s="31">
        <v>8252252</v>
      </c>
      <c r="I296" s="36">
        <f t="shared" si="65"/>
        <v>0.21685918857827127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14006414</v>
      </c>
      <c r="O296" s="36">
        <f t="shared" si="69"/>
        <v>0.36807159729627004</v>
      </c>
      <c r="P296" s="31">
        <v>8056704</v>
      </c>
      <c r="Q296" s="31">
        <v>21266901</v>
      </c>
      <c r="R296" s="31">
        <v>32561775</v>
      </c>
      <c r="S296" s="31">
        <v>13376710</v>
      </c>
      <c r="T296" s="36">
        <f t="shared" si="70"/>
        <v>0.62899197207905377</v>
      </c>
      <c r="U296" s="36">
        <f t="shared" si="71"/>
        <v>2.4271463864131038E-2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25387752</v>
      </c>
      <c r="E297" s="31">
        <v>25387752</v>
      </c>
      <c r="F297" s="31">
        <v>4118770</v>
      </c>
      <c r="G297" s="36">
        <f t="shared" si="64"/>
        <v>0.1622345294691708</v>
      </c>
      <c r="H297" s="31">
        <v>5221171</v>
      </c>
      <c r="I297" s="36">
        <f t="shared" si="65"/>
        <v>0.20565708220247306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9339941</v>
      </c>
      <c r="O297" s="36">
        <f t="shared" si="69"/>
        <v>0.36789161167164386</v>
      </c>
      <c r="P297" s="31">
        <v>5120330</v>
      </c>
      <c r="Q297" s="31">
        <v>27396526</v>
      </c>
      <c r="R297" s="31">
        <v>28145350</v>
      </c>
      <c r="S297" s="31">
        <v>9865387</v>
      </c>
      <c r="T297" s="36">
        <f t="shared" si="70"/>
        <v>0.3600962764403049</v>
      </c>
      <c r="U297" s="36">
        <f t="shared" si="71"/>
        <v>1.9694238457286906E-2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566090555</v>
      </c>
      <c r="E298" s="32">
        <f>SUM(E293:E297)</f>
        <v>566090555</v>
      </c>
      <c r="F298" s="32">
        <f>SUM(F293:F297)</f>
        <v>132874834</v>
      </c>
      <c r="G298" s="37">
        <f t="shared" si="64"/>
        <v>0.23472363710431451</v>
      </c>
      <c r="H298" s="32">
        <f>SUM(H293:H297)</f>
        <v>140923495</v>
      </c>
      <c r="I298" s="37">
        <f t="shared" si="65"/>
        <v>0.24894161147062416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273798329</v>
      </c>
      <c r="O298" s="37">
        <f t="shared" si="69"/>
        <v>0.4836652485749387</v>
      </c>
      <c r="P298" s="32">
        <f>SUM(P293:P297)</f>
        <v>127027906</v>
      </c>
      <c r="Q298" s="32">
        <f>SUM(Q293:Q297)</f>
        <v>357142043</v>
      </c>
      <c r="R298" s="32">
        <f>SUM(R293:R297)</f>
        <v>559614362</v>
      </c>
      <c r="S298" s="32">
        <f>SUM(S293:S297)</f>
        <v>246731242</v>
      </c>
      <c r="T298" s="37">
        <f t="shared" si="70"/>
        <v>0.69084905245950001</v>
      </c>
      <c r="U298" s="37">
        <f t="shared" si="71"/>
        <v>0.10939005008867886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1056952025</v>
      </c>
      <c r="E299" s="32">
        <f>SUM(E263:E266,E268:E274,E276:E284,E286:E291,E293:E297)</f>
        <v>1074156852</v>
      </c>
      <c r="F299" s="32">
        <f>SUM(F263:F266,F268:F274,F276:F284,F286:F291,F293:F297)</f>
        <v>232076994</v>
      </c>
      <c r="G299" s="37">
        <f t="shared" si="64"/>
        <v>0.21957192806362238</v>
      </c>
      <c r="H299" s="32">
        <f>SUM(H263:H266,H268:H274,H276:H284,H286:H291,H293:H297)</f>
        <v>248316831</v>
      </c>
      <c r="I299" s="37">
        <f t="shared" si="65"/>
        <v>0.23493670963920998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480393825</v>
      </c>
      <c r="O299" s="37">
        <f t="shared" si="69"/>
        <v>0.45450863770283234</v>
      </c>
      <c r="P299" s="32">
        <f>SUM(P263:P266,P268:P274,P276:P284,P286:P291,P293:P297)</f>
        <v>224340267</v>
      </c>
      <c r="Q299" s="32">
        <f>SUM(Q263:Q266,Q268:Q274,Q276:Q284,Q286:Q291,Q293:Q297)</f>
        <v>825997510</v>
      </c>
      <c r="R299" s="32">
        <f>SUM(R263:R266,R268:R274,R276:R284,R286:R291,R293:R297)</f>
        <v>1044877950</v>
      </c>
      <c r="S299" s="32">
        <f>SUM(S263:S266,S268:S274,S276:S284,S286:S291,S293:S297)</f>
        <v>426294031</v>
      </c>
      <c r="T299" s="37">
        <f t="shared" si="70"/>
        <v>0.51609602430883839</v>
      </c>
      <c r="U299" s="37">
        <f t="shared" si="71"/>
        <v>0.10687588242907808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608148279</v>
      </c>
      <c r="E302" s="31">
        <v>608231463</v>
      </c>
      <c r="F302" s="31">
        <v>122267078</v>
      </c>
      <c r="G302" s="36">
        <f t="shared" ref="G302:G339" si="72">IF(($D302     =0),0,($F302     /$D302     ))</f>
        <v>0.20104813615693878</v>
      </c>
      <c r="H302" s="31">
        <v>141663438</v>
      </c>
      <c r="I302" s="36">
        <f t="shared" ref="I302:I339" si="73">IF(($D302     =0),0,($H302     /$D302     ))</f>
        <v>0.23294226571345769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263930516</v>
      </c>
      <c r="O302" s="36">
        <f t="shared" ref="O302:O339" si="77">IF(($D302     =0),0,($N302     /$D302     ))</f>
        <v>0.4339904018703965</v>
      </c>
      <c r="P302" s="31">
        <v>154828808</v>
      </c>
      <c r="Q302" s="31">
        <v>614919087</v>
      </c>
      <c r="R302" s="31">
        <v>603440732</v>
      </c>
      <c r="S302" s="31">
        <v>277323238</v>
      </c>
      <c r="T302" s="36">
        <f t="shared" ref="T302:T339" si="78">IF(($Q302     =0),0,($S302     /$Q302     ))</f>
        <v>0.45099142938134235</v>
      </c>
      <c r="U302" s="36">
        <f t="shared" ref="U302:U339" si="79">IF(($P302     =0),0,(($H302     /$P302     )-1))</f>
        <v>-8.5031785557633466E-2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608148279</v>
      </c>
      <c r="E303" s="32">
        <f>E302</f>
        <v>608231463</v>
      </c>
      <c r="F303" s="32">
        <f>F302</f>
        <v>122267078</v>
      </c>
      <c r="G303" s="37">
        <f t="shared" si="72"/>
        <v>0.20104813615693878</v>
      </c>
      <c r="H303" s="32">
        <f>H302</f>
        <v>141663438</v>
      </c>
      <c r="I303" s="37">
        <f t="shared" si="73"/>
        <v>0.23294226571345769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263930516</v>
      </c>
      <c r="O303" s="37">
        <f t="shared" si="77"/>
        <v>0.4339904018703965</v>
      </c>
      <c r="P303" s="32">
        <f>P302</f>
        <v>154828808</v>
      </c>
      <c r="Q303" s="32">
        <f>Q302</f>
        <v>614919087</v>
      </c>
      <c r="R303" s="32">
        <f>R302</f>
        <v>603440732</v>
      </c>
      <c r="S303" s="32">
        <f>S302</f>
        <v>277323238</v>
      </c>
      <c r="T303" s="37">
        <f t="shared" si="78"/>
        <v>0.45099142938134235</v>
      </c>
      <c r="U303" s="37">
        <f t="shared" si="79"/>
        <v>-8.5031785557633466E-2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16926429</v>
      </c>
      <c r="E304" s="31">
        <v>16926429</v>
      </c>
      <c r="F304" s="31">
        <v>4821600</v>
      </c>
      <c r="G304" s="36">
        <f t="shared" si="72"/>
        <v>0.28485630371296866</v>
      </c>
      <c r="H304" s="31">
        <v>3041046</v>
      </c>
      <c r="I304" s="36">
        <f t="shared" si="73"/>
        <v>0.17966258565229559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7862646</v>
      </c>
      <c r="O304" s="36">
        <f t="shared" si="77"/>
        <v>0.46451888936526425</v>
      </c>
      <c r="P304" s="31">
        <v>2355030</v>
      </c>
      <c r="Q304" s="31">
        <v>17086452</v>
      </c>
      <c r="R304" s="31">
        <v>24900628</v>
      </c>
      <c r="S304" s="31">
        <v>6956566</v>
      </c>
      <c r="T304" s="36">
        <f t="shared" si="78"/>
        <v>0.4071392937515641</v>
      </c>
      <c r="U304" s="36">
        <f t="shared" si="79"/>
        <v>0.29129820002292961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13898704</v>
      </c>
      <c r="E305" s="31">
        <v>13890104</v>
      </c>
      <c r="F305" s="31">
        <v>4170679</v>
      </c>
      <c r="G305" s="36">
        <f t="shared" si="72"/>
        <v>0.30007682730706403</v>
      </c>
      <c r="H305" s="31">
        <v>3391016</v>
      </c>
      <c r="I305" s="36">
        <f t="shared" si="73"/>
        <v>0.24398073374323245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7561695</v>
      </c>
      <c r="O305" s="36">
        <f t="shared" si="77"/>
        <v>0.54405756105029646</v>
      </c>
      <c r="P305" s="31">
        <v>3794981</v>
      </c>
      <c r="Q305" s="31">
        <v>14486979</v>
      </c>
      <c r="R305" s="31">
        <v>14454934</v>
      </c>
      <c r="S305" s="31">
        <v>6844303</v>
      </c>
      <c r="T305" s="36">
        <f t="shared" si="78"/>
        <v>0.47244515229848816</v>
      </c>
      <c r="U305" s="36">
        <f t="shared" si="79"/>
        <v>-0.10644717325330477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29043544</v>
      </c>
      <c r="E306" s="31">
        <v>29413194</v>
      </c>
      <c r="F306" s="31">
        <v>8244278</v>
      </c>
      <c r="G306" s="36">
        <f t="shared" si="72"/>
        <v>0.28385922874976965</v>
      </c>
      <c r="H306" s="31">
        <v>7434766</v>
      </c>
      <c r="I306" s="36">
        <f t="shared" si="73"/>
        <v>0.25598687267641995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15679044</v>
      </c>
      <c r="O306" s="36">
        <f t="shared" si="77"/>
        <v>0.53984610142618961</v>
      </c>
      <c r="P306" s="31">
        <v>5578283</v>
      </c>
      <c r="Q306" s="31">
        <v>29477613</v>
      </c>
      <c r="R306" s="31">
        <v>29970210</v>
      </c>
      <c r="S306" s="31">
        <v>16419401</v>
      </c>
      <c r="T306" s="36">
        <f t="shared" si="78"/>
        <v>0.55701257086182654</v>
      </c>
      <c r="U306" s="36">
        <f t="shared" si="79"/>
        <v>0.33280545286067409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19374492</v>
      </c>
      <c r="E307" s="31">
        <v>19374492</v>
      </c>
      <c r="F307" s="31">
        <v>4041825</v>
      </c>
      <c r="G307" s="36">
        <f t="shared" si="72"/>
        <v>0.20861579235212979</v>
      </c>
      <c r="H307" s="31">
        <v>4805868</v>
      </c>
      <c r="I307" s="36">
        <f t="shared" si="73"/>
        <v>0.24805130374515111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8847693</v>
      </c>
      <c r="O307" s="36">
        <f t="shared" si="77"/>
        <v>0.4566670960972809</v>
      </c>
      <c r="P307" s="31">
        <v>3813129</v>
      </c>
      <c r="Q307" s="31">
        <v>18584082</v>
      </c>
      <c r="R307" s="31">
        <v>18433922</v>
      </c>
      <c r="S307" s="31">
        <v>8416095</v>
      </c>
      <c r="T307" s="36">
        <f t="shared" si="78"/>
        <v>0.45286579127233728</v>
      </c>
      <c r="U307" s="36">
        <f t="shared" si="79"/>
        <v>0.26034760429033477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30450926</v>
      </c>
      <c r="E308" s="31">
        <v>29778799</v>
      </c>
      <c r="F308" s="31">
        <v>6654045</v>
      </c>
      <c r="G308" s="36">
        <f t="shared" si="72"/>
        <v>0.21851700010699182</v>
      </c>
      <c r="H308" s="31">
        <v>8447968</v>
      </c>
      <c r="I308" s="36">
        <f t="shared" si="73"/>
        <v>0.277428935987037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15102013</v>
      </c>
      <c r="O308" s="36">
        <f t="shared" si="77"/>
        <v>0.49594593609402882</v>
      </c>
      <c r="P308" s="31">
        <v>5470919</v>
      </c>
      <c r="Q308" s="31">
        <v>25834901</v>
      </c>
      <c r="R308" s="31">
        <v>26872732</v>
      </c>
      <c r="S308" s="31">
        <v>14650006</v>
      </c>
      <c r="T308" s="36">
        <f t="shared" si="78"/>
        <v>0.56706259489827349</v>
      </c>
      <c r="U308" s="36">
        <f t="shared" si="79"/>
        <v>0.54415885155674948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17361213</v>
      </c>
      <c r="E309" s="31">
        <v>17961213</v>
      </c>
      <c r="F309" s="31">
        <v>3150509</v>
      </c>
      <c r="G309" s="36">
        <f t="shared" si="72"/>
        <v>0.18146825339911446</v>
      </c>
      <c r="H309" s="31">
        <v>4813386</v>
      </c>
      <c r="I309" s="36">
        <f t="shared" si="73"/>
        <v>0.27724940647868324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7963895</v>
      </c>
      <c r="O309" s="36">
        <f t="shared" si="77"/>
        <v>0.45871765987779772</v>
      </c>
      <c r="P309" s="31">
        <v>3373352</v>
      </c>
      <c r="Q309" s="31">
        <v>17294566</v>
      </c>
      <c r="R309" s="31">
        <v>18924566</v>
      </c>
      <c r="S309" s="31">
        <v>6518232</v>
      </c>
      <c r="T309" s="36">
        <f t="shared" si="78"/>
        <v>0.37689480036677414</v>
      </c>
      <c r="U309" s="36">
        <f t="shared" si="79"/>
        <v>0.42688518719659263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127055308</v>
      </c>
      <c r="E310" s="32">
        <f>SUM(E304:E309)</f>
        <v>127344231</v>
      </c>
      <c r="F310" s="32">
        <f>SUM(F304:F309)</f>
        <v>31082936</v>
      </c>
      <c r="G310" s="37">
        <f t="shared" si="72"/>
        <v>0.24464098737220802</v>
      </c>
      <c r="H310" s="32">
        <f>SUM(H304:H309)</f>
        <v>31934050</v>
      </c>
      <c r="I310" s="37">
        <f t="shared" si="73"/>
        <v>0.25133975512459505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63016986</v>
      </c>
      <c r="O310" s="37">
        <f t="shared" si="77"/>
        <v>0.49598074249680307</v>
      </c>
      <c r="P310" s="32">
        <f>SUM(P304:P309)</f>
        <v>24385694</v>
      </c>
      <c r="Q310" s="32">
        <f>SUM(Q304:Q309)</f>
        <v>122764593</v>
      </c>
      <c r="R310" s="32">
        <f>SUM(R304:R309)</f>
        <v>133556992</v>
      </c>
      <c r="S310" s="32">
        <f>SUM(S304:S309)</f>
        <v>59804603</v>
      </c>
      <c r="T310" s="37">
        <f t="shared" si="78"/>
        <v>0.48714862761773664</v>
      </c>
      <c r="U310" s="37">
        <f t="shared" si="79"/>
        <v>0.30954033951217474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32063509</v>
      </c>
      <c r="E311" s="31">
        <v>32063509</v>
      </c>
      <c r="F311" s="31">
        <v>6971864</v>
      </c>
      <c r="G311" s="36">
        <f t="shared" si="72"/>
        <v>0.21743920791701246</v>
      </c>
      <c r="H311" s="31">
        <v>7069900</v>
      </c>
      <c r="I311" s="36">
        <f t="shared" si="73"/>
        <v>0.22049676471779805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14041764</v>
      </c>
      <c r="O311" s="36">
        <f t="shared" si="77"/>
        <v>0.43793597263481049</v>
      </c>
      <c r="P311" s="31">
        <v>6658780</v>
      </c>
      <c r="Q311" s="31">
        <v>29906686</v>
      </c>
      <c r="R311" s="31">
        <v>30124300</v>
      </c>
      <c r="S311" s="31">
        <v>13291152</v>
      </c>
      <c r="T311" s="36">
        <f t="shared" si="78"/>
        <v>0.44442075594734903</v>
      </c>
      <c r="U311" s="36">
        <f t="shared" si="79"/>
        <v>6.1741039649905849E-2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142061225</v>
      </c>
      <c r="E312" s="31">
        <v>138327225</v>
      </c>
      <c r="F312" s="31">
        <v>18481821</v>
      </c>
      <c r="G312" s="36">
        <f t="shared" si="72"/>
        <v>0.13009757588673476</v>
      </c>
      <c r="H312" s="31">
        <v>42862302</v>
      </c>
      <c r="I312" s="36">
        <f t="shared" si="73"/>
        <v>0.30171710823977477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61344123</v>
      </c>
      <c r="O312" s="36">
        <f t="shared" si="77"/>
        <v>0.43181468412650953</v>
      </c>
      <c r="P312" s="31">
        <v>58493048</v>
      </c>
      <c r="Q312" s="31">
        <v>185936937</v>
      </c>
      <c r="R312" s="31">
        <v>188896001</v>
      </c>
      <c r="S312" s="31">
        <v>84066396</v>
      </c>
      <c r="T312" s="36">
        <f t="shared" si="78"/>
        <v>0.45212316259678947</v>
      </c>
      <c r="U312" s="36">
        <f t="shared" si="79"/>
        <v>-0.26722399557636323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33196480</v>
      </c>
      <c r="E313" s="31">
        <v>33150970</v>
      </c>
      <c r="F313" s="31">
        <v>283946</v>
      </c>
      <c r="G313" s="36">
        <f t="shared" si="72"/>
        <v>8.5534972382614056E-3</v>
      </c>
      <c r="H313" s="31">
        <v>1483747</v>
      </c>
      <c r="I313" s="36">
        <f t="shared" si="73"/>
        <v>4.4695913542640665E-2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1767693</v>
      </c>
      <c r="O313" s="36">
        <f t="shared" si="77"/>
        <v>5.3249410780902069E-2</v>
      </c>
      <c r="P313" s="31">
        <v>7126983</v>
      </c>
      <c r="Q313" s="31">
        <v>42363152</v>
      </c>
      <c r="R313" s="31">
        <v>33227995</v>
      </c>
      <c r="S313" s="31">
        <v>7433920</v>
      </c>
      <c r="T313" s="36">
        <f t="shared" si="78"/>
        <v>0.1754808046388994</v>
      </c>
      <c r="U313" s="36">
        <f t="shared" si="79"/>
        <v>-0.79181274881671526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47352786</v>
      </c>
      <c r="E314" s="31">
        <v>47367786</v>
      </c>
      <c r="F314" s="31">
        <v>10498961</v>
      </c>
      <c r="G314" s="36">
        <f t="shared" si="72"/>
        <v>0.22171791539361591</v>
      </c>
      <c r="H314" s="31">
        <v>10841710</v>
      </c>
      <c r="I314" s="36">
        <f t="shared" si="73"/>
        <v>0.22895611675308819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21340671</v>
      </c>
      <c r="O314" s="36">
        <f t="shared" si="77"/>
        <v>0.4506740321467041</v>
      </c>
      <c r="P314" s="31">
        <v>8835774</v>
      </c>
      <c r="Q314" s="31">
        <v>41730341</v>
      </c>
      <c r="R314" s="31">
        <v>46098081</v>
      </c>
      <c r="S314" s="31">
        <v>18635548</v>
      </c>
      <c r="T314" s="36">
        <f t="shared" si="78"/>
        <v>0.4465707097864357</v>
      </c>
      <c r="U314" s="36">
        <f t="shared" si="79"/>
        <v>0.22702436707865092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27815738</v>
      </c>
      <c r="E315" s="31">
        <v>27903796</v>
      </c>
      <c r="F315" s="31">
        <v>4390781</v>
      </c>
      <c r="G315" s="36">
        <f t="shared" si="72"/>
        <v>0.15785239996148942</v>
      </c>
      <c r="H315" s="31">
        <v>5290387</v>
      </c>
      <c r="I315" s="36">
        <f t="shared" si="73"/>
        <v>0.1901940189399253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9681168</v>
      </c>
      <c r="O315" s="36">
        <f t="shared" si="77"/>
        <v>0.34804641890141474</v>
      </c>
      <c r="P315" s="31">
        <v>6392348</v>
      </c>
      <c r="Q315" s="31">
        <v>27641984</v>
      </c>
      <c r="R315" s="31">
        <v>26897423</v>
      </c>
      <c r="S315" s="31">
        <v>12118272</v>
      </c>
      <c r="T315" s="36">
        <f t="shared" si="78"/>
        <v>0.43840094835450305</v>
      </c>
      <c r="U315" s="36">
        <f t="shared" si="79"/>
        <v>-0.17238751707510291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51446960</v>
      </c>
      <c r="E316" s="31">
        <v>67047417</v>
      </c>
      <c r="F316" s="31">
        <v>14714400</v>
      </c>
      <c r="G316" s="36">
        <f t="shared" si="72"/>
        <v>0.28601106848684549</v>
      </c>
      <c r="H316" s="31">
        <v>13226796</v>
      </c>
      <c r="I316" s="36">
        <f t="shared" si="73"/>
        <v>0.25709577397770439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27941196</v>
      </c>
      <c r="O316" s="36">
        <f t="shared" si="77"/>
        <v>0.54310684246454988</v>
      </c>
      <c r="P316" s="31">
        <v>11414329</v>
      </c>
      <c r="Q316" s="31">
        <v>41614361</v>
      </c>
      <c r="R316" s="31">
        <v>56361727</v>
      </c>
      <c r="S316" s="31">
        <v>19809615</v>
      </c>
      <c r="T316" s="36">
        <f t="shared" si="78"/>
        <v>0.47602833550658147</v>
      </c>
      <c r="U316" s="36">
        <f t="shared" si="79"/>
        <v>0.15878874702139734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333936698</v>
      </c>
      <c r="E317" s="32">
        <f>SUM(E311:E316)</f>
        <v>345860703</v>
      </c>
      <c r="F317" s="32">
        <f>SUM(F311:F316)</f>
        <v>55341773</v>
      </c>
      <c r="G317" s="37">
        <f t="shared" si="72"/>
        <v>0.16572534055541269</v>
      </c>
      <c r="H317" s="32">
        <f>SUM(H311:H316)</f>
        <v>80774842</v>
      </c>
      <c r="I317" s="37">
        <f t="shared" si="73"/>
        <v>0.24188668835672561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136116615</v>
      </c>
      <c r="O317" s="37">
        <f t="shared" si="77"/>
        <v>0.40761202891213832</v>
      </c>
      <c r="P317" s="32">
        <f>SUM(P311:P316)</f>
        <v>98921262</v>
      </c>
      <c r="Q317" s="32">
        <f>SUM(Q311:Q316)</f>
        <v>369193461</v>
      </c>
      <c r="R317" s="32">
        <f>SUM(R311:R316)</f>
        <v>381605527</v>
      </c>
      <c r="S317" s="32">
        <f>SUM(S311:S316)</f>
        <v>155354903</v>
      </c>
      <c r="T317" s="37">
        <f t="shared" si="78"/>
        <v>0.42079538077192541</v>
      </c>
      <c r="U317" s="37">
        <f t="shared" si="79"/>
        <v>-0.18344307010559568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22299897</v>
      </c>
      <c r="E318" s="31">
        <v>22343980</v>
      </c>
      <c r="F318" s="31">
        <v>6305359</v>
      </c>
      <c r="G318" s="36">
        <f t="shared" si="72"/>
        <v>0.28275283065208778</v>
      </c>
      <c r="H318" s="31">
        <v>5860252</v>
      </c>
      <c r="I318" s="36">
        <f t="shared" si="73"/>
        <v>0.26279278330299016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12165611</v>
      </c>
      <c r="O318" s="36">
        <f t="shared" si="77"/>
        <v>0.54554561395507795</v>
      </c>
      <c r="P318" s="31">
        <v>7226966</v>
      </c>
      <c r="Q318" s="31">
        <v>26007496</v>
      </c>
      <c r="R318" s="31">
        <v>25231540</v>
      </c>
      <c r="S318" s="31">
        <v>12776334</v>
      </c>
      <c r="T318" s="36">
        <f t="shared" si="78"/>
        <v>0.49125582870415513</v>
      </c>
      <c r="U318" s="36">
        <f t="shared" si="79"/>
        <v>-0.18911310776887558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88511029</v>
      </c>
      <c r="E319" s="31">
        <v>85399475</v>
      </c>
      <c r="F319" s="31">
        <v>20525152</v>
      </c>
      <c r="G319" s="36">
        <f t="shared" si="72"/>
        <v>0.23189372253258969</v>
      </c>
      <c r="H319" s="31">
        <v>16604336</v>
      </c>
      <c r="I319" s="36">
        <f t="shared" si="73"/>
        <v>0.18759623730055155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37129488</v>
      </c>
      <c r="O319" s="36">
        <f t="shared" si="77"/>
        <v>0.41948995983314125</v>
      </c>
      <c r="P319" s="31">
        <v>18414215</v>
      </c>
      <c r="Q319" s="31">
        <v>80394778</v>
      </c>
      <c r="R319" s="31">
        <v>81542758</v>
      </c>
      <c r="S319" s="31">
        <v>39346456</v>
      </c>
      <c r="T319" s="36">
        <f t="shared" si="78"/>
        <v>0.48941556875746334</v>
      </c>
      <c r="U319" s="36">
        <f t="shared" si="79"/>
        <v>-9.8287057037185654E-2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40217180</v>
      </c>
      <c r="E320" s="31">
        <v>40217180</v>
      </c>
      <c r="F320" s="31">
        <v>7193371</v>
      </c>
      <c r="G320" s="36">
        <f t="shared" si="72"/>
        <v>0.17886313759443104</v>
      </c>
      <c r="H320" s="31">
        <v>8035811</v>
      </c>
      <c r="I320" s="36">
        <f t="shared" si="73"/>
        <v>0.19981040440925993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15229182</v>
      </c>
      <c r="O320" s="36">
        <f t="shared" si="77"/>
        <v>0.37867354200369097</v>
      </c>
      <c r="P320" s="31">
        <v>8430174</v>
      </c>
      <c r="Q320" s="31">
        <v>38255700</v>
      </c>
      <c r="R320" s="31">
        <v>38418700</v>
      </c>
      <c r="S320" s="31">
        <v>14521433</v>
      </c>
      <c r="T320" s="36">
        <f t="shared" si="78"/>
        <v>0.37958874102421336</v>
      </c>
      <c r="U320" s="36">
        <f t="shared" si="79"/>
        <v>-4.6779935977596665E-2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22547606</v>
      </c>
      <c r="E321" s="31">
        <v>22547606</v>
      </c>
      <c r="F321" s="31">
        <v>4520117</v>
      </c>
      <c r="G321" s="36">
        <f t="shared" si="72"/>
        <v>0.20046993015577796</v>
      </c>
      <c r="H321" s="31">
        <v>5540241</v>
      </c>
      <c r="I321" s="36">
        <f t="shared" si="73"/>
        <v>0.24571304820564985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10060358</v>
      </c>
      <c r="O321" s="36">
        <f t="shared" si="77"/>
        <v>0.44618297836142784</v>
      </c>
      <c r="P321" s="31">
        <v>5138088</v>
      </c>
      <c r="Q321" s="31">
        <v>21860299</v>
      </c>
      <c r="R321" s="31">
        <v>22849252</v>
      </c>
      <c r="S321" s="31">
        <v>9654004</v>
      </c>
      <c r="T321" s="36">
        <f t="shared" si="78"/>
        <v>0.44162268777750935</v>
      </c>
      <c r="U321" s="36">
        <f t="shared" si="79"/>
        <v>7.8268998117587696E-2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11381559</v>
      </c>
      <c r="E322" s="31">
        <v>11391459</v>
      </c>
      <c r="F322" s="31">
        <v>2453252</v>
      </c>
      <c r="G322" s="36">
        <f t="shared" si="72"/>
        <v>0.21554621822897899</v>
      </c>
      <c r="H322" s="31">
        <v>2764575</v>
      </c>
      <c r="I322" s="36">
        <f t="shared" si="73"/>
        <v>0.24289950085045467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5217827</v>
      </c>
      <c r="O322" s="36">
        <f t="shared" si="77"/>
        <v>0.45844571907943366</v>
      </c>
      <c r="P322" s="31">
        <v>2600064</v>
      </c>
      <c r="Q322" s="31">
        <v>10751287</v>
      </c>
      <c r="R322" s="31">
        <v>11138675</v>
      </c>
      <c r="S322" s="31">
        <v>5294747</v>
      </c>
      <c r="T322" s="36">
        <f t="shared" si="78"/>
        <v>0.49247564500882546</v>
      </c>
      <c r="U322" s="36">
        <f t="shared" si="79"/>
        <v>6.3271904076207308E-2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184957271</v>
      </c>
      <c r="E323" s="32">
        <f>SUM(E318:E322)</f>
        <v>181899700</v>
      </c>
      <c r="F323" s="32">
        <f>SUM(F318:F322)</f>
        <v>40997251</v>
      </c>
      <c r="G323" s="37">
        <f t="shared" si="72"/>
        <v>0.22165795796154453</v>
      </c>
      <c r="H323" s="32">
        <f>SUM(H318:H322)</f>
        <v>38805215</v>
      </c>
      <c r="I323" s="37">
        <f t="shared" si="73"/>
        <v>0.20980637738756427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79802466</v>
      </c>
      <c r="O323" s="37">
        <f t="shared" si="77"/>
        <v>0.43146433534910883</v>
      </c>
      <c r="P323" s="32">
        <f>SUM(P318:P322)</f>
        <v>41809507</v>
      </c>
      <c r="Q323" s="32">
        <f>SUM(Q318:Q322)</f>
        <v>177269560</v>
      </c>
      <c r="R323" s="32">
        <f>SUM(R318:R322)</f>
        <v>179180925</v>
      </c>
      <c r="S323" s="32">
        <f>SUM(S318:S322)</f>
        <v>81592974</v>
      </c>
      <c r="T323" s="37">
        <f t="shared" si="78"/>
        <v>0.46027628206444465</v>
      </c>
      <c r="U323" s="37">
        <f t="shared" si="79"/>
        <v>-7.1856671259003413E-2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24976595</v>
      </c>
      <c r="E324" s="31">
        <v>24976595</v>
      </c>
      <c r="F324" s="31">
        <v>3734882</v>
      </c>
      <c r="G324" s="36">
        <f t="shared" si="72"/>
        <v>0.1495352749243842</v>
      </c>
      <c r="H324" s="31">
        <v>8198398</v>
      </c>
      <c r="I324" s="36">
        <f t="shared" si="73"/>
        <v>0.32824322130378458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11933280</v>
      </c>
      <c r="O324" s="36">
        <f t="shared" si="77"/>
        <v>0.47777849622816881</v>
      </c>
      <c r="P324" s="31">
        <v>6470417</v>
      </c>
      <c r="Q324" s="31">
        <v>24204632</v>
      </c>
      <c r="R324" s="31">
        <v>22905632</v>
      </c>
      <c r="S324" s="31">
        <v>11534924</v>
      </c>
      <c r="T324" s="36">
        <f t="shared" si="78"/>
        <v>0.47655853639914875</v>
      </c>
      <c r="U324" s="36">
        <f t="shared" si="79"/>
        <v>0.26705867643461012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34694068</v>
      </c>
      <c r="E325" s="31">
        <v>34694068</v>
      </c>
      <c r="F325" s="31">
        <v>3737723</v>
      </c>
      <c r="G325" s="36">
        <f t="shared" si="72"/>
        <v>0.10773377742846414</v>
      </c>
      <c r="H325" s="31">
        <v>10051570</v>
      </c>
      <c r="I325" s="36">
        <f t="shared" si="73"/>
        <v>0.28972013313630446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13789293</v>
      </c>
      <c r="O325" s="36">
        <f t="shared" si="77"/>
        <v>0.39745391056476859</v>
      </c>
      <c r="P325" s="31">
        <v>6227989</v>
      </c>
      <c r="Q325" s="31">
        <v>33919054</v>
      </c>
      <c r="R325" s="31">
        <v>33443032</v>
      </c>
      <c r="S325" s="31">
        <v>13788343</v>
      </c>
      <c r="T325" s="36">
        <f t="shared" si="78"/>
        <v>0.40650729822830556</v>
      </c>
      <c r="U325" s="36">
        <f t="shared" si="79"/>
        <v>0.61393509204977725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54951862</v>
      </c>
      <c r="E326" s="31">
        <v>54960862</v>
      </c>
      <c r="F326" s="31">
        <v>20692369</v>
      </c>
      <c r="G326" s="36">
        <f t="shared" si="72"/>
        <v>0.37655446506980966</v>
      </c>
      <c r="H326" s="31">
        <v>12236933</v>
      </c>
      <c r="I326" s="36">
        <f t="shared" si="73"/>
        <v>0.22268459256212284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32929302</v>
      </c>
      <c r="O326" s="36">
        <f t="shared" si="77"/>
        <v>0.59923905763193253</v>
      </c>
      <c r="P326" s="31">
        <v>10064688</v>
      </c>
      <c r="Q326" s="31">
        <v>51815482</v>
      </c>
      <c r="R326" s="31">
        <v>50751430</v>
      </c>
      <c r="S326" s="31">
        <v>21127628</v>
      </c>
      <c r="T326" s="36">
        <f t="shared" si="78"/>
        <v>0.40774739874078564</v>
      </c>
      <c r="U326" s="36">
        <f t="shared" si="79"/>
        <v>0.2158283495722868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83108647</v>
      </c>
      <c r="E327" s="31">
        <v>85678647</v>
      </c>
      <c r="F327" s="31">
        <v>12347177</v>
      </c>
      <c r="G327" s="36">
        <f t="shared" si="72"/>
        <v>0.14856669487111251</v>
      </c>
      <c r="H327" s="31">
        <v>14311392</v>
      </c>
      <c r="I327" s="36">
        <f t="shared" si="73"/>
        <v>0.17220099853147652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26658569</v>
      </c>
      <c r="O327" s="36">
        <f t="shared" si="77"/>
        <v>0.32076769340258904</v>
      </c>
      <c r="P327" s="31">
        <v>13798903</v>
      </c>
      <c r="Q327" s="31">
        <v>75277092</v>
      </c>
      <c r="R327" s="31">
        <v>70264085</v>
      </c>
      <c r="S327" s="31">
        <v>26127316</v>
      </c>
      <c r="T327" s="36">
        <f t="shared" si="78"/>
        <v>0.34708189843465259</v>
      </c>
      <c r="U327" s="36">
        <f t="shared" si="79"/>
        <v>3.7139836405835958E-2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96902700</v>
      </c>
      <c r="E328" s="31">
        <v>99272300</v>
      </c>
      <c r="F328" s="31">
        <v>19354761</v>
      </c>
      <c r="G328" s="36">
        <f t="shared" si="72"/>
        <v>0.19973397026089057</v>
      </c>
      <c r="H328" s="31">
        <v>27583967</v>
      </c>
      <c r="I328" s="36">
        <f t="shared" si="73"/>
        <v>0.28465633052536204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46938728</v>
      </c>
      <c r="O328" s="36">
        <f t="shared" si="77"/>
        <v>0.48439030078625261</v>
      </c>
      <c r="P328" s="31">
        <v>24049838</v>
      </c>
      <c r="Q328" s="31">
        <v>102165100</v>
      </c>
      <c r="R328" s="31">
        <v>97330800</v>
      </c>
      <c r="S328" s="31">
        <v>41187431</v>
      </c>
      <c r="T328" s="36">
        <f t="shared" si="78"/>
        <v>0.4031458002781772</v>
      </c>
      <c r="U328" s="36">
        <f t="shared" si="79"/>
        <v>0.14695022062102869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39355589</v>
      </c>
      <c r="E329" s="31">
        <v>39355589</v>
      </c>
      <c r="F329" s="31">
        <v>7118256</v>
      </c>
      <c r="G329" s="36">
        <f t="shared" si="72"/>
        <v>0.18087026978556972</v>
      </c>
      <c r="H329" s="31">
        <v>9205554</v>
      </c>
      <c r="I329" s="36">
        <f t="shared" si="73"/>
        <v>0.23390715865032538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16323810</v>
      </c>
      <c r="O329" s="36">
        <f t="shared" si="77"/>
        <v>0.4147774284358951</v>
      </c>
      <c r="P329" s="31">
        <v>9994831</v>
      </c>
      <c r="Q329" s="31">
        <v>34057474</v>
      </c>
      <c r="R329" s="31">
        <v>35538655</v>
      </c>
      <c r="S329" s="31">
        <v>18026953</v>
      </c>
      <c r="T329" s="36">
        <f t="shared" si="78"/>
        <v>0.52930974857383728</v>
      </c>
      <c r="U329" s="36">
        <f t="shared" si="79"/>
        <v>-7.8968518827381873E-2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30622696</v>
      </c>
      <c r="E330" s="31">
        <v>30622696</v>
      </c>
      <c r="F330" s="31">
        <v>3362991</v>
      </c>
      <c r="G330" s="36">
        <f t="shared" si="72"/>
        <v>0.1098202130863984</v>
      </c>
      <c r="H330" s="31">
        <v>3612514</v>
      </c>
      <c r="I330" s="36">
        <f t="shared" si="73"/>
        <v>0.11796851590075544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6975505</v>
      </c>
      <c r="O330" s="36">
        <f t="shared" si="77"/>
        <v>0.22778872898715385</v>
      </c>
      <c r="P330" s="31">
        <v>3924147</v>
      </c>
      <c r="Q330" s="31">
        <v>31154127</v>
      </c>
      <c r="R330" s="31">
        <v>31269787</v>
      </c>
      <c r="S330" s="31">
        <v>7196709</v>
      </c>
      <c r="T330" s="36">
        <f t="shared" si="78"/>
        <v>0.231003391621277</v>
      </c>
      <c r="U330" s="36">
        <f t="shared" si="79"/>
        <v>-7.9414201353822933E-2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53716363</v>
      </c>
      <c r="E331" s="31">
        <v>53716363</v>
      </c>
      <c r="F331" s="31">
        <v>11884723</v>
      </c>
      <c r="G331" s="36">
        <f t="shared" si="72"/>
        <v>0.22124958460050617</v>
      </c>
      <c r="H331" s="31">
        <v>13379748</v>
      </c>
      <c r="I331" s="36">
        <f t="shared" si="73"/>
        <v>0.24908142049751208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25264471</v>
      </c>
      <c r="O331" s="36">
        <f t="shared" si="77"/>
        <v>0.47033100509801828</v>
      </c>
      <c r="P331" s="31">
        <v>10973041</v>
      </c>
      <c r="Q331" s="31">
        <v>55514772</v>
      </c>
      <c r="R331" s="31">
        <v>54053048</v>
      </c>
      <c r="S331" s="31">
        <v>21508448</v>
      </c>
      <c r="T331" s="36">
        <f t="shared" si="78"/>
        <v>0.38743648267167519</v>
      </c>
      <c r="U331" s="36">
        <f t="shared" si="79"/>
        <v>0.21932908115444016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418328520</v>
      </c>
      <c r="E332" s="32">
        <f>SUM(E324:E331)</f>
        <v>423277120</v>
      </c>
      <c r="F332" s="32">
        <f>SUM(F324:F331)</f>
        <v>82232882</v>
      </c>
      <c r="G332" s="37">
        <f t="shared" si="72"/>
        <v>0.19657488808078397</v>
      </c>
      <c r="H332" s="32">
        <f>SUM(H324:H331)</f>
        <v>98580076</v>
      </c>
      <c r="I332" s="37">
        <f t="shared" si="73"/>
        <v>0.23565229547342362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180812958</v>
      </c>
      <c r="O332" s="37">
        <f t="shared" si="77"/>
        <v>0.43222718355420758</v>
      </c>
      <c r="P332" s="32">
        <f>SUM(P324:P331)</f>
        <v>85503854</v>
      </c>
      <c r="Q332" s="32">
        <f>SUM(Q324:Q331)</f>
        <v>408107733</v>
      </c>
      <c r="R332" s="32">
        <f>SUM(R324:R331)</f>
        <v>395556469</v>
      </c>
      <c r="S332" s="32">
        <f>SUM(S324:S331)</f>
        <v>160497752</v>
      </c>
      <c r="T332" s="37">
        <f t="shared" si="78"/>
        <v>0.39327299882357292</v>
      </c>
      <c r="U332" s="37">
        <f t="shared" si="79"/>
        <v>0.15293137546759006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8768026</v>
      </c>
      <c r="E333" s="31">
        <v>8768026</v>
      </c>
      <c r="F333" s="31">
        <v>2126725</v>
      </c>
      <c r="G333" s="36">
        <f t="shared" si="72"/>
        <v>0.24255459552697495</v>
      </c>
      <c r="H333" s="31">
        <v>2484558</v>
      </c>
      <c r="I333" s="36">
        <f t="shared" si="73"/>
        <v>0.28336571994654214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4611283</v>
      </c>
      <c r="O333" s="36">
        <f t="shared" si="77"/>
        <v>0.52592031547351703</v>
      </c>
      <c r="P333" s="31">
        <v>2515986</v>
      </c>
      <c r="Q333" s="31">
        <v>8315412</v>
      </c>
      <c r="R333" s="31">
        <v>8586084</v>
      </c>
      <c r="S333" s="31">
        <v>5363355</v>
      </c>
      <c r="T333" s="36">
        <f t="shared" si="78"/>
        <v>0.64498968902563092</v>
      </c>
      <c r="U333" s="36">
        <f t="shared" si="79"/>
        <v>-1.2491325468424685E-2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8707263</v>
      </c>
      <c r="E334" s="31">
        <v>8744413</v>
      </c>
      <c r="F334" s="31">
        <v>2178404</v>
      </c>
      <c r="G334" s="36">
        <f t="shared" si="72"/>
        <v>0.25018240519437623</v>
      </c>
      <c r="H334" s="31">
        <v>2035919</v>
      </c>
      <c r="I334" s="36">
        <f t="shared" si="73"/>
        <v>0.23381848004361416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4214323</v>
      </c>
      <c r="O334" s="36">
        <f t="shared" si="77"/>
        <v>0.4840008852379904</v>
      </c>
      <c r="P334" s="31">
        <v>1501992</v>
      </c>
      <c r="Q334" s="31">
        <v>7499079</v>
      </c>
      <c r="R334" s="31">
        <v>7339439</v>
      </c>
      <c r="S334" s="31">
        <v>3393490</v>
      </c>
      <c r="T334" s="36">
        <f t="shared" si="78"/>
        <v>0.45252090290020947</v>
      </c>
      <c r="U334" s="36">
        <f t="shared" si="79"/>
        <v>0.35547925688019633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22909933</v>
      </c>
      <c r="E335" s="31">
        <v>22909933</v>
      </c>
      <c r="F335" s="31">
        <v>7986198</v>
      </c>
      <c r="G335" s="36">
        <f t="shared" si="72"/>
        <v>0.34859106746405588</v>
      </c>
      <c r="H335" s="31">
        <v>10635591</v>
      </c>
      <c r="I335" s="36">
        <f t="shared" si="73"/>
        <v>0.46423492377738512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18621789</v>
      </c>
      <c r="O335" s="36">
        <f t="shared" si="77"/>
        <v>0.81282599124144095</v>
      </c>
      <c r="P335" s="31">
        <v>6464490</v>
      </c>
      <c r="Q335" s="31">
        <v>15931583</v>
      </c>
      <c r="R335" s="31">
        <v>15355574</v>
      </c>
      <c r="S335" s="31">
        <v>15346206</v>
      </c>
      <c r="T335" s="36">
        <f t="shared" si="78"/>
        <v>0.96325682137173685</v>
      </c>
      <c r="U335" s="36">
        <f t="shared" si="79"/>
        <v>0.64523280258767524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11686290</v>
      </c>
      <c r="E336" s="31">
        <v>11686290</v>
      </c>
      <c r="F336" s="31">
        <v>2845765</v>
      </c>
      <c r="G336" s="36">
        <f t="shared" si="72"/>
        <v>0.24351312520911256</v>
      </c>
      <c r="H336" s="31">
        <v>3024681</v>
      </c>
      <c r="I336" s="36">
        <f t="shared" si="73"/>
        <v>0.2588230310902776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5870446</v>
      </c>
      <c r="O336" s="36">
        <f t="shared" si="77"/>
        <v>0.5023361562993901</v>
      </c>
      <c r="P336" s="31">
        <v>2657793</v>
      </c>
      <c r="Q336" s="31">
        <v>11396006</v>
      </c>
      <c r="R336" s="31">
        <v>10083075</v>
      </c>
      <c r="S336" s="31">
        <v>5165958</v>
      </c>
      <c r="T336" s="36">
        <f t="shared" si="78"/>
        <v>0.45331302914371929</v>
      </c>
      <c r="U336" s="36">
        <f t="shared" si="79"/>
        <v>0.13804235318551905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52071512</v>
      </c>
      <c r="E337" s="32">
        <f>SUM(E333:E336)</f>
        <v>52108662</v>
      </c>
      <c r="F337" s="32">
        <f>SUM(F333:F336)</f>
        <v>15137092</v>
      </c>
      <c r="G337" s="37">
        <f t="shared" si="72"/>
        <v>0.2906981460419279</v>
      </c>
      <c r="H337" s="32">
        <f>SUM(H333:H336)</f>
        <v>18180749</v>
      </c>
      <c r="I337" s="37">
        <f t="shared" si="73"/>
        <v>0.34914962715121467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33317841</v>
      </c>
      <c r="O337" s="37">
        <f t="shared" si="77"/>
        <v>0.63984777319314257</v>
      </c>
      <c r="P337" s="32">
        <f>SUM(P333:P336)</f>
        <v>13140261</v>
      </c>
      <c r="Q337" s="32">
        <f>SUM(Q333:Q336)</f>
        <v>43142080</v>
      </c>
      <c r="R337" s="32">
        <f>SUM(R333:R336)</f>
        <v>41364172</v>
      </c>
      <c r="S337" s="32">
        <f>SUM(S333:S336)</f>
        <v>29269009</v>
      </c>
      <c r="T337" s="37">
        <f t="shared" si="78"/>
        <v>0.67843295918972846</v>
      </c>
      <c r="U337" s="37">
        <f t="shared" si="79"/>
        <v>0.38359116306746111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1724497588</v>
      </c>
      <c r="E338" s="32">
        <f>SUM(E302,E304:E309,E311:E316,E318:E322,E324:E331,E333:E336)</f>
        <v>1738721879</v>
      </c>
      <c r="F338" s="32">
        <f>SUM(F302,F304:F309,F311:F316,F318:F322,F324:F331,F333:F336)</f>
        <v>347059012</v>
      </c>
      <c r="G338" s="37">
        <f t="shared" si="72"/>
        <v>0.20125224553227963</v>
      </c>
      <c r="H338" s="32">
        <f>SUM(H302,H304:H309,H311:H316,H318:H322,H324:H331,H333:H336)</f>
        <v>409938370</v>
      </c>
      <c r="I338" s="37">
        <f t="shared" si="73"/>
        <v>0.23771466707322528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756997382</v>
      </c>
      <c r="O338" s="37">
        <f t="shared" si="77"/>
        <v>0.43896691260550491</v>
      </c>
      <c r="P338" s="32">
        <f>SUM(P302,P304:P309,P311:P316,P318:P322,P324:P331,P333:P336)</f>
        <v>418589386</v>
      </c>
      <c r="Q338" s="32">
        <f>SUM(Q302,Q304:Q309,Q311:Q316,Q318:Q322,Q324:Q331,Q333:Q336)</f>
        <v>1735396514</v>
      </c>
      <c r="R338" s="32">
        <f>SUM(R302,R304:R309,R311:R316,R318:R322,R324:R331,R333:R336)</f>
        <v>1734704817</v>
      </c>
      <c r="S338" s="32">
        <f>SUM(S302,S304:S309,S311:S316,S318:S322,S324:S331,S333:S336)</f>
        <v>763842479</v>
      </c>
      <c r="T338" s="37">
        <f t="shared" si="78"/>
        <v>0.44015443896414325</v>
      </c>
      <c r="U338" s="37">
        <f t="shared" si="79"/>
        <v>-2.066706966143661E-2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22627195929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22713069990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4758166808</v>
      </c>
      <c r="G339" s="39">
        <f t="shared" si="72"/>
        <v>0.21028530547621793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5499704313</v>
      </c>
      <c r="I339" s="39">
        <f t="shared" si="73"/>
        <v>0.24305726305005118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10257871121</v>
      </c>
      <c r="O339" s="39">
        <f t="shared" si="77"/>
        <v>0.45334256852626909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5422374965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21633757853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22757917033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10118895964</v>
      </c>
      <c r="T339" s="39">
        <f t="shared" si="78"/>
        <v>0.46773639756704549</v>
      </c>
      <c r="U339" s="39">
        <f t="shared" si="79"/>
        <v>1.4261158348351177E-2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1" max="16383" man="1"/>
    <brk id="232" max="16383" man="1"/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tabSelected="1" view="pageBreakPreview" topLeftCell="A282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6.5703125" customWidth="1"/>
    <col min="5" max="5" width="11.7109375" hidden="1" customWidth="1"/>
    <col min="6" max="6" width="15.42578125" bestFit="1" customWidth="1"/>
    <col min="7" max="7" width="13" bestFit="1" customWidth="1"/>
    <col min="8" max="8" width="15.42578125" bestFit="1" customWidth="1"/>
    <col min="9" max="9" width="13" bestFit="1" customWidth="1"/>
    <col min="10" max="13" width="11.7109375" hidden="1" customWidth="1"/>
    <col min="14" max="14" width="15.42578125" bestFit="1" customWidth="1"/>
    <col min="15" max="15" width="19.85546875" bestFit="1" customWidth="1"/>
    <col min="16" max="16" width="17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3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489441246</v>
      </c>
      <c r="E8" s="31">
        <v>489541246</v>
      </c>
      <c r="F8" s="31">
        <v>259528033</v>
      </c>
      <c r="G8" s="36">
        <f>IF(($D8       =0),0,($F8       /$D8       ))</f>
        <v>0.53025370281114392</v>
      </c>
      <c r="H8" s="31">
        <v>308215925</v>
      </c>
      <c r="I8" s="36">
        <f>IF(($D8       =0),0,($H8       /$D8       ))</f>
        <v>0.62973018215959675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567743958</v>
      </c>
      <c r="O8" s="36">
        <f>IF(($D8       =0),0,($N8       /$D8       ))</f>
        <v>1.1599838849707407</v>
      </c>
      <c r="P8" s="31">
        <v>260800102</v>
      </c>
      <c r="Q8" s="31">
        <v>499786632</v>
      </c>
      <c r="R8" s="31">
        <v>488272871</v>
      </c>
      <c r="S8" s="31">
        <v>496651158</v>
      </c>
      <c r="T8" s="36">
        <f>IF(($Q8       =0),0,($S8       /$Q8       ))</f>
        <v>0.99372637481828441</v>
      </c>
      <c r="U8" s="36">
        <f>IF(($P8       =0),0,(($H8       /$P8       )-1))</f>
        <v>0.18180906616363202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954488860</v>
      </c>
      <c r="E9" s="31">
        <v>954488860</v>
      </c>
      <c r="F9" s="31">
        <v>53583582</v>
      </c>
      <c r="G9" s="36">
        <f>IF(($D9       =0),0,($F9       /$D9       ))</f>
        <v>5.613850956835683E-2</v>
      </c>
      <c r="H9" s="31">
        <v>71943299</v>
      </c>
      <c r="I9" s="36">
        <f>IF(($D9       =0),0,($H9       /$D9       ))</f>
        <v>7.5373639248131188E-2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125526881</v>
      </c>
      <c r="O9" s="36">
        <f>IF(($D9       =0),0,($N9       /$D9       ))</f>
        <v>0.13151214881648801</v>
      </c>
      <c r="P9" s="31">
        <v>71476872</v>
      </c>
      <c r="Q9" s="31">
        <v>912118970</v>
      </c>
      <c r="R9" s="31">
        <v>758366600</v>
      </c>
      <c r="S9" s="31">
        <v>131952654</v>
      </c>
      <c r="T9" s="36">
        <f>IF(($Q9       =0),0,($S9       /$Q9       ))</f>
        <v>0.14466605600802274</v>
      </c>
      <c r="U9" s="36">
        <f>IF(($P9       =0),0,(($H9       /$P9       )-1))</f>
        <v>6.5255653604987529E-3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1443930106</v>
      </c>
      <c r="E10" s="32">
        <f>SUM(E8:E9)</f>
        <v>1444030106</v>
      </c>
      <c r="F10" s="32">
        <f>SUM(F8:F9)</f>
        <v>313111615</v>
      </c>
      <c r="G10" s="37">
        <f t="shared" ref="G10:G54" si="0">IF(($D10      =0),0,($F10      /$D10      ))</f>
        <v>0.21684679452206115</v>
      </c>
      <c r="H10" s="32">
        <f>SUM(H8:H9)</f>
        <v>380159224</v>
      </c>
      <c r="I10" s="37">
        <f t="shared" ref="I10:I54" si="1">IF(($D10      =0),0,($H10      /$D10      ))</f>
        <v>0.26328090426282724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693270839</v>
      </c>
      <c r="O10" s="37">
        <f t="shared" ref="O10:O54" si="5">IF(($D10      =0),0,($N10      /$D10      ))</f>
        <v>0.48012769878488842</v>
      </c>
      <c r="P10" s="32">
        <f>SUM(P8:P9)</f>
        <v>332276974</v>
      </c>
      <c r="Q10" s="32">
        <f>SUM(Q8:Q9)</f>
        <v>1411905602</v>
      </c>
      <c r="R10" s="32">
        <f>SUM(R8:R9)</f>
        <v>1246639471</v>
      </c>
      <c r="S10" s="32">
        <f>SUM(S8:S9)</f>
        <v>628603812</v>
      </c>
      <c r="T10" s="37">
        <f t="shared" ref="T10:T54" si="6">IF(($Q10      =0),0,($S10      /$Q10      ))</f>
        <v>0.44521660025257126</v>
      </c>
      <c r="U10" s="37">
        <f t="shared" ref="U10:U54" si="7">IF(($P10      =0),0,(($H10      /$P10      )-1))</f>
        <v>0.14410342499387263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34085295</v>
      </c>
      <c r="E11" s="31">
        <v>34085295</v>
      </c>
      <c r="F11" s="31">
        <v>6457235</v>
      </c>
      <c r="G11" s="36">
        <f t="shared" si="0"/>
        <v>0.18944342420976554</v>
      </c>
      <c r="H11" s="31">
        <v>10136086</v>
      </c>
      <c r="I11" s="36">
        <f t="shared" si="1"/>
        <v>0.29737416091015201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16593321</v>
      </c>
      <c r="O11" s="36">
        <f t="shared" si="5"/>
        <v>0.48681758511991757</v>
      </c>
      <c r="P11" s="31">
        <v>6880058</v>
      </c>
      <c r="Q11" s="31">
        <v>34805868</v>
      </c>
      <c r="R11" s="31">
        <v>34085290</v>
      </c>
      <c r="S11" s="31">
        <v>13483005</v>
      </c>
      <c r="T11" s="36">
        <f t="shared" si="6"/>
        <v>0.38737735257744471</v>
      </c>
      <c r="U11" s="36">
        <f t="shared" si="7"/>
        <v>0.47325589406368374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43990532</v>
      </c>
      <c r="E12" s="31">
        <v>43990532</v>
      </c>
      <c r="F12" s="31">
        <v>3453941</v>
      </c>
      <c r="G12" s="36">
        <f t="shared" si="0"/>
        <v>7.851555421061969E-2</v>
      </c>
      <c r="H12" s="31">
        <v>4674707</v>
      </c>
      <c r="I12" s="36">
        <f t="shared" si="1"/>
        <v>0.10626620746482447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8128648</v>
      </c>
      <c r="O12" s="36">
        <f t="shared" si="5"/>
        <v>0.18478176167544416</v>
      </c>
      <c r="P12" s="31">
        <v>4353950</v>
      </c>
      <c r="Q12" s="31">
        <v>41906545</v>
      </c>
      <c r="R12" s="31">
        <v>42270066</v>
      </c>
      <c r="S12" s="31">
        <v>14787828</v>
      </c>
      <c r="T12" s="36">
        <f t="shared" si="6"/>
        <v>0.35287633471096219</v>
      </c>
      <c r="U12" s="36">
        <f t="shared" si="7"/>
        <v>7.3670345318618713E-2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25110552</v>
      </c>
      <c r="E13" s="31">
        <v>25110552</v>
      </c>
      <c r="F13" s="31">
        <v>3793800</v>
      </c>
      <c r="G13" s="36">
        <f t="shared" si="0"/>
        <v>0.15108389492990834</v>
      </c>
      <c r="H13" s="31">
        <v>5791846</v>
      </c>
      <c r="I13" s="36">
        <f t="shared" si="1"/>
        <v>0.23065387013395802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9585646</v>
      </c>
      <c r="O13" s="36">
        <f t="shared" si="5"/>
        <v>0.38173776506386636</v>
      </c>
      <c r="P13" s="31">
        <v>8466392</v>
      </c>
      <c r="Q13" s="31">
        <v>26789061</v>
      </c>
      <c r="R13" s="31">
        <v>33201906</v>
      </c>
      <c r="S13" s="31">
        <v>10370102</v>
      </c>
      <c r="T13" s="36">
        <f t="shared" si="6"/>
        <v>0.38710210858081212</v>
      </c>
      <c r="U13" s="36">
        <f t="shared" si="7"/>
        <v>-0.31590150798592831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62838455</v>
      </c>
      <c r="E14" s="31">
        <v>62838455</v>
      </c>
      <c r="F14" s="31">
        <v>15109078</v>
      </c>
      <c r="G14" s="36">
        <f t="shared" si="0"/>
        <v>0.24044318085159797</v>
      </c>
      <c r="H14" s="31">
        <v>17401949</v>
      </c>
      <c r="I14" s="36">
        <f t="shared" si="1"/>
        <v>0.27693152226610279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32511027</v>
      </c>
      <c r="O14" s="36">
        <f t="shared" si="5"/>
        <v>0.51737470311770073</v>
      </c>
      <c r="P14" s="31">
        <v>16788373</v>
      </c>
      <c r="Q14" s="31">
        <v>58371160</v>
      </c>
      <c r="R14" s="31">
        <v>59539551</v>
      </c>
      <c r="S14" s="31">
        <v>33098680</v>
      </c>
      <c r="T14" s="36">
        <f t="shared" si="6"/>
        <v>0.56703824285828819</v>
      </c>
      <c r="U14" s="36">
        <f t="shared" si="7"/>
        <v>3.6547674989112933E-2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5956026</v>
      </c>
      <c r="E15" s="31">
        <v>5956026</v>
      </c>
      <c r="F15" s="31">
        <v>1169801</v>
      </c>
      <c r="G15" s="36">
        <f t="shared" si="0"/>
        <v>0.19640629506990062</v>
      </c>
      <c r="H15" s="31">
        <v>987090</v>
      </c>
      <c r="I15" s="36">
        <f t="shared" si="1"/>
        <v>0.16572963247641967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2156891</v>
      </c>
      <c r="O15" s="36">
        <f t="shared" si="5"/>
        <v>0.36213592754632029</v>
      </c>
      <c r="P15" s="31">
        <v>866373</v>
      </c>
      <c r="Q15" s="31">
        <v>5287552</v>
      </c>
      <c r="R15" s="31">
        <v>7043254</v>
      </c>
      <c r="S15" s="31">
        <v>1759094</v>
      </c>
      <c r="T15" s="36">
        <f t="shared" si="6"/>
        <v>0.33268590077222882</v>
      </c>
      <c r="U15" s="36">
        <f t="shared" si="7"/>
        <v>0.13933605964174789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246273516</v>
      </c>
      <c r="E16" s="31">
        <v>151618403</v>
      </c>
      <c r="F16" s="31">
        <v>23731849</v>
      </c>
      <c r="G16" s="36">
        <f t="shared" si="0"/>
        <v>9.6363788463555297E-2</v>
      </c>
      <c r="H16" s="31">
        <v>27582436</v>
      </c>
      <c r="I16" s="36">
        <f t="shared" si="1"/>
        <v>0.11199919686045332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51314285</v>
      </c>
      <c r="O16" s="36">
        <f t="shared" si="5"/>
        <v>0.2083629853240086</v>
      </c>
      <c r="P16" s="31">
        <v>31628037</v>
      </c>
      <c r="Q16" s="31">
        <v>118681282</v>
      </c>
      <c r="R16" s="31">
        <v>254741567</v>
      </c>
      <c r="S16" s="31">
        <v>53933416</v>
      </c>
      <c r="T16" s="36">
        <f t="shared" si="6"/>
        <v>0.45443910860349485</v>
      </c>
      <c r="U16" s="36">
        <f t="shared" si="7"/>
        <v>-0.12791185870941024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16336902</v>
      </c>
      <c r="E17" s="31">
        <v>16336902</v>
      </c>
      <c r="F17" s="31">
        <v>2035178</v>
      </c>
      <c r="G17" s="36">
        <f t="shared" si="0"/>
        <v>0.12457551621476336</v>
      </c>
      <c r="H17" s="31">
        <v>6391202</v>
      </c>
      <c r="I17" s="36">
        <f t="shared" si="1"/>
        <v>0.39121260567027949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8426380</v>
      </c>
      <c r="O17" s="36">
        <f t="shared" si="5"/>
        <v>0.51578812188504286</v>
      </c>
      <c r="P17" s="31">
        <v>3109242</v>
      </c>
      <c r="Q17" s="31">
        <v>14756742</v>
      </c>
      <c r="R17" s="31">
        <v>15732417</v>
      </c>
      <c r="S17" s="31">
        <v>4486384</v>
      </c>
      <c r="T17" s="36">
        <f t="shared" si="6"/>
        <v>0.30402266299702196</v>
      </c>
      <c r="U17" s="36">
        <f t="shared" si="7"/>
        <v>1.0555498735704716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2514000</v>
      </c>
      <c r="E18" s="31">
        <v>2514000</v>
      </c>
      <c r="F18" s="31">
        <v>396907</v>
      </c>
      <c r="G18" s="36">
        <f t="shared" si="0"/>
        <v>0.15787867939538583</v>
      </c>
      <c r="H18" s="31">
        <v>810051</v>
      </c>
      <c r="I18" s="36">
        <f t="shared" si="1"/>
        <v>0.32221599045346061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1206958</v>
      </c>
      <c r="O18" s="36">
        <f t="shared" si="5"/>
        <v>0.48009466984884647</v>
      </c>
      <c r="P18" s="31">
        <v>201478</v>
      </c>
      <c r="Q18" s="31">
        <v>2405000</v>
      </c>
      <c r="R18" s="31">
        <v>2755500</v>
      </c>
      <c r="S18" s="31">
        <v>201478</v>
      </c>
      <c r="T18" s="36">
        <f t="shared" si="6"/>
        <v>8.377463617463618E-2</v>
      </c>
      <c r="U18" s="36">
        <f t="shared" si="7"/>
        <v>3.0205431858565204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437105278</v>
      </c>
      <c r="E19" s="32">
        <f>SUM(E11:E18)</f>
        <v>342450165</v>
      </c>
      <c r="F19" s="32">
        <f>SUM(F11:F18)</f>
        <v>56147789</v>
      </c>
      <c r="G19" s="37">
        <f t="shared" si="0"/>
        <v>0.12845369714341451</v>
      </c>
      <c r="H19" s="32">
        <f>SUM(H11:H18)</f>
        <v>73775367</v>
      </c>
      <c r="I19" s="37">
        <f t="shared" si="1"/>
        <v>0.16878168879031472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129923156</v>
      </c>
      <c r="O19" s="37">
        <f t="shared" si="5"/>
        <v>0.29723538593372922</v>
      </c>
      <c r="P19" s="32">
        <f>SUM(P11:P18)</f>
        <v>72293903</v>
      </c>
      <c r="Q19" s="32">
        <f>SUM(Q11:Q18)</f>
        <v>303003210</v>
      </c>
      <c r="R19" s="32">
        <f>SUM(R11:R18)</f>
        <v>449369551</v>
      </c>
      <c r="S19" s="32">
        <f>SUM(S11:S18)</f>
        <v>132119987</v>
      </c>
      <c r="T19" s="37">
        <f t="shared" si="6"/>
        <v>0.43603494167603041</v>
      </c>
      <c r="U19" s="37">
        <f t="shared" si="7"/>
        <v>2.0492239850433913E-2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96764784</v>
      </c>
      <c r="E20" s="31">
        <v>96764784</v>
      </c>
      <c r="F20" s="31">
        <v>11511049</v>
      </c>
      <c r="G20" s="36">
        <f t="shared" si="0"/>
        <v>0.11895907296191556</v>
      </c>
      <c r="H20" s="31">
        <v>18943713</v>
      </c>
      <c r="I20" s="36">
        <f t="shared" si="1"/>
        <v>0.19577073618022028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30454762</v>
      </c>
      <c r="O20" s="36">
        <f t="shared" si="5"/>
        <v>0.31472980914213583</v>
      </c>
      <c r="P20" s="31">
        <v>8104486</v>
      </c>
      <c r="Q20" s="31">
        <v>36596752</v>
      </c>
      <c r="R20" s="31">
        <v>46981752</v>
      </c>
      <c r="S20" s="31">
        <v>8896517</v>
      </c>
      <c r="T20" s="36">
        <f t="shared" si="6"/>
        <v>0.24309580806515288</v>
      </c>
      <c r="U20" s="36">
        <f t="shared" si="7"/>
        <v>1.3374354647537179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323736173</v>
      </c>
      <c r="E21" s="31">
        <v>335175762</v>
      </c>
      <c r="F21" s="31">
        <v>7902191</v>
      </c>
      <c r="G21" s="36">
        <f t="shared" si="0"/>
        <v>2.4409354465310246E-2</v>
      </c>
      <c r="H21" s="31">
        <v>10011054</v>
      </c>
      <c r="I21" s="36">
        <f t="shared" si="1"/>
        <v>3.0923495225230822E-2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17913245</v>
      </c>
      <c r="O21" s="36">
        <f t="shared" si="5"/>
        <v>5.5332849690541072E-2</v>
      </c>
      <c r="P21" s="31">
        <v>8933565</v>
      </c>
      <c r="Q21" s="31">
        <v>174801839</v>
      </c>
      <c r="R21" s="31">
        <v>311866652</v>
      </c>
      <c r="S21" s="31">
        <v>17343451</v>
      </c>
      <c r="T21" s="36">
        <f t="shared" si="6"/>
        <v>9.921778340100873E-2</v>
      </c>
      <c r="U21" s="36">
        <f t="shared" si="7"/>
        <v>0.12061131250514223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18376914</v>
      </c>
      <c r="E22" s="31">
        <v>18376915</v>
      </c>
      <c r="F22" s="31">
        <v>4783145</v>
      </c>
      <c r="G22" s="36">
        <f t="shared" si="0"/>
        <v>0.26028009925932066</v>
      </c>
      <c r="H22" s="31">
        <v>4647838</v>
      </c>
      <c r="I22" s="36">
        <f t="shared" si="1"/>
        <v>0.25291721994236899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9430983</v>
      </c>
      <c r="O22" s="36">
        <f t="shared" si="5"/>
        <v>0.51319731920168965</v>
      </c>
      <c r="P22" s="31">
        <v>3913360</v>
      </c>
      <c r="Q22" s="31">
        <v>10332744</v>
      </c>
      <c r="R22" s="31">
        <v>10332744</v>
      </c>
      <c r="S22" s="31">
        <v>6928822</v>
      </c>
      <c r="T22" s="36">
        <f t="shared" si="6"/>
        <v>0.67056940537770027</v>
      </c>
      <c r="U22" s="36">
        <f t="shared" si="7"/>
        <v>0.18768475172230503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63054771</v>
      </c>
      <c r="E23" s="31">
        <v>63054771</v>
      </c>
      <c r="F23" s="31">
        <v>12273514</v>
      </c>
      <c r="G23" s="36">
        <f t="shared" si="0"/>
        <v>0.19464845887712445</v>
      </c>
      <c r="H23" s="31">
        <v>9782185</v>
      </c>
      <c r="I23" s="36">
        <f t="shared" si="1"/>
        <v>0.15513790383918769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22055699</v>
      </c>
      <c r="O23" s="36">
        <f t="shared" si="5"/>
        <v>0.34978636271631214</v>
      </c>
      <c r="P23" s="31">
        <v>11662631</v>
      </c>
      <c r="Q23" s="31">
        <v>69022072</v>
      </c>
      <c r="R23" s="31">
        <v>64721575</v>
      </c>
      <c r="S23" s="31">
        <v>24090504</v>
      </c>
      <c r="T23" s="36">
        <f t="shared" si="6"/>
        <v>0.34902609124802858</v>
      </c>
      <c r="U23" s="36">
        <f t="shared" si="7"/>
        <v>-0.1612368598474907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23991200</v>
      </c>
      <c r="E24" s="31">
        <v>35161781</v>
      </c>
      <c r="F24" s="31">
        <v>14039838</v>
      </c>
      <c r="G24" s="36">
        <f t="shared" si="0"/>
        <v>0.58520782620294109</v>
      </c>
      <c r="H24" s="31">
        <v>10364950</v>
      </c>
      <c r="I24" s="36">
        <f t="shared" si="1"/>
        <v>0.43203132815365636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24404788</v>
      </c>
      <c r="O24" s="36">
        <f t="shared" si="5"/>
        <v>1.0172391543565975</v>
      </c>
      <c r="P24" s="31">
        <v>5638237</v>
      </c>
      <c r="Q24" s="31">
        <v>9025345</v>
      </c>
      <c r="R24" s="31">
        <v>35142040</v>
      </c>
      <c r="S24" s="31">
        <v>9405063</v>
      </c>
      <c r="T24" s="36">
        <f t="shared" si="6"/>
        <v>1.0420724083123691</v>
      </c>
      <c r="U24" s="36">
        <f t="shared" si="7"/>
        <v>0.83833173383807735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80381607</v>
      </c>
      <c r="E25" s="31">
        <v>80381607</v>
      </c>
      <c r="F25" s="31">
        <v>125064960</v>
      </c>
      <c r="G25" s="36">
        <f t="shared" si="0"/>
        <v>1.5558902672846537</v>
      </c>
      <c r="H25" s="31">
        <v>24383336</v>
      </c>
      <c r="I25" s="36">
        <f t="shared" si="1"/>
        <v>0.30334471914700584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149448296</v>
      </c>
      <c r="O25" s="36">
        <f t="shared" si="5"/>
        <v>1.8592349864316597</v>
      </c>
      <c r="P25" s="31">
        <v>22366276</v>
      </c>
      <c r="Q25" s="31">
        <v>53877083</v>
      </c>
      <c r="R25" s="31">
        <v>119972189</v>
      </c>
      <c r="S25" s="31">
        <v>32087777</v>
      </c>
      <c r="T25" s="36">
        <f t="shared" si="6"/>
        <v>0.59557376185343958</v>
      </c>
      <c r="U25" s="36">
        <f t="shared" si="7"/>
        <v>9.0183095299369409E-2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4067436</v>
      </c>
      <c r="E26" s="31">
        <v>4067436</v>
      </c>
      <c r="F26" s="31">
        <v>784391</v>
      </c>
      <c r="G26" s="36">
        <f t="shared" si="0"/>
        <v>0.19284655001332535</v>
      </c>
      <c r="H26" s="31">
        <v>1530321</v>
      </c>
      <c r="I26" s="36">
        <f t="shared" si="1"/>
        <v>0.376237265933625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2314712</v>
      </c>
      <c r="O26" s="36">
        <f t="shared" si="5"/>
        <v>0.56908381594695034</v>
      </c>
      <c r="P26" s="31">
        <v>1304145</v>
      </c>
      <c r="Q26" s="31">
        <v>3823526</v>
      </c>
      <c r="R26" s="31">
        <v>3822060</v>
      </c>
      <c r="S26" s="31">
        <v>1761802</v>
      </c>
      <c r="T26" s="36">
        <f t="shared" si="6"/>
        <v>0.46077939577238392</v>
      </c>
      <c r="U26" s="36">
        <f t="shared" si="7"/>
        <v>0.1734285681423462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610372885</v>
      </c>
      <c r="E27" s="32">
        <f>SUM(E20:E26)</f>
        <v>632983056</v>
      </c>
      <c r="F27" s="32">
        <f>SUM(F20:F26)</f>
        <v>176359088</v>
      </c>
      <c r="G27" s="37">
        <f t="shared" si="0"/>
        <v>0.28893663584023721</v>
      </c>
      <c r="H27" s="32">
        <f>SUM(H20:H26)</f>
        <v>79663397</v>
      </c>
      <c r="I27" s="37">
        <f t="shared" si="1"/>
        <v>0.13051595009827477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256022485</v>
      </c>
      <c r="O27" s="37">
        <f t="shared" si="5"/>
        <v>0.41945258593851198</v>
      </c>
      <c r="P27" s="32">
        <f>SUM(P20:P26)</f>
        <v>61922700</v>
      </c>
      <c r="Q27" s="32">
        <f>SUM(Q20:Q26)</f>
        <v>357479361</v>
      </c>
      <c r="R27" s="32">
        <f>SUM(R20:R26)</f>
        <v>592839012</v>
      </c>
      <c r="S27" s="32">
        <f>SUM(S20:S26)</f>
        <v>100513936</v>
      </c>
      <c r="T27" s="37">
        <f t="shared" si="6"/>
        <v>0.28117409553051093</v>
      </c>
      <c r="U27" s="37">
        <f t="shared" si="7"/>
        <v>0.28649747184796537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76225050</v>
      </c>
      <c r="E28" s="31">
        <v>76225050</v>
      </c>
      <c r="F28" s="31">
        <v>39831466</v>
      </c>
      <c r="G28" s="36">
        <f t="shared" si="0"/>
        <v>0.52255086746417356</v>
      </c>
      <c r="H28" s="31">
        <v>18811840</v>
      </c>
      <c r="I28" s="36">
        <f t="shared" si="1"/>
        <v>0.24679340977801917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58643306</v>
      </c>
      <c r="O28" s="36">
        <f t="shared" si="5"/>
        <v>0.76934427724219268</v>
      </c>
      <c r="P28" s="31">
        <v>6137279</v>
      </c>
      <c r="Q28" s="31">
        <v>80096745</v>
      </c>
      <c r="R28" s="31">
        <v>80296745</v>
      </c>
      <c r="S28" s="31">
        <v>9787942</v>
      </c>
      <c r="T28" s="36">
        <f t="shared" si="6"/>
        <v>0.12220149520433071</v>
      </c>
      <c r="U28" s="36">
        <f t="shared" si="7"/>
        <v>2.0651759517532118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50139202</v>
      </c>
      <c r="E29" s="31">
        <v>50139202</v>
      </c>
      <c r="F29" s="31">
        <v>12402411</v>
      </c>
      <c r="G29" s="36">
        <f t="shared" si="0"/>
        <v>0.24735956108754981</v>
      </c>
      <c r="H29" s="31">
        <v>11746806</v>
      </c>
      <c r="I29" s="36">
        <f t="shared" si="1"/>
        <v>0.23428386435029422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24149217</v>
      </c>
      <c r="O29" s="36">
        <f t="shared" si="5"/>
        <v>0.481643425437844</v>
      </c>
      <c r="P29" s="31">
        <v>11891019</v>
      </c>
      <c r="Q29" s="31">
        <v>39723465</v>
      </c>
      <c r="R29" s="31">
        <v>42573465</v>
      </c>
      <c r="S29" s="31">
        <v>22806150</v>
      </c>
      <c r="T29" s="36">
        <f t="shared" si="6"/>
        <v>0.57412287674300311</v>
      </c>
      <c r="U29" s="36">
        <f t="shared" si="7"/>
        <v>-1.2127892487599268E-2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1778907</v>
      </c>
      <c r="E30" s="31">
        <v>1778907</v>
      </c>
      <c r="F30" s="31">
        <v>992496</v>
      </c>
      <c r="G30" s="36">
        <f t="shared" si="0"/>
        <v>0.5579246132597151</v>
      </c>
      <c r="H30" s="31">
        <v>804248</v>
      </c>
      <c r="I30" s="36">
        <f t="shared" si="1"/>
        <v>0.45210233025110363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1796744</v>
      </c>
      <c r="O30" s="36">
        <f t="shared" si="5"/>
        <v>1.0100269435108187</v>
      </c>
      <c r="P30" s="31">
        <v>583046</v>
      </c>
      <c r="Q30" s="31">
        <v>1694225</v>
      </c>
      <c r="R30" s="31">
        <v>2610225</v>
      </c>
      <c r="S30" s="31">
        <v>1449684</v>
      </c>
      <c r="T30" s="36">
        <f t="shared" si="6"/>
        <v>0.85566202836104999</v>
      </c>
      <c r="U30" s="36">
        <f t="shared" si="7"/>
        <v>0.3793903053961436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33372600</v>
      </c>
      <c r="E31" s="31">
        <v>33372600</v>
      </c>
      <c r="F31" s="31">
        <v>5119202</v>
      </c>
      <c r="G31" s="36">
        <f t="shared" si="0"/>
        <v>0.15339536026560713</v>
      </c>
      <c r="H31" s="31">
        <v>6986447</v>
      </c>
      <c r="I31" s="36">
        <f t="shared" si="1"/>
        <v>0.20934679947022408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12105649</v>
      </c>
      <c r="O31" s="36">
        <f t="shared" si="5"/>
        <v>0.36274215973583118</v>
      </c>
      <c r="P31" s="31">
        <v>8333097</v>
      </c>
      <c r="Q31" s="31">
        <v>32066242</v>
      </c>
      <c r="R31" s="31">
        <v>38226242</v>
      </c>
      <c r="S31" s="31">
        <v>17183855</v>
      </c>
      <c r="T31" s="36">
        <f t="shared" si="6"/>
        <v>0.53588615092470149</v>
      </c>
      <c r="U31" s="36">
        <f t="shared" si="7"/>
        <v>-0.16160258304925523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8399078</v>
      </c>
      <c r="E32" s="31">
        <v>7983046</v>
      </c>
      <c r="F32" s="31">
        <v>2234565</v>
      </c>
      <c r="G32" s="36">
        <f t="shared" si="0"/>
        <v>0.26604884488511715</v>
      </c>
      <c r="H32" s="31">
        <v>2192718</v>
      </c>
      <c r="I32" s="36">
        <f t="shared" si="1"/>
        <v>0.26106651230051681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4427283</v>
      </c>
      <c r="O32" s="36">
        <f t="shared" si="5"/>
        <v>0.52711535718563396</v>
      </c>
      <c r="P32" s="31">
        <v>3041179</v>
      </c>
      <c r="Q32" s="31">
        <v>7209505</v>
      </c>
      <c r="R32" s="31">
        <v>6153848</v>
      </c>
      <c r="S32" s="31">
        <v>5744494</v>
      </c>
      <c r="T32" s="36">
        <f t="shared" si="6"/>
        <v>0.7967945094704838</v>
      </c>
      <c r="U32" s="36">
        <f t="shared" si="7"/>
        <v>-0.27899081244477886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64844662</v>
      </c>
      <c r="E33" s="31">
        <v>64844662</v>
      </c>
      <c r="F33" s="31">
        <v>6114920</v>
      </c>
      <c r="G33" s="36">
        <f t="shared" si="0"/>
        <v>9.4301054418326674E-2</v>
      </c>
      <c r="H33" s="31">
        <v>7167105</v>
      </c>
      <c r="I33" s="36">
        <f t="shared" si="1"/>
        <v>0.11052729367299347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13282025</v>
      </c>
      <c r="O33" s="36">
        <f t="shared" si="5"/>
        <v>0.20482834809132014</v>
      </c>
      <c r="P33" s="31">
        <v>6750679</v>
      </c>
      <c r="Q33" s="31">
        <v>64080767</v>
      </c>
      <c r="R33" s="31">
        <v>68870767</v>
      </c>
      <c r="S33" s="31">
        <v>17270425</v>
      </c>
      <c r="T33" s="36">
        <f t="shared" si="6"/>
        <v>0.2695102728717339</v>
      </c>
      <c r="U33" s="36">
        <f t="shared" si="7"/>
        <v>6.1686535532203601E-2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1763315</v>
      </c>
      <c r="E34" s="31">
        <v>1763315</v>
      </c>
      <c r="F34" s="31">
        <v>197297</v>
      </c>
      <c r="G34" s="36">
        <f t="shared" si="0"/>
        <v>0.1118898211607115</v>
      </c>
      <c r="H34" s="31">
        <v>234779</v>
      </c>
      <c r="I34" s="36">
        <f t="shared" si="1"/>
        <v>0.13314637486779163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432076</v>
      </c>
      <c r="O34" s="36">
        <f t="shared" si="5"/>
        <v>0.24503619602850313</v>
      </c>
      <c r="P34" s="31">
        <v>232244</v>
      </c>
      <c r="Q34" s="31">
        <v>1642130</v>
      </c>
      <c r="R34" s="31">
        <v>1642130</v>
      </c>
      <c r="S34" s="31">
        <v>463409</v>
      </c>
      <c r="T34" s="36">
        <f t="shared" si="6"/>
        <v>0.28219994762899403</v>
      </c>
      <c r="U34" s="36">
        <f t="shared" si="7"/>
        <v>1.0915244312016625E-2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236522814</v>
      </c>
      <c r="E35" s="32">
        <f>SUM(E28:E34)</f>
        <v>236106782</v>
      </c>
      <c r="F35" s="32">
        <f>SUM(F28:F34)</f>
        <v>66892357</v>
      </c>
      <c r="G35" s="37">
        <f t="shared" si="0"/>
        <v>0.2828156652998387</v>
      </c>
      <c r="H35" s="32">
        <f>SUM(H28:H34)</f>
        <v>47943943</v>
      </c>
      <c r="I35" s="37">
        <f t="shared" si="1"/>
        <v>0.20270324959012198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114836300</v>
      </c>
      <c r="O35" s="37">
        <f t="shared" si="5"/>
        <v>0.48551891488996068</v>
      </c>
      <c r="P35" s="32">
        <f>SUM(P28:P34)</f>
        <v>36968543</v>
      </c>
      <c r="Q35" s="32">
        <f>SUM(Q28:Q34)</f>
        <v>226513079</v>
      </c>
      <c r="R35" s="32">
        <f>SUM(R28:R34)</f>
        <v>240373422</v>
      </c>
      <c r="S35" s="32">
        <f>SUM(S28:S34)</f>
        <v>74705959</v>
      </c>
      <c r="T35" s="37">
        <f t="shared" si="6"/>
        <v>0.32980858911021205</v>
      </c>
      <c r="U35" s="37">
        <f t="shared" si="7"/>
        <v>0.29688484071444199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80896995</v>
      </c>
      <c r="E36" s="31">
        <v>80896995</v>
      </c>
      <c r="F36" s="31">
        <v>4760482</v>
      </c>
      <c r="G36" s="36">
        <f t="shared" si="0"/>
        <v>5.8846215486743361E-2</v>
      </c>
      <c r="H36" s="31">
        <v>8610291</v>
      </c>
      <c r="I36" s="36">
        <f t="shared" si="1"/>
        <v>0.1064352390345278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13370773</v>
      </c>
      <c r="O36" s="36">
        <f t="shared" si="5"/>
        <v>0.16528145452127116</v>
      </c>
      <c r="P36" s="31">
        <v>4970989</v>
      </c>
      <c r="Q36" s="31">
        <v>66838644</v>
      </c>
      <c r="R36" s="31">
        <v>60730808</v>
      </c>
      <c r="S36" s="31">
        <v>11132810</v>
      </c>
      <c r="T36" s="36">
        <f t="shared" si="6"/>
        <v>0.1665624754445946</v>
      </c>
      <c r="U36" s="36">
        <f t="shared" si="7"/>
        <v>0.73210823842096606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36955868</v>
      </c>
      <c r="E37" s="31">
        <v>36955868</v>
      </c>
      <c r="F37" s="31">
        <v>2866474</v>
      </c>
      <c r="G37" s="36">
        <f t="shared" si="0"/>
        <v>7.7564786193088472E-2</v>
      </c>
      <c r="H37" s="31">
        <v>5447677</v>
      </c>
      <c r="I37" s="36">
        <f t="shared" si="1"/>
        <v>0.14741033819040592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8314151</v>
      </c>
      <c r="O37" s="36">
        <f t="shared" si="5"/>
        <v>0.2249751243834944</v>
      </c>
      <c r="P37" s="31">
        <v>5625165</v>
      </c>
      <c r="Q37" s="31">
        <v>32039916</v>
      </c>
      <c r="R37" s="31">
        <v>34052908</v>
      </c>
      <c r="S37" s="31">
        <v>9804705</v>
      </c>
      <c r="T37" s="36">
        <f t="shared" si="6"/>
        <v>0.30601531539595794</v>
      </c>
      <c r="U37" s="36">
        <f t="shared" si="7"/>
        <v>-3.155249668231952E-2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31121051</v>
      </c>
      <c r="E38" s="31">
        <v>31121051</v>
      </c>
      <c r="F38" s="31">
        <v>4557812</v>
      </c>
      <c r="G38" s="36">
        <f t="shared" si="0"/>
        <v>0.1464543083715264</v>
      </c>
      <c r="H38" s="31">
        <v>2412132</v>
      </c>
      <c r="I38" s="36">
        <f t="shared" si="1"/>
        <v>7.7508050740317219E-2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6969944</v>
      </c>
      <c r="O38" s="36">
        <f t="shared" si="5"/>
        <v>0.22396235911184362</v>
      </c>
      <c r="P38" s="31">
        <v>3197247</v>
      </c>
      <c r="Q38" s="31">
        <v>19751164</v>
      </c>
      <c r="R38" s="31">
        <v>20418009</v>
      </c>
      <c r="S38" s="31">
        <v>4312648</v>
      </c>
      <c r="T38" s="36">
        <f t="shared" si="6"/>
        <v>0.2183490552759321</v>
      </c>
      <c r="U38" s="36">
        <f t="shared" si="7"/>
        <v>-0.24555969557559987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42406896</v>
      </c>
      <c r="E39" s="31">
        <v>42409347</v>
      </c>
      <c r="F39" s="31">
        <v>4697308</v>
      </c>
      <c r="G39" s="36">
        <f t="shared" si="0"/>
        <v>0.11076755063610409</v>
      </c>
      <c r="H39" s="31">
        <v>5961320</v>
      </c>
      <c r="I39" s="36">
        <f t="shared" si="1"/>
        <v>0.14057430659390868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10658628</v>
      </c>
      <c r="O39" s="36">
        <f t="shared" si="5"/>
        <v>0.25134185723001279</v>
      </c>
      <c r="P39" s="31">
        <v>7086879</v>
      </c>
      <c r="Q39" s="31">
        <v>27133000</v>
      </c>
      <c r="R39" s="31">
        <v>25000000</v>
      </c>
      <c r="S39" s="31">
        <v>13439504</v>
      </c>
      <c r="T39" s="36">
        <f t="shared" si="6"/>
        <v>0.49531950023956067</v>
      </c>
      <c r="U39" s="36">
        <f t="shared" si="7"/>
        <v>-0.15882294589762291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191380810</v>
      </c>
      <c r="E40" s="32">
        <f>SUM(E36:E39)</f>
        <v>191383261</v>
      </c>
      <c r="F40" s="32">
        <f>SUM(F36:F39)</f>
        <v>16882076</v>
      </c>
      <c r="G40" s="37">
        <f t="shared" si="0"/>
        <v>8.8211958137286592E-2</v>
      </c>
      <c r="H40" s="32">
        <f>SUM(H36:H39)</f>
        <v>22431420</v>
      </c>
      <c r="I40" s="37">
        <f t="shared" si="1"/>
        <v>0.11720830317313423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39313496</v>
      </c>
      <c r="O40" s="37">
        <f t="shared" si="5"/>
        <v>0.20542026131042082</v>
      </c>
      <c r="P40" s="32">
        <f>SUM(P36:P39)</f>
        <v>20880280</v>
      </c>
      <c r="Q40" s="32">
        <f>SUM(Q36:Q39)</f>
        <v>145762724</v>
      </c>
      <c r="R40" s="32">
        <f>SUM(R36:R39)</f>
        <v>140201725</v>
      </c>
      <c r="S40" s="32">
        <f>SUM(S36:S39)</f>
        <v>38689667</v>
      </c>
      <c r="T40" s="37">
        <f t="shared" si="6"/>
        <v>0.26542908871543869</v>
      </c>
      <c r="U40" s="37">
        <f t="shared" si="7"/>
        <v>7.4287317986157175E-2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95462400</v>
      </c>
      <c r="E41" s="31">
        <v>100262400</v>
      </c>
      <c r="F41" s="31">
        <v>22240414</v>
      </c>
      <c r="G41" s="36">
        <f t="shared" si="0"/>
        <v>0.23297564276615715</v>
      </c>
      <c r="H41" s="31">
        <v>17894776</v>
      </c>
      <c r="I41" s="36">
        <f t="shared" si="1"/>
        <v>0.18745365714668813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40135190</v>
      </c>
      <c r="O41" s="36">
        <f t="shared" si="5"/>
        <v>0.42042929991284528</v>
      </c>
      <c r="P41" s="31">
        <v>21040636</v>
      </c>
      <c r="Q41" s="31">
        <v>78073192</v>
      </c>
      <c r="R41" s="31">
        <v>95247915</v>
      </c>
      <c r="S41" s="31">
        <v>36024461</v>
      </c>
      <c r="T41" s="36">
        <f t="shared" si="6"/>
        <v>0.4614190873609984</v>
      </c>
      <c r="U41" s="36">
        <f t="shared" si="7"/>
        <v>-0.14951354132070915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100921191</v>
      </c>
      <c r="E42" s="31">
        <v>101091483</v>
      </c>
      <c r="F42" s="31">
        <v>11549566</v>
      </c>
      <c r="G42" s="36">
        <f t="shared" si="0"/>
        <v>0.11444143579320225</v>
      </c>
      <c r="H42" s="31">
        <v>9378246</v>
      </c>
      <c r="I42" s="36">
        <f t="shared" si="1"/>
        <v>9.2926430089395204E-2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20927812</v>
      </c>
      <c r="O42" s="36">
        <f t="shared" si="5"/>
        <v>0.20736786588259745</v>
      </c>
      <c r="P42" s="31">
        <v>4516876</v>
      </c>
      <c r="Q42" s="31">
        <v>86342933</v>
      </c>
      <c r="R42" s="31">
        <v>98166652</v>
      </c>
      <c r="S42" s="31">
        <v>12629827</v>
      </c>
      <c r="T42" s="36">
        <f t="shared" si="6"/>
        <v>0.14627516765037388</v>
      </c>
      <c r="U42" s="36">
        <f t="shared" si="7"/>
        <v>1.0762681995255128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53419782</v>
      </c>
      <c r="E43" s="31">
        <v>41096866</v>
      </c>
      <c r="F43" s="31">
        <v>-17561912</v>
      </c>
      <c r="G43" s="36">
        <f t="shared" si="0"/>
        <v>-0.32875297020118877</v>
      </c>
      <c r="H43" s="31">
        <v>6643715</v>
      </c>
      <c r="I43" s="36">
        <f t="shared" si="1"/>
        <v>0.12436806649641513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-10918197</v>
      </c>
      <c r="O43" s="36">
        <f t="shared" si="5"/>
        <v>-0.20438490370477364</v>
      </c>
      <c r="P43" s="31">
        <v>14707442</v>
      </c>
      <c r="Q43" s="31">
        <v>49972577</v>
      </c>
      <c r="R43" s="31">
        <v>65586847</v>
      </c>
      <c r="S43" s="31">
        <v>25502149</v>
      </c>
      <c r="T43" s="36">
        <f t="shared" si="6"/>
        <v>0.51032287168220281</v>
      </c>
      <c r="U43" s="36">
        <f t="shared" si="7"/>
        <v>-0.54827528811604354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80933255</v>
      </c>
      <c r="E44" s="31">
        <v>104053254</v>
      </c>
      <c r="F44" s="31">
        <v>15917812</v>
      </c>
      <c r="G44" s="36">
        <f t="shared" si="0"/>
        <v>0.19667826284757731</v>
      </c>
      <c r="H44" s="31">
        <v>54729866</v>
      </c>
      <c r="I44" s="36">
        <f t="shared" si="1"/>
        <v>0.67623458367021072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70647678</v>
      </c>
      <c r="O44" s="36">
        <f t="shared" si="5"/>
        <v>0.872912846517788</v>
      </c>
      <c r="P44" s="31">
        <v>15921947</v>
      </c>
      <c r="Q44" s="31">
        <v>95474355</v>
      </c>
      <c r="R44" s="31">
        <v>124108098</v>
      </c>
      <c r="S44" s="31">
        <v>65532054</v>
      </c>
      <c r="T44" s="36">
        <f t="shared" si="6"/>
        <v>0.68638383574311657</v>
      </c>
      <c r="U44" s="36">
        <f t="shared" si="7"/>
        <v>2.4373852645031415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228099225</v>
      </c>
      <c r="E45" s="31">
        <v>223871269</v>
      </c>
      <c r="F45" s="31">
        <v>33082366</v>
      </c>
      <c r="G45" s="36">
        <f t="shared" si="0"/>
        <v>0.14503497765062551</v>
      </c>
      <c r="H45" s="31">
        <v>36146364</v>
      </c>
      <c r="I45" s="36">
        <f t="shared" si="1"/>
        <v>0.15846771947603067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69228730</v>
      </c>
      <c r="O45" s="36">
        <f t="shared" si="5"/>
        <v>0.30350269712665617</v>
      </c>
      <c r="P45" s="31">
        <v>47113921</v>
      </c>
      <c r="Q45" s="31">
        <v>177244458</v>
      </c>
      <c r="R45" s="31">
        <v>286547937</v>
      </c>
      <c r="S45" s="31">
        <v>115459867</v>
      </c>
      <c r="T45" s="36">
        <f t="shared" si="6"/>
        <v>0.65141595005469788</v>
      </c>
      <c r="U45" s="36">
        <f t="shared" si="7"/>
        <v>-0.2327880330741311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11449228</v>
      </c>
      <c r="E46" s="31">
        <v>11449228</v>
      </c>
      <c r="F46" s="31">
        <v>1006612</v>
      </c>
      <c r="G46" s="36">
        <f t="shared" si="0"/>
        <v>8.7919639647319456E-2</v>
      </c>
      <c r="H46" s="31">
        <v>1671575</v>
      </c>
      <c r="I46" s="36">
        <f t="shared" si="1"/>
        <v>0.14599892673986403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2678187</v>
      </c>
      <c r="O46" s="36">
        <f t="shared" si="5"/>
        <v>0.23391856638718347</v>
      </c>
      <c r="P46" s="31">
        <v>2485505</v>
      </c>
      <c r="Q46" s="31">
        <v>11134665</v>
      </c>
      <c r="R46" s="31">
        <v>11134665</v>
      </c>
      <c r="S46" s="31">
        <v>2550083</v>
      </c>
      <c r="T46" s="36">
        <f t="shared" si="6"/>
        <v>0.22902197776044453</v>
      </c>
      <c r="U46" s="36">
        <f t="shared" si="7"/>
        <v>-0.32747067497349636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570285081</v>
      </c>
      <c r="E47" s="32">
        <f>SUM(E41:E46)</f>
        <v>581824500</v>
      </c>
      <c r="F47" s="32">
        <f>SUM(F41:F46)</f>
        <v>66234858</v>
      </c>
      <c r="G47" s="37">
        <f t="shared" si="0"/>
        <v>0.11614341705004202</v>
      </c>
      <c r="H47" s="32">
        <f>SUM(H41:H46)</f>
        <v>126464542</v>
      </c>
      <c r="I47" s="37">
        <f t="shared" si="1"/>
        <v>0.22175670767722575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192699400</v>
      </c>
      <c r="O47" s="37">
        <f t="shared" si="5"/>
        <v>0.33790012472726777</v>
      </c>
      <c r="P47" s="32">
        <f>SUM(P41:P46)</f>
        <v>105786327</v>
      </c>
      <c r="Q47" s="32">
        <f>SUM(Q41:Q46)</f>
        <v>498242180</v>
      </c>
      <c r="R47" s="32">
        <f>SUM(R41:R46)</f>
        <v>680792114</v>
      </c>
      <c r="S47" s="32">
        <f>SUM(S41:S46)</f>
        <v>257698441</v>
      </c>
      <c r="T47" s="37">
        <f t="shared" si="6"/>
        <v>0.51721522453197355</v>
      </c>
      <c r="U47" s="37">
        <f t="shared" si="7"/>
        <v>0.19547152818719193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66373488</v>
      </c>
      <c r="E48" s="31">
        <v>66373488</v>
      </c>
      <c r="F48" s="31">
        <v>4959380</v>
      </c>
      <c r="G48" s="36">
        <f t="shared" si="0"/>
        <v>7.4719291533993218E-2</v>
      </c>
      <c r="H48" s="31">
        <v>30426366</v>
      </c>
      <c r="I48" s="36">
        <f t="shared" si="1"/>
        <v>0.45841143680741925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35385746</v>
      </c>
      <c r="O48" s="36">
        <f t="shared" si="5"/>
        <v>0.53313072834141251</v>
      </c>
      <c r="P48" s="31">
        <v>24206935</v>
      </c>
      <c r="Q48" s="31">
        <v>67013784</v>
      </c>
      <c r="R48" s="31">
        <v>46795773</v>
      </c>
      <c r="S48" s="31">
        <v>29957023</v>
      </c>
      <c r="T48" s="36">
        <f t="shared" si="6"/>
        <v>0.44702777864327137</v>
      </c>
      <c r="U48" s="36">
        <f t="shared" si="7"/>
        <v>0.2569276531704654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14538600</v>
      </c>
      <c r="E49" s="31">
        <v>13538600</v>
      </c>
      <c r="F49" s="31">
        <v>1711998</v>
      </c>
      <c r="G49" s="36">
        <f t="shared" si="0"/>
        <v>0.11775535471090752</v>
      </c>
      <c r="H49" s="31">
        <v>1473495</v>
      </c>
      <c r="I49" s="36">
        <f t="shared" si="1"/>
        <v>0.10135054269324419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3185493</v>
      </c>
      <c r="O49" s="36">
        <f t="shared" si="5"/>
        <v>0.21910589740415171</v>
      </c>
      <c r="P49" s="31">
        <v>12704974</v>
      </c>
      <c r="Q49" s="31">
        <v>57880461</v>
      </c>
      <c r="R49" s="31">
        <v>22848484</v>
      </c>
      <c r="S49" s="31">
        <v>15652296</v>
      </c>
      <c r="T49" s="36">
        <f t="shared" si="6"/>
        <v>0.27042452201616018</v>
      </c>
      <c r="U49" s="36">
        <f t="shared" si="7"/>
        <v>-0.88402219477190591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78631056</v>
      </c>
      <c r="E50" s="31">
        <v>78631056</v>
      </c>
      <c r="F50" s="31">
        <v>9507762</v>
      </c>
      <c r="G50" s="36">
        <f t="shared" si="0"/>
        <v>0.12091611741803392</v>
      </c>
      <c r="H50" s="31">
        <v>9961060</v>
      </c>
      <c r="I50" s="36">
        <f t="shared" si="1"/>
        <v>0.12668098976058517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19468822</v>
      </c>
      <c r="O50" s="36">
        <f t="shared" si="5"/>
        <v>0.2475971071786191</v>
      </c>
      <c r="P50" s="31">
        <v>21153403</v>
      </c>
      <c r="Q50" s="31">
        <v>65786112</v>
      </c>
      <c r="R50" s="31">
        <v>91996852</v>
      </c>
      <c r="S50" s="31">
        <v>34248530</v>
      </c>
      <c r="T50" s="36">
        <f t="shared" si="6"/>
        <v>0.52060425762811458</v>
      </c>
      <c r="U50" s="36">
        <f t="shared" si="7"/>
        <v>-0.52910366242254259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16532480</v>
      </c>
      <c r="E51" s="31">
        <v>16182480</v>
      </c>
      <c r="F51" s="31">
        <v>71814</v>
      </c>
      <c r="G51" s="36">
        <f t="shared" si="0"/>
        <v>4.3438129064725921E-3</v>
      </c>
      <c r="H51" s="31">
        <v>51910</v>
      </c>
      <c r="I51" s="36">
        <f t="shared" si="1"/>
        <v>3.1398798002477547E-3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123724</v>
      </c>
      <c r="O51" s="36">
        <f t="shared" si="5"/>
        <v>7.4836927067203464E-3</v>
      </c>
      <c r="P51" s="31">
        <v>308920</v>
      </c>
      <c r="Q51" s="31">
        <v>1162640</v>
      </c>
      <c r="R51" s="31">
        <v>862640</v>
      </c>
      <c r="S51" s="31">
        <v>693174</v>
      </c>
      <c r="T51" s="36">
        <f t="shared" si="6"/>
        <v>0.59620690841533064</v>
      </c>
      <c r="U51" s="36">
        <f t="shared" si="7"/>
        <v>-0.83196296775864298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1891943</v>
      </c>
      <c r="E52" s="31">
        <v>1891943</v>
      </c>
      <c r="F52" s="31">
        <v>9980</v>
      </c>
      <c r="G52" s="36">
        <f t="shared" si="0"/>
        <v>5.2750003567760759E-3</v>
      </c>
      <c r="H52" s="31">
        <v>9977</v>
      </c>
      <c r="I52" s="36">
        <f t="shared" si="1"/>
        <v>5.2734146853261436E-3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19957</v>
      </c>
      <c r="O52" s="36">
        <f t="shared" si="5"/>
        <v>1.054841504210222E-2</v>
      </c>
      <c r="P52" s="31">
        <v>0</v>
      </c>
      <c r="Q52" s="31">
        <v>480530</v>
      </c>
      <c r="R52" s="31">
        <v>262770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177967567</v>
      </c>
      <c r="E53" s="32">
        <f>SUM(E48:E52)</f>
        <v>176617567</v>
      </c>
      <c r="F53" s="32">
        <f>SUM(F48:F52)</f>
        <v>16260934</v>
      </c>
      <c r="G53" s="37">
        <f t="shared" si="0"/>
        <v>9.1370210168687641E-2</v>
      </c>
      <c r="H53" s="32">
        <f>SUM(H48:H52)</f>
        <v>41922808</v>
      </c>
      <c r="I53" s="37">
        <f t="shared" si="1"/>
        <v>0.23556431492936014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58183742</v>
      </c>
      <c r="O53" s="37">
        <f t="shared" si="5"/>
        <v>0.32693452509804777</v>
      </c>
      <c r="P53" s="32">
        <f>SUM(P48:P52)</f>
        <v>58374232</v>
      </c>
      <c r="Q53" s="32">
        <f>SUM(Q48:Q52)</f>
        <v>192323527</v>
      </c>
      <c r="R53" s="32">
        <f>SUM(R48:R52)</f>
        <v>162766519</v>
      </c>
      <c r="S53" s="32">
        <f>SUM(S48:S52)</f>
        <v>80551023</v>
      </c>
      <c r="T53" s="37">
        <f t="shared" si="6"/>
        <v>0.41883083290168655</v>
      </c>
      <c r="U53" s="37">
        <f t="shared" si="7"/>
        <v>-0.28182681701062895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3667564541</v>
      </c>
      <c r="E54" s="32">
        <f>SUM(E8:E9,E11:E18,E20:E26,E28:E34,E36:E39,E41:E46,E48:E52)</f>
        <v>3605395437</v>
      </c>
      <c r="F54" s="32">
        <f>SUM(F8:F9,F11:F18,F20:F26,F28:F34,F36:F39,F41:F46,F48:F52)</f>
        <v>711888717</v>
      </c>
      <c r="G54" s="37">
        <f t="shared" si="0"/>
        <v>0.19410393710641996</v>
      </c>
      <c r="H54" s="32">
        <f>SUM(H8:H9,H11:H18,H20:H26,H28:H34,H36:H39,H41:H46,H48:H52)</f>
        <v>772360701</v>
      </c>
      <c r="I54" s="37">
        <f t="shared" si="1"/>
        <v>0.21059225880436933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1484249418</v>
      </c>
      <c r="O54" s="37">
        <f t="shared" si="5"/>
        <v>0.40469619591078931</v>
      </c>
      <c r="P54" s="32">
        <f>SUM(P8:P9,P11:P18,P20:P26,P28:P34,P36:P39,P41:P46,P48:P52)</f>
        <v>688502959</v>
      </c>
      <c r="Q54" s="32">
        <f>SUM(Q8:Q9,Q11:Q18,Q20:Q26,Q28:Q34,Q36:Q39,Q41:Q46,Q48:Q52)</f>
        <v>3135229683</v>
      </c>
      <c r="R54" s="32">
        <f>SUM(R8:R9,R11:R18,R20:R26,R28:R34,R36:R39,R41:R46,R48:R52)</f>
        <v>3512981814</v>
      </c>
      <c r="S54" s="32">
        <f>SUM(S8:S9,S11:S18,S20:S26,S28:S34,S36:S39,S41:S46,S48:S52)</f>
        <v>1312882825</v>
      </c>
      <c r="T54" s="37">
        <f t="shared" si="6"/>
        <v>0.41875172084481699</v>
      </c>
      <c r="U54" s="37">
        <f t="shared" si="7"/>
        <v>0.12179721365583851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377483941</v>
      </c>
      <c r="E57" s="31">
        <v>377483941</v>
      </c>
      <c r="F57" s="31">
        <v>94209218</v>
      </c>
      <c r="G57" s="36">
        <f t="shared" ref="G57:G85" si="8">IF(($D57      =0),0,($F57      /$D57      ))</f>
        <v>0.24957145925315005</v>
      </c>
      <c r="H57" s="31">
        <v>106043674</v>
      </c>
      <c r="I57" s="36">
        <f t="shared" ref="I57:I85" si="9">IF(($D57      =0),0,($H57      /$D57      ))</f>
        <v>0.28092234525017845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200252892</v>
      </c>
      <c r="O57" s="36">
        <f t="shared" ref="O57:O85" si="13">IF(($D57      =0),0,($N57      /$D57      ))</f>
        <v>0.5304938045033285</v>
      </c>
      <c r="P57" s="31">
        <v>31967911</v>
      </c>
      <c r="Q57" s="31">
        <v>402946282</v>
      </c>
      <c r="R57" s="31">
        <v>360855885</v>
      </c>
      <c r="S57" s="31">
        <v>64338480</v>
      </c>
      <c r="T57" s="36">
        <f t="shared" ref="T57:T85" si="14">IF(($Q57      =0),0,($S57      /$Q57      ))</f>
        <v>0.15967011702070996</v>
      </c>
      <c r="U57" s="36">
        <f t="shared" ref="U57:U85" si="15">IF(($P57      =0),0,(($H57      /$P57      )-1))</f>
        <v>2.3171912296677752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377483941</v>
      </c>
      <c r="E58" s="32">
        <f>E57</f>
        <v>377483941</v>
      </c>
      <c r="F58" s="32">
        <f>F57</f>
        <v>94209218</v>
      </c>
      <c r="G58" s="37">
        <f t="shared" si="8"/>
        <v>0.24957145925315005</v>
      </c>
      <c r="H58" s="32">
        <f>H57</f>
        <v>106043674</v>
      </c>
      <c r="I58" s="37">
        <f t="shared" si="9"/>
        <v>0.28092234525017845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200252892</v>
      </c>
      <c r="O58" s="37">
        <f t="shared" si="13"/>
        <v>0.5304938045033285</v>
      </c>
      <c r="P58" s="32">
        <f>P57</f>
        <v>31967911</v>
      </c>
      <c r="Q58" s="32">
        <f>Q57</f>
        <v>402946282</v>
      </c>
      <c r="R58" s="32">
        <f>R57</f>
        <v>360855885</v>
      </c>
      <c r="S58" s="32">
        <f>S57</f>
        <v>64338480</v>
      </c>
      <c r="T58" s="37">
        <f t="shared" si="14"/>
        <v>0.15967011702070996</v>
      </c>
      <c r="U58" s="37">
        <f t="shared" si="15"/>
        <v>2.3171912296677752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7556980</v>
      </c>
      <c r="E59" s="31">
        <v>7556980</v>
      </c>
      <c r="F59" s="31">
        <v>777908</v>
      </c>
      <c r="G59" s="36">
        <f t="shared" si="8"/>
        <v>0.10293900473469561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777908</v>
      </c>
      <c r="O59" s="36">
        <f t="shared" si="13"/>
        <v>0.10293900473469561</v>
      </c>
      <c r="P59" s="31">
        <v>0</v>
      </c>
      <c r="Q59" s="31">
        <v>9701134</v>
      </c>
      <c r="R59" s="31">
        <v>12301134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6495516</v>
      </c>
      <c r="E61" s="31">
        <v>6495516</v>
      </c>
      <c r="F61" s="31">
        <v>273097</v>
      </c>
      <c r="G61" s="36">
        <f t="shared" si="8"/>
        <v>4.2043926918200185E-2</v>
      </c>
      <c r="H61" s="31">
        <v>296429</v>
      </c>
      <c r="I61" s="36">
        <f t="shared" si="9"/>
        <v>4.56359433184369E-2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569526</v>
      </c>
      <c r="O61" s="36">
        <f t="shared" si="13"/>
        <v>8.7679870236637092E-2</v>
      </c>
      <c r="P61" s="31">
        <v>3261680</v>
      </c>
      <c r="Q61" s="31">
        <v>5279285</v>
      </c>
      <c r="R61" s="31">
        <v>7140911</v>
      </c>
      <c r="S61" s="31">
        <v>3733152</v>
      </c>
      <c r="T61" s="36">
        <f t="shared" si="14"/>
        <v>0.70713212111109747</v>
      </c>
      <c r="U61" s="36">
        <f t="shared" si="15"/>
        <v>-0.90911769394913056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14052496</v>
      </c>
      <c r="E63" s="32">
        <f>SUM(E59:E62)</f>
        <v>14052496</v>
      </c>
      <c r="F63" s="32">
        <f>SUM(F59:F62)</f>
        <v>1051005</v>
      </c>
      <c r="G63" s="37">
        <f t="shared" si="8"/>
        <v>7.4791339559890285E-2</v>
      </c>
      <c r="H63" s="32">
        <f>SUM(H59:H62)</f>
        <v>296429</v>
      </c>
      <c r="I63" s="37">
        <f t="shared" si="9"/>
        <v>2.1094402019399258E-2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1347434</v>
      </c>
      <c r="O63" s="37">
        <f t="shared" si="13"/>
        <v>9.5885741579289543E-2</v>
      </c>
      <c r="P63" s="32">
        <f>SUM(P59:P62)</f>
        <v>3261680</v>
      </c>
      <c r="Q63" s="32">
        <f>SUM(Q59:Q62)</f>
        <v>14980419</v>
      </c>
      <c r="R63" s="32">
        <f>SUM(R59:R62)</f>
        <v>19442045</v>
      </c>
      <c r="S63" s="32">
        <f>SUM(S59:S62)</f>
        <v>3733152</v>
      </c>
      <c r="T63" s="37">
        <f t="shared" si="14"/>
        <v>0.24920210843234758</v>
      </c>
      <c r="U63" s="37">
        <f t="shared" si="15"/>
        <v>-0.90911769394913056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265964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265964</v>
      </c>
      <c r="O64" s="36">
        <f t="shared" si="13"/>
        <v>0</v>
      </c>
      <c r="P64" s="31">
        <v>102292</v>
      </c>
      <c r="Q64" s="31">
        <v>24982307</v>
      </c>
      <c r="R64" s="31">
        <v>31364759</v>
      </c>
      <c r="S64" s="31">
        <v>102292</v>
      </c>
      <c r="T64" s="36">
        <f t="shared" si="14"/>
        <v>4.0945778146109562E-3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10610715</v>
      </c>
      <c r="E65" s="31">
        <v>10610715</v>
      </c>
      <c r="F65" s="31">
        <v>752898</v>
      </c>
      <c r="G65" s="36">
        <f t="shared" si="8"/>
        <v>7.0956387010677413E-2</v>
      </c>
      <c r="H65" s="31">
        <v>634511</v>
      </c>
      <c r="I65" s="36">
        <f t="shared" si="9"/>
        <v>5.9799080457820231E-2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1387409</v>
      </c>
      <c r="O65" s="36">
        <f t="shared" si="13"/>
        <v>0.13075546746849764</v>
      </c>
      <c r="P65" s="31">
        <v>959874</v>
      </c>
      <c r="Q65" s="31">
        <v>11311345</v>
      </c>
      <c r="R65" s="31">
        <v>11411345</v>
      </c>
      <c r="S65" s="31">
        <v>2114055</v>
      </c>
      <c r="T65" s="36">
        <f t="shared" si="14"/>
        <v>0.18689687212263439</v>
      </c>
      <c r="U65" s="36">
        <f t="shared" si="15"/>
        <v>-0.33896428072851226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24299353</v>
      </c>
      <c r="E66" s="31">
        <v>24299353</v>
      </c>
      <c r="F66" s="31">
        <v>281374</v>
      </c>
      <c r="G66" s="36">
        <f t="shared" si="8"/>
        <v>1.1579485264484202E-2</v>
      </c>
      <c r="H66" s="31">
        <v>759848</v>
      </c>
      <c r="I66" s="36">
        <f t="shared" si="9"/>
        <v>3.1270297608335496E-2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1041222</v>
      </c>
      <c r="O66" s="36">
        <f t="shared" si="13"/>
        <v>4.2849782872819701E-2</v>
      </c>
      <c r="P66" s="31">
        <v>836377</v>
      </c>
      <c r="Q66" s="31">
        <v>18470365</v>
      </c>
      <c r="R66" s="31">
        <v>17002965</v>
      </c>
      <c r="S66" s="31">
        <v>1999993</v>
      </c>
      <c r="T66" s="36">
        <f t="shared" si="14"/>
        <v>0.1082811844811946</v>
      </c>
      <c r="U66" s="36">
        <f t="shared" si="15"/>
        <v>-9.150060319688369E-2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92583280</v>
      </c>
      <c r="E67" s="31">
        <v>92583280</v>
      </c>
      <c r="F67" s="31">
        <v>6244922</v>
      </c>
      <c r="G67" s="36">
        <f t="shared" si="8"/>
        <v>6.7451941646483035E-2</v>
      </c>
      <c r="H67" s="31">
        <v>2415820</v>
      </c>
      <c r="I67" s="36">
        <f t="shared" si="9"/>
        <v>2.6093480377882484E-2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8660742</v>
      </c>
      <c r="O67" s="36">
        <f t="shared" si="13"/>
        <v>9.3545422024365527E-2</v>
      </c>
      <c r="P67" s="31">
        <v>1910238</v>
      </c>
      <c r="Q67" s="31">
        <v>40270441</v>
      </c>
      <c r="R67" s="31">
        <v>40209829</v>
      </c>
      <c r="S67" s="31">
        <v>2806366</v>
      </c>
      <c r="T67" s="36">
        <f t="shared" si="14"/>
        <v>6.9687987772470636E-2</v>
      </c>
      <c r="U67" s="36">
        <f t="shared" si="15"/>
        <v>0.26466963802416243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36236875</v>
      </c>
      <c r="E68" s="31">
        <v>36236875</v>
      </c>
      <c r="F68" s="31">
        <v>6078122</v>
      </c>
      <c r="G68" s="36">
        <f t="shared" si="8"/>
        <v>0.16773306197071353</v>
      </c>
      <c r="H68" s="31">
        <v>5570773</v>
      </c>
      <c r="I68" s="36">
        <f t="shared" si="9"/>
        <v>0.15373215819520861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11648895</v>
      </c>
      <c r="O68" s="36">
        <f t="shared" si="13"/>
        <v>0.32146522016592216</v>
      </c>
      <c r="P68" s="31">
        <v>3515794</v>
      </c>
      <c r="Q68" s="31">
        <v>41129002</v>
      </c>
      <c r="R68" s="31">
        <v>41987840</v>
      </c>
      <c r="S68" s="31">
        <v>7244064</v>
      </c>
      <c r="T68" s="36">
        <f t="shared" si="14"/>
        <v>0.17613031310606564</v>
      </c>
      <c r="U68" s="36">
        <f t="shared" si="15"/>
        <v>0.58449926247100947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163730223</v>
      </c>
      <c r="E70" s="32">
        <f>SUM(E64:E69)</f>
        <v>163730223</v>
      </c>
      <c r="F70" s="32">
        <f>SUM(F64:F69)</f>
        <v>13623280</v>
      </c>
      <c r="G70" s="37">
        <f t="shared" si="8"/>
        <v>8.3205652263724089E-2</v>
      </c>
      <c r="H70" s="32">
        <f>SUM(H64:H69)</f>
        <v>9380952</v>
      </c>
      <c r="I70" s="37">
        <f t="shared" si="9"/>
        <v>5.7295176346275421E-2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23004232</v>
      </c>
      <c r="O70" s="37">
        <f t="shared" si="13"/>
        <v>0.14050082860999952</v>
      </c>
      <c r="P70" s="32">
        <f>SUM(P64:P69)</f>
        <v>7324575</v>
      </c>
      <c r="Q70" s="32">
        <f>SUM(Q64:Q69)</f>
        <v>136163460</v>
      </c>
      <c r="R70" s="32">
        <f>SUM(R64:R69)</f>
        <v>141976738</v>
      </c>
      <c r="S70" s="32">
        <f>SUM(S64:S69)</f>
        <v>14266770</v>
      </c>
      <c r="T70" s="37">
        <f t="shared" si="14"/>
        <v>0.10477678813390905</v>
      </c>
      <c r="U70" s="37">
        <f t="shared" si="15"/>
        <v>0.28075035070294185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141103032</v>
      </c>
      <c r="E71" s="31">
        <v>141103032</v>
      </c>
      <c r="F71" s="31">
        <v>23667476</v>
      </c>
      <c r="G71" s="36">
        <f t="shared" si="8"/>
        <v>0.16773187411026008</v>
      </c>
      <c r="H71" s="31">
        <v>24465300</v>
      </c>
      <c r="I71" s="36">
        <f t="shared" si="9"/>
        <v>0.17338606869907658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48132776</v>
      </c>
      <c r="O71" s="36">
        <f t="shared" si="13"/>
        <v>0.34111794280933666</v>
      </c>
      <c r="P71" s="31">
        <v>27204857</v>
      </c>
      <c r="Q71" s="31">
        <v>89891208</v>
      </c>
      <c r="R71" s="31">
        <v>141681088</v>
      </c>
      <c r="S71" s="31">
        <v>54133673</v>
      </c>
      <c r="T71" s="36">
        <f t="shared" si="14"/>
        <v>0.60221321088487323</v>
      </c>
      <c r="U71" s="36">
        <f t="shared" si="15"/>
        <v>-0.10070102555584104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63405479</v>
      </c>
      <c r="E72" s="31">
        <v>63405479</v>
      </c>
      <c r="F72" s="31">
        <v>13286822</v>
      </c>
      <c r="G72" s="36">
        <f t="shared" si="8"/>
        <v>0.20955321542480579</v>
      </c>
      <c r="H72" s="31">
        <v>8894190</v>
      </c>
      <c r="I72" s="36">
        <f t="shared" si="9"/>
        <v>0.14027478603229226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22181012</v>
      </c>
      <c r="O72" s="36">
        <f t="shared" si="13"/>
        <v>0.34982800145709803</v>
      </c>
      <c r="P72" s="31">
        <v>17683245</v>
      </c>
      <c r="Q72" s="31">
        <v>72009712</v>
      </c>
      <c r="R72" s="31">
        <v>58935544</v>
      </c>
      <c r="S72" s="31">
        <v>22996037</v>
      </c>
      <c r="T72" s="36">
        <f t="shared" si="14"/>
        <v>0.31934632650662453</v>
      </c>
      <c r="U72" s="36">
        <f t="shared" si="15"/>
        <v>-0.49702727073000463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50791611</v>
      </c>
      <c r="E73" s="31">
        <v>50791611</v>
      </c>
      <c r="F73" s="31">
        <v>6595094</v>
      </c>
      <c r="G73" s="36">
        <f t="shared" si="8"/>
        <v>0.12984612754259753</v>
      </c>
      <c r="H73" s="31">
        <v>5017047</v>
      </c>
      <c r="I73" s="36">
        <f t="shared" si="9"/>
        <v>9.877707954567537E-2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11612141</v>
      </c>
      <c r="O73" s="36">
        <f t="shared" si="13"/>
        <v>0.22862320708827291</v>
      </c>
      <c r="P73" s="31">
        <v>1717532</v>
      </c>
      <c r="Q73" s="31">
        <v>51224643</v>
      </c>
      <c r="R73" s="31">
        <v>51224643</v>
      </c>
      <c r="S73" s="31">
        <v>5574387</v>
      </c>
      <c r="T73" s="36">
        <f t="shared" si="14"/>
        <v>0.10882236895238098</v>
      </c>
      <c r="U73" s="36">
        <f t="shared" si="15"/>
        <v>1.9210791996888559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46204463</v>
      </c>
      <c r="E74" s="31">
        <v>54717790</v>
      </c>
      <c r="F74" s="31">
        <v>5896277</v>
      </c>
      <c r="G74" s="36">
        <f t="shared" si="8"/>
        <v>0.12761271568073412</v>
      </c>
      <c r="H74" s="31">
        <v>7113947</v>
      </c>
      <c r="I74" s="36">
        <f t="shared" si="9"/>
        <v>0.15396666335024822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13010224</v>
      </c>
      <c r="O74" s="36">
        <f t="shared" si="13"/>
        <v>0.28157937903098235</v>
      </c>
      <c r="P74" s="31">
        <v>10792437</v>
      </c>
      <c r="Q74" s="31">
        <v>89801609</v>
      </c>
      <c r="R74" s="31">
        <v>199606417</v>
      </c>
      <c r="S74" s="31">
        <v>19945325</v>
      </c>
      <c r="T74" s="36">
        <f t="shared" si="14"/>
        <v>0.22210431663869185</v>
      </c>
      <c r="U74" s="36">
        <f t="shared" si="15"/>
        <v>-0.3408396083294255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12396444</v>
      </c>
      <c r="E75" s="31">
        <v>12396444</v>
      </c>
      <c r="F75" s="31">
        <v>497829</v>
      </c>
      <c r="G75" s="36">
        <f t="shared" si="8"/>
        <v>4.0159016569590443E-2</v>
      </c>
      <c r="H75" s="31">
        <v>411107</v>
      </c>
      <c r="I75" s="36">
        <f t="shared" si="9"/>
        <v>3.3163300701394692E-2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908936</v>
      </c>
      <c r="O75" s="36">
        <f t="shared" si="13"/>
        <v>7.3322317270985135E-2</v>
      </c>
      <c r="P75" s="31">
        <v>471476</v>
      </c>
      <c r="Q75" s="31">
        <v>6748502</v>
      </c>
      <c r="R75" s="31">
        <v>5531065</v>
      </c>
      <c r="S75" s="31">
        <v>1242869</v>
      </c>
      <c r="T75" s="36">
        <f t="shared" si="14"/>
        <v>0.18416961275257829</v>
      </c>
      <c r="U75" s="36">
        <f t="shared" si="15"/>
        <v>-0.12804257268662667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25111368</v>
      </c>
      <c r="E76" s="31">
        <v>25111368</v>
      </c>
      <c r="F76" s="31">
        <v>6694437</v>
      </c>
      <c r="G76" s="36">
        <f t="shared" si="8"/>
        <v>0.26658989665557048</v>
      </c>
      <c r="H76" s="31">
        <v>3172136</v>
      </c>
      <c r="I76" s="36">
        <f t="shared" si="9"/>
        <v>0.12632270770752116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9866573</v>
      </c>
      <c r="O76" s="36">
        <f t="shared" si="13"/>
        <v>0.39291260436309167</v>
      </c>
      <c r="P76" s="31">
        <v>2733880</v>
      </c>
      <c r="Q76" s="31">
        <v>68396503</v>
      </c>
      <c r="R76" s="31">
        <v>68396504</v>
      </c>
      <c r="S76" s="31">
        <v>3749498</v>
      </c>
      <c r="T76" s="36">
        <f t="shared" si="14"/>
        <v>5.4820024936070195E-2</v>
      </c>
      <c r="U76" s="36">
        <f t="shared" si="15"/>
        <v>0.16030549987563458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2704008</v>
      </c>
      <c r="E77" s="31">
        <v>2704008</v>
      </c>
      <c r="F77" s="31">
        <v>1065610</v>
      </c>
      <c r="G77" s="36">
        <f t="shared" si="8"/>
        <v>0.39408537252848364</v>
      </c>
      <c r="H77" s="31">
        <v>930005</v>
      </c>
      <c r="I77" s="36">
        <f t="shared" si="9"/>
        <v>0.34393574279366035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1995615</v>
      </c>
      <c r="O77" s="36">
        <f t="shared" si="13"/>
        <v>0.73802111532214398</v>
      </c>
      <c r="P77" s="31">
        <v>0</v>
      </c>
      <c r="Q77" s="31">
        <v>6317004</v>
      </c>
      <c r="R77" s="31">
        <v>6317004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341716405</v>
      </c>
      <c r="E78" s="32">
        <f>SUM(E71:E77)</f>
        <v>350229732</v>
      </c>
      <c r="F78" s="32">
        <f>SUM(F71:F77)</f>
        <v>57703545</v>
      </c>
      <c r="G78" s="37">
        <f t="shared" si="8"/>
        <v>0.16886384193348869</v>
      </c>
      <c r="H78" s="32">
        <f>SUM(H71:H77)</f>
        <v>50003732</v>
      </c>
      <c r="I78" s="37">
        <f t="shared" si="9"/>
        <v>0.14633108410466861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107707277</v>
      </c>
      <c r="O78" s="37">
        <f t="shared" si="13"/>
        <v>0.3151949260381573</v>
      </c>
      <c r="P78" s="32">
        <f>SUM(P71:P77)</f>
        <v>60603427</v>
      </c>
      <c r="Q78" s="32">
        <f>SUM(Q71:Q77)</f>
        <v>384389181</v>
      </c>
      <c r="R78" s="32">
        <f>SUM(R71:R77)</f>
        <v>531692265</v>
      </c>
      <c r="S78" s="32">
        <f>SUM(S71:S77)</f>
        <v>107641789</v>
      </c>
      <c r="T78" s="37">
        <f t="shared" si="14"/>
        <v>0.28003334724449491</v>
      </c>
      <c r="U78" s="37">
        <f t="shared" si="15"/>
        <v>-0.17490256780363267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54825712</v>
      </c>
      <c r="E79" s="31">
        <v>54825712</v>
      </c>
      <c r="F79" s="31">
        <v>12242433</v>
      </c>
      <c r="G79" s="36">
        <f t="shared" si="8"/>
        <v>0.22329729160653672</v>
      </c>
      <c r="H79" s="31">
        <v>15123315</v>
      </c>
      <c r="I79" s="36">
        <f t="shared" si="9"/>
        <v>0.27584347650605978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27365748</v>
      </c>
      <c r="O79" s="36">
        <f t="shared" si="13"/>
        <v>0.4991407681125965</v>
      </c>
      <c r="P79" s="31">
        <v>0</v>
      </c>
      <c r="Q79" s="31">
        <v>39377440</v>
      </c>
      <c r="R79" s="31">
        <v>37394937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128891375</v>
      </c>
      <c r="E80" s="31">
        <v>128891375</v>
      </c>
      <c r="F80" s="31">
        <v>16036147</v>
      </c>
      <c r="G80" s="36">
        <f t="shared" si="8"/>
        <v>0.12441598206241496</v>
      </c>
      <c r="H80" s="31">
        <v>23657999</v>
      </c>
      <c r="I80" s="36">
        <f t="shared" si="9"/>
        <v>0.18354990006119495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39694146</v>
      </c>
      <c r="O80" s="36">
        <f t="shared" si="13"/>
        <v>0.30796588212360992</v>
      </c>
      <c r="P80" s="31">
        <v>24521373</v>
      </c>
      <c r="Q80" s="31">
        <v>160169851</v>
      </c>
      <c r="R80" s="31">
        <v>120456991</v>
      </c>
      <c r="S80" s="31">
        <v>44287545</v>
      </c>
      <c r="T80" s="36">
        <f t="shared" si="14"/>
        <v>0.27650362863857569</v>
      </c>
      <c r="U80" s="36">
        <f t="shared" si="15"/>
        <v>-3.5209039885327753E-2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68418280</v>
      </c>
      <c r="E81" s="31">
        <v>68418280</v>
      </c>
      <c r="F81" s="31">
        <v>9836318</v>
      </c>
      <c r="G81" s="36">
        <f t="shared" si="8"/>
        <v>0.14376739666650493</v>
      </c>
      <c r="H81" s="31">
        <v>12625012</v>
      </c>
      <c r="I81" s="36">
        <f t="shared" si="9"/>
        <v>0.18452688375095078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22461330</v>
      </c>
      <c r="O81" s="36">
        <f t="shared" si="13"/>
        <v>0.32829428041745568</v>
      </c>
      <c r="P81" s="31">
        <v>19498517</v>
      </c>
      <c r="Q81" s="31">
        <v>64402630</v>
      </c>
      <c r="R81" s="31">
        <v>66331910</v>
      </c>
      <c r="S81" s="31">
        <v>25464411</v>
      </c>
      <c r="T81" s="36">
        <f t="shared" si="14"/>
        <v>0.3953939613956759</v>
      </c>
      <c r="U81" s="36">
        <f t="shared" si="15"/>
        <v>-0.35251424505771389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7346096</v>
      </c>
      <c r="E82" s="31">
        <v>7346096</v>
      </c>
      <c r="F82" s="31">
        <v>1146122</v>
      </c>
      <c r="G82" s="36">
        <f t="shared" si="8"/>
        <v>0.15601783586819448</v>
      </c>
      <c r="H82" s="31">
        <v>926656</v>
      </c>
      <c r="I82" s="36">
        <f t="shared" si="9"/>
        <v>0.12614264774105866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2072778</v>
      </c>
      <c r="O82" s="36">
        <f t="shared" si="13"/>
        <v>0.28216048360925311</v>
      </c>
      <c r="P82" s="31">
        <v>1297321</v>
      </c>
      <c r="Q82" s="31">
        <v>5535996</v>
      </c>
      <c r="R82" s="31">
        <v>4970396</v>
      </c>
      <c r="S82" s="31">
        <v>2074156</v>
      </c>
      <c r="T82" s="36">
        <f t="shared" si="14"/>
        <v>0.37466717822772994</v>
      </c>
      <c r="U82" s="36">
        <f t="shared" si="15"/>
        <v>-0.28571571723574962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259481463</v>
      </c>
      <c r="E84" s="32">
        <f>SUM(E79:E83)</f>
        <v>259481463</v>
      </c>
      <c r="F84" s="32">
        <f>SUM(F79:F83)</f>
        <v>39261020</v>
      </c>
      <c r="G84" s="37">
        <f t="shared" si="8"/>
        <v>0.15130568305759862</v>
      </c>
      <c r="H84" s="32">
        <f>SUM(H79:H83)</f>
        <v>52332982</v>
      </c>
      <c r="I84" s="37">
        <f t="shared" si="9"/>
        <v>0.20168293100767665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91594002</v>
      </c>
      <c r="O84" s="37">
        <f t="shared" si="13"/>
        <v>0.35298861406527526</v>
      </c>
      <c r="P84" s="32">
        <f>SUM(P79:P83)</f>
        <v>45317211</v>
      </c>
      <c r="Q84" s="32">
        <f>SUM(Q79:Q83)</f>
        <v>269485917</v>
      </c>
      <c r="R84" s="32">
        <f>SUM(R79:R83)</f>
        <v>229154234</v>
      </c>
      <c r="S84" s="32">
        <f>SUM(S79:S83)</f>
        <v>71826112</v>
      </c>
      <c r="T84" s="37">
        <f t="shared" si="14"/>
        <v>0.26653011333427118</v>
      </c>
      <c r="U84" s="37">
        <f t="shared" si="15"/>
        <v>0.15481471267064517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1156464528</v>
      </c>
      <c r="E85" s="32">
        <f>SUM(E57,E59:E62,E64:E69,E71:E77,E79:E83)</f>
        <v>1164977855</v>
      </c>
      <c r="F85" s="32">
        <f>SUM(F57,F59:F62,F64:F69,F71:F77,F79:F83)</f>
        <v>205848068</v>
      </c>
      <c r="G85" s="37">
        <f t="shared" si="8"/>
        <v>0.17799773621763867</v>
      </c>
      <c r="H85" s="32">
        <f>SUM(H57,H59:H62,H64:H69,H71:H77,H79:H83)</f>
        <v>218057769</v>
      </c>
      <c r="I85" s="37">
        <f t="shared" si="9"/>
        <v>0.1885555187560409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423905837</v>
      </c>
      <c r="O85" s="37">
        <f t="shared" si="13"/>
        <v>0.36655325497367958</v>
      </c>
      <c r="P85" s="32">
        <f>SUM(P57,P59:P62,P64:P69,P71:P77,P79:P83)</f>
        <v>148474804</v>
      </c>
      <c r="Q85" s="32">
        <f>SUM(Q57,Q59:Q62,Q64:Q69,Q71:Q77,Q79:Q83)</f>
        <v>1207965259</v>
      </c>
      <c r="R85" s="32">
        <f>SUM(R57,R59:R62,R64:R69,R71:R77,R79:R83)</f>
        <v>1283121167</v>
      </c>
      <c r="S85" s="32">
        <f>SUM(S57,S59:S62,S64:S69,S71:S77,S79:S83)</f>
        <v>261806303</v>
      </c>
      <c r="T85" s="37">
        <f t="shared" si="14"/>
        <v>0.21673330507595334</v>
      </c>
      <c r="U85" s="37">
        <f t="shared" si="15"/>
        <v>0.46865167102695748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2614015864</v>
      </c>
      <c r="E88" s="31">
        <v>2614015864</v>
      </c>
      <c r="F88" s="31">
        <v>358175847</v>
      </c>
      <c r="G88" s="36">
        <f t="shared" ref="G88:G99" si="16">IF(($D88      =0),0,($F88      /$D88      ))</f>
        <v>0.13702129812323127</v>
      </c>
      <c r="H88" s="31">
        <v>588725813</v>
      </c>
      <c r="I88" s="36">
        <f t="shared" ref="I88:I99" si="17">IF(($D88      =0),0,($H88      /$D88      ))</f>
        <v>0.22521891359110741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946901660</v>
      </c>
      <c r="O88" s="36">
        <f t="shared" ref="O88:O99" si="21">IF(($D88      =0),0,($N88      /$D88      ))</f>
        <v>0.36224021171433868</v>
      </c>
      <c r="P88" s="31">
        <v>485803437</v>
      </c>
      <c r="Q88" s="31">
        <v>2532784428</v>
      </c>
      <c r="R88" s="31">
        <v>2443904406</v>
      </c>
      <c r="S88" s="31">
        <v>684086969</v>
      </c>
      <c r="T88" s="36">
        <f t="shared" ref="T88:T99" si="22">IF(($Q88      =0),0,($S88      /$Q88      ))</f>
        <v>0.27009285173953224</v>
      </c>
      <c r="U88" s="36">
        <f t="shared" ref="U88:U99" si="23">IF(($P88      =0),0,(($H88      /$P88      )-1))</f>
        <v>0.21186012317158642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3889416700</v>
      </c>
      <c r="E89" s="31">
        <v>3889416700</v>
      </c>
      <c r="F89" s="31">
        <v>726920197</v>
      </c>
      <c r="G89" s="36">
        <f t="shared" si="16"/>
        <v>0.1868969701806443</v>
      </c>
      <c r="H89" s="31">
        <v>656764094</v>
      </c>
      <c r="I89" s="36">
        <f t="shared" si="17"/>
        <v>0.16885927753639768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1383684291</v>
      </c>
      <c r="O89" s="36">
        <f t="shared" si="21"/>
        <v>0.35575624771704201</v>
      </c>
      <c r="P89" s="31">
        <v>811320419</v>
      </c>
      <c r="Q89" s="31">
        <v>3895325830</v>
      </c>
      <c r="R89" s="31">
        <v>3758224747</v>
      </c>
      <c r="S89" s="31">
        <v>1547056521</v>
      </c>
      <c r="T89" s="36">
        <f t="shared" si="22"/>
        <v>0.39715715411668145</v>
      </c>
      <c r="U89" s="36">
        <f t="shared" si="23"/>
        <v>-0.19049973522236718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2625339101</v>
      </c>
      <c r="E90" s="31">
        <v>2625339101</v>
      </c>
      <c r="F90" s="31">
        <v>248818973</v>
      </c>
      <c r="G90" s="36">
        <f t="shared" si="16"/>
        <v>9.4775936908578426E-2</v>
      </c>
      <c r="H90" s="31">
        <v>885864270</v>
      </c>
      <c r="I90" s="36">
        <f t="shared" si="17"/>
        <v>0.33742851339187818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1134683243</v>
      </c>
      <c r="O90" s="36">
        <f t="shared" si="21"/>
        <v>0.43220445030045662</v>
      </c>
      <c r="P90" s="31">
        <v>582111096</v>
      </c>
      <c r="Q90" s="31">
        <v>2129173174</v>
      </c>
      <c r="R90" s="31">
        <v>2069723817</v>
      </c>
      <c r="S90" s="31">
        <v>986694249</v>
      </c>
      <c r="T90" s="36">
        <f t="shared" si="22"/>
        <v>0.46341662625136942</v>
      </c>
      <c r="U90" s="36">
        <f t="shared" si="23"/>
        <v>0.52181306298274022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9128771665</v>
      </c>
      <c r="E91" s="32">
        <f>SUM(E88:E90)</f>
        <v>9128771665</v>
      </c>
      <c r="F91" s="32">
        <f>SUM(F88:F90)</f>
        <v>1333915017</v>
      </c>
      <c r="G91" s="37">
        <f t="shared" si="16"/>
        <v>0.14612207052064546</v>
      </c>
      <c r="H91" s="32">
        <f>SUM(H88:H90)</f>
        <v>2131354177</v>
      </c>
      <c r="I91" s="37">
        <f t="shared" si="17"/>
        <v>0.23347655689227934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3465269194</v>
      </c>
      <c r="O91" s="37">
        <f t="shared" si="21"/>
        <v>0.37959862741292477</v>
      </c>
      <c r="P91" s="32">
        <f>SUM(P88:P90)</f>
        <v>1879234952</v>
      </c>
      <c r="Q91" s="32">
        <f>SUM(Q88:Q90)</f>
        <v>8557283432</v>
      </c>
      <c r="R91" s="32">
        <f>SUM(R88:R90)</f>
        <v>8271852970</v>
      </c>
      <c r="S91" s="32">
        <f>SUM(S88:S90)</f>
        <v>3217837739</v>
      </c>
      <c r="T91" s="37">
        <f t="shared" si="22"/>
        <v>0.37603496069405407</v>
      </c>
      <c r="U91" s="37">
        <f t="shared" si="23"/>
        <v>0.13416056610254024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366945141</v>
      </c>
      <c r="E92" s="31">
        <v>366945141</v>
      </c>
      <c r="F92" s="31">
        <v>35370507</v>
      </c>
      <c r="G92" s="36">
        <f t="shared" si="16"/>
        <v>9.6391811875770284E-2</v>
      </c>
      <c r="H92" s="31">
        <v>67382306</v>
      </c>
      <c r="I92" s="36">
        <f t="shared" si="17"/>
        <v>0.18363046262547458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102752813</v>
      </c>
      <c r="O92" s="36">
        <f t="shared" si="21"/>
        <v>0.28002227450124484</v>
      </c>
      <c r="P92" s="31">
        <v>37778530</v>
      </c>
      <c r="Q92" s="31">
        <v>243847986</v>
      </c>
      <c r="R92" s="31">
        <v>361655822</v>
      </c>
      <c r="S92" s="31">
        <v>74975676</v>
      </c>
      <c r="T92" s="36">
        <f t="shared" si="22"/>
        <v>0.30746891631083639</v>
      </c>
      <c r="U92" s="36">
        <f t="shared" si="23"/>
        <v>0.78361376157304163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81573321</v>
      </c>
      <c r="E93" s="31">
        <v>81573321</v>
      </c>
      <c r="F93" s="31">
        <v>20311398</v>
      </c>
      <c r="G93" s="36">
        <f t="shared" si="16"/>
        <v>0.24899559992169498</v>
      </c>
      <c r="H93" s="31">
        <v>10177253</v>
      </c>
      <c r="I93" s="36">
        <f t="shared" si="17"/>
        <v>0.12476202850684479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30488651</v>
      </c>
      <c r="O93" s="36">
        <f t="shared" si="21"/>
        <v>0.37375762842853977</v>
      </c>
      <c r="P93" s="31">
        <v>17629094</v>
      </c>
      <c r="Q93" s="31">
        <v>85994653</v>
      </c>
      <c r="R93" s="31">
        <v>79526656</v>
      </c>
      <c r="S93" s="31">
        <v>30858774</v>
      </c>
      <c r="T93" s="36">
        <f t="shared" si="22"/>
        <v>0.3588452644840604</v>
      </c>
      <c r="U93" s="36">
        <f t="shared" si="23"/>
        <v>-0.42270130274420226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37591834</v>
      </c>
      <c r="E94" s="31">
        <v>37591834</v>
      </c>
      <c r="F94" s="31">
        <v>6391209</v>
      </c>
      <c r="G94" s="36">
        <f t="shared" si="16"/>
        <v>0.17001588696098199</v>
      </c>
      <c r="H94" s="31">
        <v>15313282</v>
      </c>
      <c r="I94" s="36">
        <f t="shared" si="17"/>
        <v>0.40735660835276088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21704491</v>
      </c>
      <c r="O94" s="36">
        <f t="shared" si="21"/>
        <v>0.57737249531374291</v>
      </c>
      <c r="P94" s="31">
        <v>9052050</v>
      </c>
      <c r="Q94" s="31">
        <v>34859406</v>
      </c>
      <c r="R94" s="31">
        <v>35799452</v>
      </c>
      <c r="S94" s="31">
        <v>16186448</v>
      </c>
      <c r="T94" s="36">
        <f t="shared" si="22"/>
        <v>0.46433516394398688</v>
      </c>
      <c r="U94" s="36">
        <f t="shared" si="23"/>
        <v>0.69169215812992646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75672243</v>
      </c>
      <c r="E95" s="31">
        <v>75672243</v>
      </c>
      <c r="F95" s="31">
        <v>19904808</v>
      </c>
      <c r="G95" s="36">
        <f t="shared" si="16"/>
        <v>0.26303975157707432</v>
      </c>
      <c r="H95" s="31">
        <v>20620292</v>
      </c>
      <c r="I95" s="36">
        <f t="shared" si="17"/>
        <v>0.27249479046101488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40525100</v>
      </c>
      <c r="O95" s="36">
        <f t="shared" si="21"/>
        <v>0.53553454203808915</v>
      </c>
      <c r="P95" s="31">
        <v>18277742</v>
      </c>
      <c r="Q95" s="31">
        <v>73100913</v>
      </c>
      <c r="R95" s="31">
        <v>73743693</v>
      </c>
      <c r="S95" s="31">
        <v>38066717</v>
      </c>
      <c r="T95" s="36">
        <f t="shared" si="22"/>
        <v>0.52074201863935676</v>
      </c>
      <c r="U95" s="36">
        <f t="shared" si="23"/>
        <v>0.12816408066160467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561782539</v>
      </c>
      <c r="E96" s="32">
        <f>SUM(E92:E95)</f>
        <v>561782539</v>
      </c>
      <c r="F96" s="32">
        <f>SUM(F92:F95)</f>
        <v>81977922</v>
      </c>
      <c r="G96" s="37">
        <f t="shared" si="16"/>
        <v>0.14592465288423639</v>
      </c>
      <c r="H96" s="32">
        <f>SUM(H92:H95)</f>
        <v>113493133</v>
      </c>
      <c r="I96" s="37">
        <f t="shared" si="17"/>
        <v>0.20202324764671975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195471055</v>
      </c>
      <c r="O96" s="37">
        <f t="shared" si="21"/>
        <v>0.34794790053095614</v>
      </c>
      <c r="P96" s="32">
        <f>SUM(P92:P95)</f>
        <v>82737416</v>
      </c>
      <c r="Q96" s="32">
        <f>SUM(Q92:Q95)</f>
        <v>437802958</v>
      </c>
      <c r="R96" s="32">
        <f>SUM(R92:R95)</f>
        <v>550725623</v>
      </c>
      <c r="S96" s="32">
        <f>SUM(S92:S95)</f>
        <v>160087615</v>
      </c>
      <c r="T96" s="37">
        <f t="shared" si="22"/>
        <v>0.36566133708032189</v>
      </c>
      <c r="U96" s="37">
        <f t="shared" si="23"/>
        <v>0.37172682550298641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156241632</v>
      </c>
      <c r="E97" s="31">
        <v>156241632</v>
      </c>
      <c r="F97" s="31">
        <v>15559973</v>
      </c>
      <c r="G97" s="36">
        <f t="shared" si="16"/>
        <v>9.958916071742005E-2</v>
      </c>
      <c r="H97" s="31">
        <v>40687163</v>
      </c>
      <c r="I97" s="36">
        <f t="shared" si="17"/>
        <v>0.26041178960547468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56247136</v>
      </c>
      <c r="O97" s="36">
        <f t="shared" si="21"/>
        <v>0.36000095032289475</v>
      </c>
      <c r="P97" s="31">
        <v>42843260</v>
      </c>
      <c r="Q97" s="31">
        <v>121756822</v>
      </c>
      <c r="R97" s="31">
        <v>118840122</v>
      </c>
      <c r="S97" s="31">
        <v>71455955</v>
      </c>
      <c r="T97" s="36">
        <f t="shared" si="22"/>
        <v>0.58687434368153923</v>
      </c>
      <c r="U97" s="36">
        <f t="shared" si="23"/>
        <v>-5.0325232020159039E-2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193005685</v>
      </c>
      <c r="E98" s="31">
        <v>193005685</v>
      </c>
      <c r="F98" s="31">
        <v>15009651</v>
      </c>
      <c r="G98" s="36">
        <f t="shared" si="16"/>
        <v>7.7767921706554916E-2</v>
      </c>
      <c r="H98" s="31">
        <v>8420399</v>
      </c>
      <c r="I98" s="36">
        <f t="shared" si="17"/>
        <v>4.3627725266227262E-2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23430050</v>
      </c>
      <c r="O98" s="36">
        <f t="shared" si="21"/>
        <v>0.12139564697278217</v>
      </c>
      <c r="P98" s="31">
        <v>14951884</v>
      </c>
      <c r="Q98" s="31">
        <v>167970250</v>
      </c>
      <c r="R98" s="31">
        <v>177405685</v>
      </c>
      <c r="S98" s="31">
        <v>36549776</v>
      </c>
      <c r="T98" s="36">
        <f t="shared" si="22"/>
        <v>0.21759672322926232</v>
      </c>
      <c r="U98" s="36">
        <f t="shared" si="23"/>
        <v>-0.43683357896570096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97660958</v>
      </c>
      <c r="E99" s="31">
        <v>97660958</v>
      </c>
      <c r="F99" s="31">
        <v>16525186</v>
      </c>
      <c r="G99" s="36">
        <f t="shared" si="16"/>
        <v>0.16920974705163142</v>
      </c>
      <c r="H99" s="31">
        <v>4088863</v>
      </c>
      <c r="I99" s="36">
        <f t="shared" si="17"/>
        <v>4.1867938670026153E-2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20614049</v>
      </c>
      <c r="O99" s="36">
        <f t="shared" si="21"/>
        <v>0.21107768572165758</v>
      </c>
      <c r="P99" s="31">
        <v>21709754</v>
      </c>
      <c r="Q99" s="31">
        <v>91586500</v>
      </c>
      <c r="R99" s="31">
        <v>94586501</v>
      </c>
      <c r="S99" s="31">
        <v>44223939</v>
      </c>
      <c r="T99" s="36">
        <f t="shared" si="22"/>
        <v>0.4828652585260928</v>
      </c>
      <c r="U99" s="36">
        <f t="shared" si="23"/>
        <v>-0.81165779216107192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446908275</v>
      </c>
      <c r="E101" s="32">
        <f>SUM(E97:E100)</f>
        <v>446908275</v>
      </c>
      <c r="F101" s="32">
        <f>SUM(F97:F100)</f>
        <v>47094810</v>
      </c>
      <c r="G101" s="37">
        <f>IF(($D101     =0),0,($F101     /$D101     ))</f>
        <v>0.10537914071964767</v>
      </c>
      <c r="H101" s="32">
        <f>SUM(H97:H100)</f>
        <v>53196425</v>
      </c>
      <c r="I101" s="37">
        <f>IF(($D101     =0),0,($H101     /$D101     ))</f>
        <v>0.1190320877365719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100291235</v>
      </c>
      <c r="O101" s="37">
        <f>IF(($D101     =0),0,($N101     /$D101     ))</f>
        <v>0.22441122845621958</v>
      </c>
      <c r="P101" s="32">
        <f>SUM(P97:P100)</f>
        <v>79504898</v>
      </c>
      <c r="Q101" s="32">
        <f>SUM(Q97:Q100)</f>
        <v>381313572</v>
      </c>
      <c r="R101" s="32">
        <f>SUM(R97:R100)</f>
        <v>390832308</v>
      </c>
      <c r="S101" s="32">
        <f>SUM(S97:S100)</f>
        <v>152229670</v>
      </c>
      <c r="T101" s="37">
        <f>IF(($Q101     =0),0,($S101     /$Q101     ))</f>
        <v>0.3992243685467351</v>
      </c>
      <c r="U101" s="37">
        <f>IF(($P101     =0),0,(($H101     /$P101     )-1))</f>
        <v>-0.33090380167521249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10137462479</v>
      </c>
      <c r="E102" s="32">
        <f>SUM(E88:E90,E92:E95,E97:E100)</f>
        <v>10137462479</v>
      </c>
      <c r="F102" s="32">
        <f>SUM(F88:F90,F92:F95,F97:F100)</f>
        <v>1462987749</v>
      </c>
      <c r="G102" s="37">
        <f>IF(($D102     =0),0,($F102     /$D102     ))</f>
        <v>0.14431498533588802</v>
      </c>
      <c r="H102" s="32">
        <f>SUM(H88:H90,H92:H95,H97:H100)</f>
        <v>2298043735</v>
      </c>
      <c r="I102" s="37">
        <f>IF(($D102     =0),0,($H102     /$D102     ))</f>
        <v>0.22668826047548421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3761031484</v>
      </c>
      <c r="O102" s="37">
        <f>IF(($D102     =0),0,($N102     /$D102     ))</f>
        <v>0.37100324581137223</v>
      </c>
      <c r="P102" s="32">
        <f>SUM(P88:P90,P92:P95,P97:P100)</f>
        <v>2041477266</v>
      </c>
      <c r="Q102" s="32">
        <f>SUM(Q88:Q90,Q92:Q95,Q97:Q100)</f>
        <v>9376399962</v>
      </c>
      <c r="R102" s="32">
        <f>SUM(R88:R90,R92:R95,R97:R100)</f>
        <v>9213410901</v>
      </c>
      <c r="S102" s="32">
        <f>SUM(S88:S90,S92:S95,S97:S100)</f>
        <v>3530155024</v>
      </c>
      <c r="T102" s="37">
        <f>IF(($Q102     =0),0,($S102     /$Q102     ))</f>
        <v>0.37649364770133087</v>
      </c>
      <c r="U102" s="37">
        <f>IF(($P102     =0),0,(($H102     /$P102     )-1))</f>
        <v>0.12567686805678102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3753273860</v>
      </c>
      <c r="E105" s="31">
        <v>3753273860</v>
      </c>
      <c r="F105" s="31">
        <v>619915456</v>
      </c>
      <c r="G105" s="36">
        <f t="shared" ref="G105:G136" si="24">IF(($D105     =0),0,($F105     /$D105     ))</f>
        <v>0.16516659298610306</v>
      </c>
      <c r="H105" s="31">
        <v>840501281</v>
      </c>
      <c r="I105" s="36">
        <f t="shared" ref="I105:I136" si="25">IF(($D105     =0),0,($H105     /$D105     ))</f>
        <v>0.22393817034177196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1460416737</v>
      </c>
      <c r="O105" s="36">
        <f t="shared" ref="O105:O136" si="29">IF(($D105     =0),0,($N105     /$D105     ))</f>
        <v>0.38910476332787503</v>
      </c>
      <c r="P105" s="31">
        <v>812023700</v>
      </c>
      <c r="Q105" s="31">
        <v>3368229520</v>
      </c>
      <c r="R105" s="31">
        <v>3497864896</v>
      </c>
      <c r="S105" s="31">
        <v>1474387164</v>
      </c>
      <c r="T105" s="36">
        <f t="shared" ref="T105:T136" si="30">IF(($Q105     =0),0,($S105     /$Q105     ))</f>
        <v>0.43773357939099117</v>
      </c>
      <c r="U105" s="36">
        <f t="shared" ref="U105:U136" si="31">IF(($P105     =0),0,(($H105     /$P105     )-1))</f>
        <v>3.5069888969989416E-2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3753273860</v>
      </c>
      <c r="E106" s="32">
        <f>E105</f>
        <v>3753273860</v>
      </c>
      <c r="F106" s="32">
        <f>F105</f>
        <v>619915456</v>
      </c>
      <c r="G106" s="37">
        <f t="shared" si="24"/>
        <v>0.16516659298610306</v>
      </c>
      <c r="H106" s="32">
        <f>H105</f>
        <v>840501281</v>
      </c>
      <c r="I106" s="37">
        <f t="shared" si="25"/>
        <v>0.22393817034177196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1460416737</v>
      </c>
      <c r="O106" s="37">
        <f t="shared" si="29"/>
        <v>0.38910476332787503</v>
      </c>
      <c r="P106" s="32">
        <f>P105</f>
        <v>812023700</v>
      </c>
      <c r="Q106" s="32">
        <f>Q105</f>
        <v>3368229520</v>
      </c>
      <c r="R106" s="32">
        <f>R105</f>
        <v>3497864896</v>
      </c>
      <c r="S106" s="32">
        <f>S105</f>
        <v>1474387164</v>
      </c>
      <c r="T106" s="37">
        <f t="shared" si="30"/>
        <v>0.43773357939099117</v>
      </c>
      <c r="U106" s="37">
        <f t="shared" si="31"/>
        <v>3.5069888969989416E-2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108182693</v>
      </c>
      <c r="E107" s="31">
        <v>108182693</v>
      </c>
      <c r="F107" s="31">
        <v>19406577</v>
      </c>
      <c r="G107" s="36">
        <f t="shared" si="24"/>
        <v>0.17938707626736561</v>
      </c>
      <c r="H107" s="31">
        <v>41691891</v>
      </c>
      <c r="I107" s="36">
        <f t="shared" si="25"/>
        <v>0.38538411130142602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61098468</v>
      </c>
      <c r="O107" s="36">
        <f t="shared" si="29"/>
        <v>0.56477118756879163</v>
      </c>
      <c r="P107" s="31">
        <v>24192674</v>
      </c>
      <c r="Q107" s="31">
        <v>104591305</v>
      </c>
      <c r="R107" s="31">
        <v>112040560</v>
      </c>
      <c r="S107" s="31">
        <v>45654710</v>
      </c>
      <c r="T107" s="36">
        <f t="shared" si="30"/>
        <v>0.43650578793332773</v>
      </c>
      <c r="U107" s="36">
        <f t="shared" si="31"/>
        <v>0.72332711133957339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12025890</v>
      </c>
      <c r="E108" s="31">
        <v>12025890</v>
      </c>
      <c r="F108" s="31">
        <v>3709818</v>
      </c>
      <c r="G108" s="36">
        <f t="shared" si="24"/>
        <v>0.30848594158103892</v>
      </c>
      <c r="H108" s="31">
        <v>5347909</v>
      </c>
      <c r="I108" s="36">
        <f t="shared" si="25"/>
        <v>0.44469964385172323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9057727</v>
      </c>
      <c r="O108" s="36">
        <f t="shared" si="29"/>
        <v>0.75318558543276215</v>
      </c>
      <c r="P108" s="31">
        <v>5532017</v>
      </c>
      <c r="Q108" s="31">
        <v>21025311</v>
      </c>
      <c r="R108" s="31">
        <v>20525311</v>
      </c>
      <c r="S108" s="31">
        <v>7905433</v>
      </c>
      <c r="T108" s="36">
        <f t="shared" si="30"/>
        <v>0.37599600785928922</v>
      </c>
      <c r="U108" s="36">
        <f t="shared" si="31"/>
        <v>-3.3280447258206225E-2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22364700</v>
      </c>
      <c r="E109" s="31">
        <v>22364700</v>
      </c>
      <c r="F109" s="31">
        <v>7621147</v>
      </c>
      <c r="G109" s="36">
        <f t="shared" si="24"/>
        <v>0.34076678873403177</v>
      </c>
      <c r="H109" s="31">
        <v>6743081</v>
      </c>
      <c r="I109" s="36">
        <f t="shared" si="25"/>
        <v>0.30150554221608161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14364228</v>
      </c>
      <c r="O109" s="36">
        <f t="shared" si="29"/>
        <v>0.64227233095011338</v>
      </c>
      <c r="P109" s="31">
        <v>5625420</v>
      </c>
      <c r="Q109" s="31">
        <v>23772284</v>
      </c>
      <c r="R109" s="31">
        <v>27162284</v>
      </c>
      <c r="S109" s="31">
        <v>10555595</v>
      </c>
      <c r="T109" s="36">
        <f t="shared" si="30"/>
        <v>0.44402948408322901</v>
      </c>
      <c r="U109" s="36">
        <f t="shared" si="31"/>
        <v>0.19868045408165069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208151706</v>
      </c>
      <c r="E110" s="31">
        <v>208151706</v>
      </c>
      <c r="F110" s="31">
        <v>47597197</v>
      </c>
      <c r="G110" s="36">
        <f t="shared" si="24"/>
        <v>0.22866589909188637</v>
      </c>
      <c r="H110" s="31">
        <v>48610051</v>
      </c>
      <c r="I110" s="36">
        <f t="shared" si="25"/>
        <v>0.23353184047408193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96207248</v>
      </c>
      <c r="O110" s="36">
        <f t="shared" si="29"/>
        <v>0.46219773956596827</v>
      </c>
      <c r="P110" s="31">
        <v>65460837</v>
      </c>
      <c r="Q110" s="31">
        <v>285538862</v>
      </c>
      <c r="R110" s="31">
        <v>282800756</v>
      </c>
      <c r="S110" s="31">
        <v>119876873</v>
      </c>
      <c r="T110" s="36">
        <f t="shared" si="30"/>
        <v>0.41982682203167149</v>
      </c>
      <c r="U110" s="36">
        <f t="shared" si="31"/>
        <v>-0.25741782067345087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350724989</v>
      </c>
      <c r="E112" s="32">
        <f>SUM(E107:E111)</f>
        <v>350724989</v>
      </c>
      <c r="F112" s="32">
        <f>SUM(F107:F111)</f>
        <v>78334739</v>
      </c>
      <c r="G112" s="37">
        <f t="shared" si="24"/>
        <v>0.22335089160128252</v>
      </c>
      <c r="H112" s="32">
        <f>SUM(H107:H111)</f>
        <v>102392932</v>
      </c>
      <c r="I112" s="37">
        <f t="shared" si="25"/>
        <v>0.29194649714565962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180727671</v>
      </c>
      <c r="O112" s="37">
        <f t="shared" si="29"/>
        <v>0.51529738874694209</v>
      </c>
      <c r="P112" s="32">
        <f>SUM(P107:P111)</f>
        <v>100810948</v>
      </c>
      <c r="Q112" s="32">
        <f>SUM(Q107:Q111)</f>
        <v>434927762</v>
      </c>
      <c r="R112" s="32">
        <f>SUM(R107:R111)</f>
        <v>442528911</v>
      </c>
      <c r="S112" s="32">
        <f>SUM(S107:S111)</f>
        <v>183992611</v>
      </c>
      <c r="T112" s="37">
        <f t="shared" si="30"/>
        <v>0.42304177170460783</v>
      </c>
      <c r="U112" s="37">
        <f t="shared" si="31"/>
        <v>1.5692581325591703E-2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20595611</v>
      </c>
      <c r="E113" s="31">
        <v>20595611</v>
      </c>
      <c r="F113" s="31">
        <v>3051423</v>
      </c>
      <c r="G113" s="36">
        <f t="shared" si="24"/>
        <v>0.1481588965726727</v>
      </c>
      <c r="H113" s="31">
        <v>3631145</v>
      </c>
      <c r="I113" s="36">
        <f t="shared" si="25"/>
        <v>0.17630673836284827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6682568</v>
      </c>
      <c r="O113" s="36">
        <f t="shared" si="29"/>
        <v>0.324465634935521</v>
      </c>
      <c r="P113" s="31">
        <v>6567910</v>
      </c>
      <c r="Q113" s="31">
        <v>13222492</v>
      </c>
      <c r="R113" s="31">
        <v>21211092</v>
      </c>
      <c r="S113" s="31">
        <v>10787678</v>
      </c>
      <c r="T113" s="36">
        <f t="shared" si="30"/>
        <v>0.81585816047383508</v>
      </c>
      <c r="U113" s="36">
        <f t="shared" si="31"/>
        <v>-0.44713843520998309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21809397</v>
      </c>
      <c r="E114" s="31">
        <v>21809397</v>
      </c>
      <c r="F114" s="31">
        <v>1793263</v>
      </c>
      <c r="G114" s="36">
        <f t="shared" si="24"/>
        <v>8.2224327430969316E-2</v>
      </c>
      <c r="H114" s="31">
        <v>8438228</v>
      </c>
      <c r="I114" s="36">
        <f t="shared" si="25"/>
        <v>0.38690790029637223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10231491</v>
      </c>
      <c r="O114" s="36">
        <f t="shared" si="29"/>
        <v>0.46913222772734159</v>
      </c>
      <c r="P114" s="31">
        <v>8471490</v>
      </c>
      <c r="Q114" s="31">
        <v>15742765</v>
      </c>
      <c r="R114" s="31">
        <v>20575959</v>
      </c>
      <c r="S114" s="31">
        <v>10833166</v>
      </c>
      <c r="T114" s="36">
        <f t="shared" si="30"/>
        <v>0.68813616921805032</v>
      </c>
      <c r="U114" s="36">
        <f t="shared" si="31"/>
        <v>-3.926345896648642E-3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29400422</v>
      </c>
      <c r="E115" s="31">
        <v>29400422</v>
      </c>
      <c r="F115" s="31">
        <v>4862945</v>
      </c>
      <c r="G115" s="36">
        <f t="shared" si="24"/>
        <v>0.16540391835192025</v>
      </c>
      <c r="H115" s="31">
        <v>5038880</v>
      </c>
      <c r="I115" s="36">
        <f t="shared" si="25"/>
        <v>0.17138801613119703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9901825</v>
      </c>
      <c r="O115" s="36">
        <f t="shared" si="29"/>
        <v>0.33679193448311728</v>
      </c>
      <c r="P115" s="31">
        <v>3572756</v>
      </c>
      <c r="Q115" s="31">
        <v>32944368</v>
      </c>
      <c r="R115" s="31">
        <v>16838706</v>
      </c>
      <c r="S115" s="31">
        <v>8430704</v>
      </c>
      <c r="T115" s="36">
        <f t="shared" si="30"/>
        <v>0.25590729195351386</v>
      </c>
      <c r="U115" s="36">
        <f t="shared" si="31"/>
        <v>0.4103621965787756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300000</v>
      </c>
      <c r="E116" s="31">
        <v>300000</v>
      </c>
      <c r="F116" s="31">
        <v>0</v>
      </c>
      <c r="G116" s="36">
        <f t="shared" si="24"/>
        <v>0</v>
      </c>
      <c r="H116" s="31">
        <v>696223</v>
      </c>
      <c r="I116" s="36">
        <f t="shared" si="25"/>
        <v>2.3207433333333332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696223</v>
      </c>
      <c r="O116" s="36">
        <f t="shared" si="29"/>
        <v>2.3207433333333332</v>
      </c>
      <c r="P116" s="31">
        <v>355</v>
      </c>
      <c r="Q116" s="31">
        <v>150000</v>
      </c>
      <c r="R116" s="31">
        <v>0</v>
      </c>
      <c r="S116" s="31">
        <v>355</v>
      </c>
      <c r="T116" s="36">
        <f t="shared" si="30"/>
        <v>2.3666666666666667E-3</v>
      </c>
      <c r="U116" s="36">
        <f t="shared" si="31"/>
        <v>1960.1915492957746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400547247</v>
      </c>
      <c r="E117" s="31">
        <v>400547247</v>
      </c>
      <c r="F117" s="31">
        <v>52048997</v>
      </c>
      <c r="G117" s="36">
        <f t="shared" si="24"/>
        <v>0.12994471286429787</v>
      </c>
      <c r="H117" s="31">
        <v>123815158</v>
      </c>
      <c r="I117" s="36">
        <f t="shared" si="25"/>
        <v>0.30911498937352577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175864155</v>
      </c>
      <c r="O117" s="36">
        <f t="shared" si="29"/>
        <v>0.43905970223782365</v>
      </c>
      <c r="P117" s="31">
        <v>95531531</v>
      </c>
      <c r="Q117" s="31">
        <v>439197051</v>
      </c>
      <c r="R117" s="31">
        <v>370198858</v>
      </c>
      <c r="S117" s="31">
        <v>154832557</v>
      </c>
      <c r="T117" s="36">
        <f t="shared" si="30"/>
        <v>0.35253551144631889</v>
      </c>
      <c r="U117" s="36">
        <f t="shared" si="31"/>
        <v>0.29606588216407848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18263796</v>
      </c>
      <c r="E118" s="31">
        <v>18263796</v>
      </c>
      <c r="F118" s="31">
        <v>20186662</v>
      </c>
      <c r="G118" s="36">
        <f t="shared" si="24"/>
        <v>1.1052829324199636</v>
      </c>
      <c r="H118" s="31">
        <v>5931866</v>
      </c>
      <c r="I118" s="36">
        <f t="shared" si="25"/>
        <v>0.32478823131839624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26118528</v>
      </c>
      <c r="O118" s="36">
        <f t="shared" si="29"/>
        <v>1.4300711637383599</v>
      </c>
      <c r="P118" s="31">
        <v>10982739</v>
      </c>
      <c r="Q118" s="31">
        <v>16719726</v>
      </c>
      <c r="R118" s="31">
        <v>80348396</v>
      </c>
      <c r="S118" s="31">
        <v>14077311</v>
      </c>
      <c r="T118" s="36">
        <f t="shared" si="30"/>
        <v>0.84195823543998272</v>
      </c>
      <c r="U118" s="36">
        <f t="shared" si="31"/>
        <v>-0.4598919267771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53546168</v>
      </c>
      <c r="E119" s="31">
        <v>53546168</v>
      </c>
      <c r="F119" s="31">
        <v>10705222</v>
      </c>
      <c r="G119" s="36">
        <f t="shared" si="24"/>
        <v>0.19992508147361732</v>
      </c>
      <c r="H119" s="31">
        <v>12593475</v>
      </c>
      <c r="I119" s="36">
        <f t="shared" si="25"/>
        <v>0.23518909887258413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23298697</v>
      </c>
      <c r="O119" s="36">
        <f t="shared" si="29"/>
        <v>0.43511418034620142</v>
      </c>
      <c r="P119" s="31">
        <v>12739815</v>
      </c>
      <c r="Q119" s="31">
        <v>45522060</v>
      </c>
      <c r="R119" s="31">
        <v>57507910</v>
      </c>
      <c r="S119" s="31">
        <v>24195691</v>
      </c>
      <c r="T119" s="36">
        <f t="shared" si="30"/>
        <v>0.53151573105435035</v>
      </c>
      <c r="U119" s="36">
        <f t="shared" si="31"/>
        <v>-1.1486823003316715E-2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2469565</v>
      </c>
      <c r="E120" s="31">
        <v>2469565</v>
      </c>
      <c r="F120" s="31">
        <v>611577</v>
      </c>
      <c r="G120" s="36">
        <f t="shared" si="24"/>
        <v>0.24764563799697517</v>
      </c>
      <c r="H120" s="31">
        <v>412103</v>
      </c>
      <c r="I120" s="36">
        <f t="shared" si="25"/>
        <v>0.16687270835147081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1023680</v>
      </c>
      <c r="O120" s="36">
        <f t="shared" si="29"/>
        <v>0.41451834634844598</v>
      </c>
      <c r="P120" s="31">
        <v>440964</v>
      </c>
      <c r="Q120" s="31">
        <v>2363478</v>
      </c>
      <c r="R120" s="31">
        <v>2363478</v>
      </c>
      <c r="S120" s="31">
        <v>1081385</v>
      </c>
      <c r="T120" s="36">
        <f t="shared" si="30"/>
        <v>0.45753969362101105</v>
      </c>
      <c r="U120" s="36">
        <f t="shared" si="31"/>
        <v>-6.5449787284222793E-2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546932206</v>
      </c>
      <c r="E121" s="32">
        <f>SUM(E113:E120)</f>
        <v>546932206</v>
      </c>
      <c r="F121" s="32">
        <f>SUM(F113:F120)</f>
        <v>93260089</v>
      </c>
      <c r="G121" s="37">
        <f t="shared" si="24"/>
        <v>0.17051489741673762</v>
      </c>
      <c r="H121" s="32">
        <f>SUM(H113:H120)</f>
        <v>160557078</v>
      </c>
      <c r="I121" s="37">
        <f t="shared" si="25"/>
        <v>0.29355937763153045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253817167</v>
      </c>
      <c r="O121" s="37">
        <f t="shared" si="29"/>
        <v>0.46407427504826804</v>
      </c>
      <c r="P121" s="32">
        <f>SUM(P113:P120)</f>
        <v>138307560</v>
      </c>
      <c r="Q121" s="32">
        <f>SUM(Q113:Q120)</f>
        <v>565861940</v>
      </c>
      <c r="R121" s="32">
        <f>SUM(R113:R120)</f>
        <v>569044399</v>
      </c>
      <c r="S121" s="32">
        <f>SUM(S113:S120)</f>
        <v>224238847</v>
      </c>
      <c r="T121" s="37">
        <f t="shared" si="30"/>
        <v>0.39627836959665463</v>
      </c>
      <c r="U121" s="37">
        <f t="shared" si="31"/>
        <v>0.1608698613438051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157655749</v>
      </c>
      <c r="E123" s="31">
        <v>157655749</v>
      </c>
      <c r="F123" s="31">
        <v>11289289</v>
      </c>
      <c r="G123" s="36">
        <f t="shared" si="24"/>
        <v>7.1607214272915609E-2</v>
      </c>
      <c r="H123" s="31">
        <v>19409774</v>
      </c>
      <c r="I123" s="36">
        <f t="shared" si="25"/>
        <v>0.12311491412850413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30699063</v>
      </c>
      <c r="O123" s="36">
        <f t="shared" si="29"/>
        <v>0.19472212840141973</v>
      </c>
      <c r="P123" s="31">
        <v>11804085</v>
      </c>
      <c r="Q123" s="31">
        <v>155393842</v>
      </c>
      <c r="R123" s="31">
        <v>149279690</v>
      </c>
      <c r="S123" s="31">
        <v>22769921</v>
      </c>
      <c r="T123" s="36">
        <f t="shared" si="30"/>
        <v>0.14653039468578169</v>
      </c>
      <c r="U123" s="36">
        <f t="shared" si="31"/>
        <v>0.6443268580326218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91616783</v>
      </c>
      <c r="E124" s="31">
        <v>90801783</v>
      </c>
      <c r="F124" s="31">
        <v>24686162</v>
      </c>
      <c r="G124" s="36">
        <f t="shared" si="24"/>
        <v>0.26945021634300342</v>
      </c>
      <c r="H124" s="31">
        <v>30786204</v>
      </c>
      <c r="I124" s="36">
        <f t="shared" si="25"/>
        <v>0.33603236210553256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55472366</v>
      </c>
      <c r="O124" s="36">
        <f t="shared" si="29"/>
        <v>0.60548257844853604</v>
      </c>
      <c r="P124" s="31">
        <v>5453389</v>
      </c>
      <c r="Q124" s="31">
        <v>144606984</v>
      </c>
      <c r="R124" s="31">
        <v>87586805</v>
      </c>
      <c r="S124" s="31">
        <v>9955373</v>
      </c>
      <c r="T124" s="36">
        <f t="shared" si="30"/>
        <v>6.8844344336785282E-2</v>
      </c>
      <c r="U124" s="36">
        <f t="shared" si="31"/>
        <v>4.6453343049615565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249272532</v>
      </c>
      <c r="E126" s="32">
        <f>SUM(E122:E125)</f>
        <v>248457532</v>
      </c>
      <c r="F126" s="32">
        <f>SUM(F122:F125)</f>
        <v>35975451</v>
      </c>
      <c r="G126" s="37">
        <f t="shared" si="24"/>
        <v>0.14432176185380907</v>
      </c>
      <c r="H126" s="32">
        <f>SUM(H122:H125)</f>
        <v>50195978</v>
      </c>
      <c r="I126" s="37">
        <f t="shared" si="25"/>
        <v>0.20136987255378783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86171429</v>
      </c>
      <c r="O126" s="37">
        <f t="shared" si="29"/>
        <v>0.34569163440759693</v>
      </c>
      <c r="P126" s="32">
        <f>SUM(P122:P125)</f>
        <v>17257474</v>
      </c>
      <c r="Q126" s="32">
        <f>SUM(Q122:Q125)</f>
        <v>300000826</v>
      </c>
      <c r="R126" s="32">
        <f>SUM(R122:R125)</f>
        <v>236866495</v>
      </c>
      <c r="S126" s="32">
        <f>SUM(S122:S125)</f>
        <v>32725294</v>
      </c>
      <c r="T126" s="37">
        <f t="shared" si="30"/>
        <v>0.10908401298868424</v>
      </c>
      <c r="U126" s="37">
        <f t="shared" si="31"/>
        <v>1.9086515210742894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44157146</v>
      </c>
      <c r="E127" s="31">
        <v>44157146</v>
      </c>
      <c r="F127" s="31">
        <v>8762494</v>
      </c>
      <c r="G127" s="36">
        <f t="shared" si="24"/>
        <v>0.19843886649739545</v>
      </c>
      <c r="H127" s="31">
        <v>8544860</v>
      </c>
      <c r="I127" s="36">
        <f t="shared" si="25"/>
        <v>0.19351024180774726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17307354</v>
      </c>
      <c r="O127" s="36">
        <f t="shared" si="29"/>
        <v>0.39194910830514273</v>
      </c>
      <c r="P127" s="31">
        <v>8701668</v>
      </c>
      <c r="Q127" s="31">
        <v>46048834</v>
      </c>
      <c r="R127" s="31">
        <v>40107167</v>
      </c>
      <c r="S127" s="31">
        <v>16925482</v>
      </c>
      <c r="T127" s="36">
        <f t="shared" si="30"/>
        <v>0.36755506122044262</v>
      </c>
      <c r="U127" s="36">
        <f t="shared" si="31"/>
        <v>-1.8020453090143218E-2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11123339</v>
      </c>
      <c r="E128" s="31">
        <v>11123339</v>
      </c>
      <c r="F128" s="31">
        <v>2355983</v>
      </c>
      <c r="G128" s="36">
        <f t="shared" si="24"/>
        <v>0.21180537606558605</v>
      </c>
      <c r="H128" s="31">
        <v>4600527</v>
      </c>
      <c r="I128" s="36">
        <f t="shared" si="25"/>
        <v>0.41359226757361256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6956510</v>
      </c>
      <c r="O128" s="36">
        <f t="shared" si="29"/>
        <v>0.62539764363919859</v>
      </c>
      <c r="P128" s="31">
        <v>9021650</v>
      </c>
      <c r="Q128" s="31">
        <v>16754977</v>
      </c>
      <c r="R128" s="31">
        <v>33473490</v>
      </c>
      <c r="S128" s="31">
        <v>9988655</v>
      </c>
      <c r="T128" s="36">
        <f t="shared" si="30"/>
        <v>0.59616047219879797</v>
      </c>
      <c r="U128" s="36">
        <f t="shared" si="31"/>
        <v>-0.49005702947908647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55899088</v>
      </c>
      <c r="E129" s="31">
        <v>55899088</v>
      </c>
      <c r="F129" s="31">
        <v>1812741</v>
      </c>
      <c r="G129" s="36">
        <f t="shared" si="24"/>
        <v>3.2428811718717129E-2</v>
      </c>
      <c r="H129" s="31">
        <v>2710031</v>
      </c>
      <c r="I129" s="36">
        <f t="shared" si="25"/>
        <v>4.8480773067353086E-2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4522772</v>
      </c>
      <c r="O129" s="36">
        <f t="shared" si="29"/>
        <v>8.0909584786070216E-2</v>
      </c>
      <c r="P129" s="31">
        <v>0</v>
      </c>
      <c r="Q129" s="31">
        <v>49306428</v>
      </c>
      <c r="R129" s="31">
        <v>80901420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41720031</v>
      </c>
      <c r="E130" s="31">
        <v>41720031</v>
      </c>
      <c r="F130" s="31">
        <v>8394704</v>
      </c>
      <c r="G130" s="36">
        <f t="shared" si="24"/>
        <v>0.20121519085160794</v>
      </c>
      <c r="H130" s="31">
        <v>9279775</v>
      </c>
      <c r="I130" s="36">
        <f t="shared" si="25"/>
        <v>0.22242972446496984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17674479</v>
      </c>
      <c r="O130" s="36">
        <f t="shared" si="29"/>
        <v>0.42364491531657777</v>
      </c>
      <c r="P130" s="31">
        <v>12259329</v>
      </c>
      <c r="Q130" s="31">
        <v>47866442</v>
      </c>
      <c r="R130" s="31">
        <v>47811948</v>
      </c>
      <c r="S130" s="31">
        <v>23255164</v>
      </c>
      <c r="T130" s="36">
        <f t="shared" si="30"/>
        <v>0.4858343973007227</v>
      </c>
      <c r="U130" s="36">
        <f t="shared" si="31"/>
        <v>-0.24304380769942624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152899604</v>
      </c>
      <c r="E132" s="32">
        <f>SUM(E127:E131)</f>
        <v>152899604</v>
      </c>
      <c r="F132" s="32">
        <f>SUM(F127:F131)</f>
        <v>21325922</v>
      </c>
      <c r="G132" s="37">
        <f t="shared" si="24"/>
        <v>0.13947663330769647</v>
      </c>
      <c r="H132" s="32">
        <f>SUM(H127:H131)</f>
        <v>25135193</v>
      </c>
      <c r="I132" s="37">
        <f t="shared" si="25"/>
        <v>0.16439017723028243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46461115</v>
      </c>
      <c r="O132" s="37">
        <f t="shared" si="29"/>
        <v>0.30386681053797887</v>
      </c>
      <c r="P132" s="32">
        <f>SUM(P127:P131)</f>
        <v>29982647</v>
      </c>
      <c r="Q132" s="32">
        <f>SUM(Q127:Q131)</f>
        <v>159976681</v>
      </c>
      <c r="R132" s="32">
        <f>SUM(R127:R131)</f>
        <v>202294025</v>
      </c>
      <c r="S132" s="32">
        <f>SUM(S127:S131)</f>
        <v>50169301</v>
      </c>
      <c r="T132" s="37">
        <f t="shared" si="30"/>
        <v>0.31360383704922595</v>
      </c>
      <c r="U132" s="37">
        <f t="shared" si="31"/>
        <v>-0.16167531839333593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169615180</v>
      </c>
      <c r="E133" s="31">
        <v>169615180</v>
      </c>
      <c r="F133" s="31">
        <v>47563731</v>
      </c>
      <c r="G133" s="36">
        <f t="shared" si="24"/>
        <v>0.28042142808208559</v>
      </c>
      <c r="H133" s="31">
        <v>64734239</v>
      </c>
      <c r="I133" s="36">
        <f t="shared" si="25"/>
        <v>0.38165357015804835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112297970</v>
      </c>
      <c r="O133" s="36">
        <f t="shared" si="29"/>
        <v>0.66207499824013394</v>
      </c>
      <c r="P133" s="31">
        <v>52100592</v>
      </c>
      <c r="Q133" s="31">
        <v>181646574</v>
      </c>
      <c r="R133" s="31">
        <v>183526372</v>
      </c>
      <c r="S133" s="31">
        <v>104093684</v>
      </c>
      <c r="T133" s="36">
        <f t="shared" si="30"/>
        <v>0.57305613702353675</v>
      </c>
      <c r="U133" s="36">
        <f t="shared" si="31"/>
        <v>0.24248567079621663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7349871</v>
      </c>
      <c r="E134" s="31">
        <v>7349871</v>
      </c>
      <c r="F134" s="31">
        <v>2398033</v>
      </c>
      <c r="G134" s="36">
        <f t="shared" si="24"/>
        <v>0.32626871954623421</v>
      </c>
      <c r="H134" s="31">
        <v>2956485</v>
      </c>
      <c r="I134" s="36">
        <f t="shared" si="25"/>
        <v>0.40224991703936031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5354518</v>
      </c>
      <c r="O134" s="36">
        <f t="shared" si="29"/>
        <v>0.72851863658559446</v>
      </c>
      <c r="P134" s="31">
        <v>1941310</v>
      </c>
      <c r="Q134" s="31">
        <v>7160006</v>
      </c>
      <c r="R134" s="31">
        <v>5735583</v>
      </c>
      <c r="S134" s="31">
        <v>2963338</v>
      </c>
      <c r="T134" s="36">
        <f t="shared" si="30"/>
        <v>0.41387367552485294</v>
      </c>
      <c r="U134" s="36">
        <f t="shared" si="31"/>
        <v>0.5229329679443262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14338425</v>
      </c>
      <c r="E136" s="31">
        <v>14338425</v>
      </c>
      <c r="F136" s="31">
        <v>3012005</v>
      </c>
      <c r="G136" s="36">
        <f t="shared" si="24"/>
        <v>0.21006526170064008</v>
      </c>
      <c r="H136" s="31">
        <v>3651288</v>
      </c>
      <c r="I136" s="36">
        <f t="shared" si="25"/>
        <v>0.25465056308485767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6663293</v>
      </c>
      <c r="O136" s="36">
        <f t="shared" si="29"/>
        <v>0.46471582478549772</v>
      </c>
      <c r="P136" s="31">
        <v>4410299</v>
      </c>
      <c r="Q136" s="31">
        <v>12628923</v>
      </c>
      <c r="R136" s="31">
        <v>14909937</v>
      </c>
      <c r="S136" s="31">
        <v>7672011</v>
      </c>
      <c r="T136" s="36">
        <f t="shared" si="30"/>
        <v>0.60749527097441325</v>
      </c>
      <c r="U136" s="36">
        <f t="shared" si="31"/>
        <v>-0.17209966943284349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191303476</v>
      </c>
      <c r="E137" s="32">
        <f>SUM(E133:E136)</f>
        <v>191303476</v>
      </c>
      <c r="F137" s="32">
        <f>SUM(F133:F136)</f>
        <v>52973769</v>
      </c>
      <c r="G137" s="37">
        <f t="shared" ref="G137:G170" si="32">IF(($D137     =0),0,($F137     /$D137     ))</f>
        <v>0.27690959990711306</v>
      </c>
      <c r="H137" s="32">
        <f>SUM(H133:H136)</f>
        <v>71342012</v>
      </c>
      <c r="I137" s="37">
        <f t="shared" ref="I137:I170" si="33">IF(($D137     =0),0,($H137     /$D137     ))</f>
        <v>0.37292585316118354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124315781</v>
      </c>
      <c r="O137" s="37">
        <f t="shared" ref="O137:O170" si="37">IF(($D137     =0),0,($N137     /$D137     ))</f>
        <v>0.6498354530682966</v>
      </c>
      <c r="P137" s="32">
        <f>SUM(P133:P136)</f>
        <v>58452201</v>
      </c>
      <c r="Q137" s="32">
        <f>SUM(Q133:Q136)</f>
        <v>201435503</v>
      </c>
      <c r="R137" s="32">
        <f>SUM(R133:R136)</f>
        <v>204171892</v>
      </c>
      <c r="S137" s="32">
        <f>SUM(S133:S136)</f>
        <v>114729033</v>
      </c>
      <c r="T137" s="37">
        <f t="shared" ref="T137:T170" si="38">IF(($Q137     =0),0,($S137     /$Q137     ))</f>
        <v>0.56955715994116485</v>
      </c>
      <c r="U137" s="37">
        <f t="shared" ref="U137:U170" si="39">IF(($P137     =0),0,(($H137     /$P137     )-1))</f>
        <v>0.2205188304200898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2539906</v>
      </c>
      <c r="E138" s="31">
        <v>2539906</v>
      </c>
      <c r="F138" s="31">
        <v>500000</v>
      </c>
      <c r="G138" s="36">
        <f t="shared" si="32"/>
        <v>0.19685767898497031</v>
      </c>
      <c r="H138" s="31">
        <v>499377</v>
      </c>
      <c r="I138" s="36">
        <f t="shared" si="33"/>
        <v>0.19661239431695504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999377</v>
      </c>
      <c r="O138" s="36">
        <f t="shared" si="37"/>
        <v>0.39347007330192535</v>
      </c>
      <c r="P138" s="31">
        <v>6960</v>
      </c>
      <c r="Q138" s="31">
        <v>3884475</v>
      </c>
      <c r="R138" s="31">
        <v>4884475</v>
      </c>
      <c r="S138" s="31">
        <v>6960</v>
      </c>
      <c r="T138" s="36">
        <f t="shared" si="38"/>
        <v>1.7917479196030352E-3</v>
      </c>
      <c r="U138" s="36">
        <f t="shared" si="39"/>
        <v>70.749568965517241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42735574</v>
      </c>
      <c r="E139" s="31">
        <v>42735574</v>
      </c>
      <c r="F139" s="31">
        <v>10517680</v>
      </c>
      <c r="G139" s="36">
        <f t="shared" si="32"/>
        <v>0.24611065245081298</v>
      </c>
      <c r="H139" s="31">
        <v>15796492</v>
      </c>
      <c r="I139" s="36">
        <f t="shared" si="33"/>
        <v>0.36963331766644808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26314172</v>
      </c>
      <c r="O139" s="36">
        <f t="shared" si="37"/>
        <v>0.61574397011726112</v>
      </c>
      <c r="P139" s="31">
        <v>9021608</v>
      </c>
      <c r="Q139" s="31">
        <v>35007341</v>
      </c>
      <c r="R139" s="31">
        <v>36646291</v>
      </c>
      <c r="S139" s="31">
        <v>15655369</v>
      </c>
      <c r="T139" s="36">
        <f t="shared" si="38"/>
        <v>0.44720245962125488</v>
      </c>
      <c r="U139" s="36">
        <f t="shared" si="39"/>
        <v>0.75096191277652502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47618708</v>
      </c>
      <c r="E140" s="31">
        <v>47618708</v>
      </c>
      <c r="F140" s="31">
        <v>13372139</v>
      </c>
      <c r="G140" s="36">
        <f t="shared" si="32"/>
        <v>0.2808169217862862</v>
      </c>
      <c r="H140" s="31">
        <v>15067722</v>
      </c>
      <c r="I140" s="36">
        <f t="shared" si="33"/>
        <v>0.31642441873895444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28439861</v>
      </c>
      <c r="O140" s="36">
        <f t="shared" si="37"/>
        <v>0.59724134052524058</v>
      </c>
      <c r="P140" s="31">
        <v>13101658</v>
      </c>
      <c r="Q140" s="31">
        <v>32591919</v>
      </c>
      <c r="R140" s="31">
        <v>34400952</v>
      </c>
      <c r="S140" s="31">
        <v>26813398</v>
      </c>
      <c r="T140" s="36">
        <f t="shared" si="38"/>
        <v>0.82270080506766108</v>
      </c>
      <c r="U140" s="36">
        <f t="shared" si="39"/>
        <v>0.15006222876524489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10313686</v>
      </c>
      <c r="E141" s="31">
        <v>10313686</v>
      </c>
      <c r="F141" s="31">
        <v>4539312</v>
      </c>
      <c r="G141" s="36">
        <f t="shared" si="32"/>
        <v>0.44012509203789996</v>
      </c>
      <c r="H141" s="31">
        <v>4433992</v>
      </c>
      <c r="I141" s="36">
        <f t="shared" si="33"/>
        <v>0.42991341795745963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8973304</v>
      </c>
      <c r="O141" s="36">
        <f t="shared" si="37"/>
        <v>0.87003850999535959</v>
      </c>
      <c r="P141" s="31">
        <v>9187806</v>
      </c>
      <c r="Q141" s="31">
        <v>16158328</v>
      </c>
      <c r="R141" s="31">
        <v>18572083</v>
      </c>
      <c r="S141" s="31">
        <v>14111318</v>
      </c>
      <c r="T141" s="36">
        <f t="shared" si="38"/>
        <v>0.87331548165131934</v>
      </c>
      <c r="U141" s="36">
        <f t="shared" si="39"/>
        <v>-0.51740469922852095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11901398</v>
      </c>
      <c r="E142" s="31">
        <v>11901398</v>
      </c>
      <c r="F142" s="31">
        <v>19407726</v>
      </c>
      <c r="G142" s="36">
        <f t="shared" si="32"/>
        <v>1.6307097703984019</v>
      </c>
      <c r="H142" s="31">
        <v>12232257</v>
      </c>
      <c r="I142" s="36">
        <f t="shared" si="33"/>
        <v>1.0278000113936194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31639983</v>
      </c>
      <c r="O142" s="36">
        <f t="shared" si="37"/>
        <v>2.6585097817920214</v>
      </c>
      <c r="P142" s="31">
        <v>5062139</v>
      </c>
      <c r="Q142" s="31">
        <v>10523796</v>
      </c>
      <c r="R142" s="31">
        <v>25787236</v>
      </c>
      <c r="S142" s="31">
        <v>9653837</v>
      </c>
      <c r="T142" s="36">
        <f t="shared" si="38"/>
        <v>0.91733410643839919</v>
      </c>
      <c r="U142" s="36">
        <f t="shared" si="39"/>
        <v>1.4164206079682917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115109272</v>
      </c>
      <c r="E144" s="32">
        <f>SUM(E138:E143)</f>
        <v>115109272</v>
      </c>
      <c r="F144" s="32">
        <f>SUM(F138:F143)</f>
        <v>48336857</v>
      </c>
      <c r="G144" s="37">
        <f t="shared" si="32"/>
        <v>0.41992148990395839</v>
      </c>
      <c r="H144" s="32">
        <f>SUM(H138:H143)</f>
        <v>48029840</v>
      </c>
      <c r="I144" s="37">
        <f t="shared" si="33"/>
        <v>0.41725431119050077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96366697</v>
      </c>
      <c r="O144" s="37">
        <f t="shared" si="37"/>
        <v>0.83717580109445922</v>
      </c>
      <c r="P144" s="32">
        <f>SUM(P138:P143)</f>
        <v>36380171</v>
      </c>
      <c r="Q144" s="32">
        <f>SUM(Q138:Q143)</f>
        <v>98165859</v>
      </c>
      <c r="R144" s="32">
        <f>SUM(R138:R143)</f>
        <v>120291037</v>
      </c>
      <c r="S144" s="32">
        <f>SUM(S138:S143)</f>
        <v>66240882</v>
      </c>
      <c r="T144" s="37">
        <f t="shared" si="38"/>
        <v>0.67478533448171629</v>
      </c>
      <c r="U144" s="37">
        <f t="shared" si="39"/>
        <v>0.32022029253243467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51086332</v>
      </c>
      <c r="E145" s="31">
        <v>51086332</v>
      </c>
      <c r="F145" s="31">
        <v>8446154</v>
      </c>
      <c r="G145" s="36">
        <f t="shared" si="32"/>
        <v>0.16533099303351825</v>
      </c>
      <c r="H145" s="31">
        <v>6826717</v>
      </c>
      <c r="I145" s="36">
        <f t="shared" si="33"/>
        <v>0.13363098763872888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15272871</v>
      </c>
      <c r="O145" s="36">
        <f t="shared" si="37"/>
        <v>0.29896198067224711</v>
      </c>
      <c r="P145" s="31">
        <v>8912165</v>
      </c>
      <c r="Q145" s="31">
        <v>33757668</v>
      </c>
      <c r="R145" s="31">
        <v>39240116</v>
      </c>
      <c r="S145" s="31">
        <v>17325303</v>
      </c>
      <c r="T145" s="36">
        <f t="shared" si="38"/>
        <v>0.51322570623065555</v>
      </c>
      <c r="U145" s="36">
        <f t="shared" si="39"/>
        <v>-0.23400015596659174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14283299</v>
      </c>
      <c r="E146" s="31">
        <v>14283299</v>
      </c>
      <c r="F146" s="31">
        <v>3827827</v>
      </c>
      <c r="G146" s="36">
        <f t="shared" si="32"/>
        <v>0.26799319961025808</v>
      </c>
      <c r="H146" s="31">
        <v>4087350</v>
      </c>
      <c r="I146" s="36">
        <f t="shared" si="33"/>
        <v>0.2861628815583851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7915177</v>
      </c>
      <c r="O146" s="36">
        <f t="shared" si="37"/>
        <v>0.55415608116864323</v>
      </c>
      <c r="P146" s="31">
        <v>4432102</v>
      </c>
      <c r="Q146" s="31">
        <v>86957</v>
      </c>
      <c r="R146" s="31">
        <v>1590581</v>
      </c>
      <c r="S146" s="31">
        <v>7903326</v>
      </c>
      <c r="T146" s="36">
        <f t="shared" si="38"/>
        <v>90.887749117379855</v>
      </c>
      <c r="U146" s="36">
        <f t="shared" si="39"/>
        <v>-7.7785213426947331E-2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20360416</v>
      </c>
      <c r="E147" s="31">
        <v>20360416</v>
      </c>
      <c r="F147" s="31">
        <v>3493456</v>
      </c>
      <c r="G147" s="36">
        <f t="shared" si="32"/>
        <v>0.17158077713146921</v>
      </c>
      <c r="H147" s="31">
        <v>7418768</v>
      </c>
      <c r="I147" s="36">
        <f t="shared" si="33"/>
        <v>0.36437212284857046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10912224</v>
      </c>
      <c r="O147" s="36">
        <f t="shared" si="37"/>
        <v>0.5359528999800397</v>
      </c>
      <c r="P147" s="31">
        <v>6885198</v>
      </c>
      <c r="Q147" s="31">
        <v>23130101</v>
      </c>
      <c r="R147" s="31">
        <v>34918101</v>
      </c>
      <c r="S147" s="31">
        <v>11184820</v>
      </c>
      <c r="T147" s="36">
        <f t="shared" si="38"/>
        <v>0.48356122612694169</v>
      </c>
      <c r="U147" s="36">
        <f t="shared" si="39"/>
        <v>7.7495229621573625E-2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2075655</v>
      </c>
      <c r="E148" s="31">
        <v>2075655</v>
      </c>
      <c r="F148" s="31">
        <v>287637</v>
      </c>
      <c r="G148" s="36">
        <f t="shared" si="32"/>
        <v>0.13857649753933096</v>
      </c>
      <c r="H148" s="31">
        <v>282837</v>
      </c>
      <c r="I148" s="36">
        <f t="shared" si="33"/>
        <v>0.13626397450443353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570474</v>
      </c>
      <c r="O148" s="36">
        <f t="shared" si="37"/>
        <v>0.27484047204376449</v>
      </c>
      <c r="P148" s="31">
        <v>274233</v>
      </c>
      <c r="Q148" s="31">
        <v>2020292</v>
      </c>
      <c r="R148" s="31">
        <v>2020292</v>
      </c>
      <c r="S148" s="31">
        <v>576727</v>
      </c>
      <c r="T148" s="36">
        <f t="shared" si="38"/>
        <v>0.28546715029312597</v>
      </c>
      <c r="U148" s="36">
        <f t="shared" si="39"/>
        <v>3.1374779840500633E-2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2945000</v>
      </c>
      <c r="E149" s="31">
        <v>2945000</v>
      </c>
      <c r="F149" s="31">
        <v>401823</v>
      </c>
      <c r="G149" s="36">
        <f t="shared" si="32"/>
        <v>0.13644244482173176</v>
      </c>
      <c r="H149" s="31">
        <v>1058847</v>
      </c>
      <c r="I149" s="36">
        <f t="shared" si="33"/>
        <v>0.35954057724957555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1460670</v>
      </c>
      <c r="O149" s="36">
        <f t="shared" si="37"/>
        <v>0.49598302207130729</v>
      </c>
      <c r="P149" s="31">
        <v>1315573</v>
      </c>
      <c r="Q149" s="31">
        <v>2819000</v>
      </c>
      <c r="R149" s="31">
        <v>2819000</v>
      </c>
      <c r="S149" s="31">
        <v>1679873</v>
      </c>
      <c r="T149" s="36">
        <f t="shared" si="38"/>
        <v>0.59591096133380628</v>
      </c>
      <c r="U149" s="36">
        <f t="shared" si="39"/>
        <v>-0.19514386506868109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90750702</v>
      </c>
      <c r="E150" s="32">
        <f>SUM(E145:E149)</f>
        <v>90750702</v>
      </c>
      <c r="F150" s="32">
        <f>SUM(F145:F149)</f>
        <v>16456897</v>
      </c>
      <c r="G150" s="37">
        <f t="shared" si="32"/>
        <v>0.18134181485450107</v>
      </c>
      <c r="H150" s="32">
        <f>SUM(H145:H149)</f>
        <v>19674519</v>
      </c>
      <c r="I150" s="37">
        <f t="shared" si="33"/>
        <v>0.216797430393431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36131416</v>
      </c>
      <c r="O150" s="37">
        <f t="shared" si="37"/>
        <v>0.39813924524793209</v>
      </c>
      <c r="P150" s="32">
        <f>SUM(P145:P149)</f>
        <v>21819271</v>
      </c>
      <c r="Q150" s="32">
        <f>SUM(Q145:Q149)</f>
        <v>61814018</v>
      </c>
      <c r="R150" s="32">
        <f>SUM(R145:R149)</f>
        <v>80588090</v>
      </c>
      <c r="S150" s="32">
        <f>SUM(S145:S149)</f>
        <v>38670049</v>
      </c>
      <c r="T150" s="37">
        <f t="shared" si="38"/>
        <v>0.62558704726167458</v>
      </c>
      <c r="U150" s="37">
        <f t="shared" si="39"/>
        <v>-9.8296226303802747E-2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31889488</v>
      </c>
      <c r="E151" s="31">
        <v>31889488</v>
      </c>
      <c r="F151" s="31">
        <v>2509199</v>
      </c>
      <c r="G151" s="36">
        <f t="shared" si="32"/>
        <v>7.8684204650761411E-2</v>
      </c>
      <c r="H151" s="31">
        <v>14825430</v>
      </c>
      <c r="I151" s="36">
        <f t="shared" si="33"/>
        <v>0.46490022041119006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17334629</v>
      </c>
      <c r="O151" s="36">
        <f t="shared" si="37"/>
        <v>0.54358442506195148</v>
      </c>
      <c r="P151" s="31">
        <v>3013637</v>
      </c>
      <c r="Q151" s="31">
        <v>24649904</v>
      </c>
      <c r="R151" s="31">
        <v>23339887</v>
      </c>
      <c r="S151" s="31">
        <v>5186243</v>
      </c>
      <c r="T151" s="36">
        <f t="shared" si="38"/>
        <v>0.21039607294210963</v>
      </c>
      <c r="U151" s="36">
        <f t="shared" si="39"/>
        <v>3.9194478299808502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227480400</v>
      </c>
      <c r="E152" s="31">
        <v>233643871</v>
      </c>
      <c r="F152" s="31">
        <v>56001470</v>
      </c>
      <c r="G152" s="36">
        <f t="shared" si="32"/>
        <v>0.24618151717686446</v>
      </c>
      <c r="H152" s="31">
        <v>62069708</v>
      </c>
      <c r="I152" s="36">
        <f t="shared" si="33"/>
        <v>0.27285738903219792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118071178</v>
      </c>
      <c r="O152" s="36">
        <f t="shared" si="37"/>
        <v>0.51903890620906246</v>
      </c>
      <c r="P152" s="31">
        <v>61320009</v>
      </c>
      <c r="Q152" s="31">
        <v>220964300</v>
      </c>
      <c r="R152" s="31">
        <v>238587600</v>
      </c>
      <c r="S152" s="31">
        <v>117484184</v>
      </c>
      <c r="T152" s="36">
        <f t="shared" si="38"/>
        <v>0.53168853068120059</v>
      </c>
      <c r="U152" s="36">
        <f t="shared" si="39"/>
        <v>1.2226009294943108E-2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73133600</v>
      </c>
      <c r="E153" s="31">
        <v>73133600</v>
      </c>
      <c r="F153" s="31">
        <v>19389725</v>
      </c>
      <c r="G153" s="36">
        <f t="shared" si="32"/>
        <v>0.26512745167747792</v>
      </c>
      <c r="H153" s="31">
        <v>17400989</v>
      </c>
      <c r="I153" s="36">
        <f t="shared" si="33"/>
        <v>0.23793426003916121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36790714</v>
      </c>
      <c r="O153" s="36">
        <f t="shared" si="37"/>
        <v>0.50306171171663916</v>
      </c>
      <c r="P153" s="31">
        <v>22801747</v>
      </c>
      <c r="Q153" s="31">
        <v>64705480</v>
      </c>
      <c r="R153" s="31">
        <v>82950012</v>
      </c>
      <c r="S153" s="31">
        <v>44673729</v>
      </c>
      <c r="T153" s="36">
        <f t="shared" si="38"/>
        <v>0.69041646858967742</v>
      </c>
      <c r="U153" s="36">
        <f t="shared" si="39"/>
        <v>-0.23685720221349704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34482029</v>
      </c>
      <c r="E154" s="31">
        <v>34482029</v>
      </c>
      <c r="F154" s="31">
        <v>10222901</v>
      </c>
      <c r="G154" s="36">
        <f t="shared" si="32"/>
        <v>0.29647040201723629</v>
      </c>
      <c r="H154" s="31">
        <v>16522631</v>
      </c>
      <c r="I154" s="36">
        <f t="shared" si="33"/>
        <v>0.47916643768265493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26745532</v>
      </c>
      <c r="O154" s="36">
        <f t="shared" si="37"/>
        <v>0.77563683969989117</v>
      </c>
      <c r="P154" s="31">
        <v>11639549</v>
      </c>
      <c r="Q154" s="31">
        <v>35470278</v>
      </c>
      <c r="R154" s="31">
        <v>37884324</v>
      </c>
      <c r="S154" s="31">
        <v>23923504</v>
      </c>
      <c r="T154" s="36">
        <f t="shared" si="38"/>
        <v>0.67446621083714087</v>
      </c>
      <c r="U154" s="36">
        <f t="shared" si="39"/>
        <v>0.41952501767894956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23874247</v>
      </c>
      <c r="E155" s="31">
        <v>23874247</v>
      </c>
      <c r="F155" s="31">
        <v>3166931</v>
      </c>
      <c r="G155" s="36">
        <f t="shared" si="32"/>
        <v>0.1326505083071311</v>
      </c>
      <c r="H155" s="31">
        <v>4731967</v>
      </c>
      <c r="I155" s="36">
        <f t="shared" si="33"/>
        <v>0.19820382188389021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7898898</v>
      </c>
      <c r="O155" s="36">
        <f t="shared" si="37"/>
        <v>0.33085433019102134</v>
      </c>
      <c r="P155" s="31">
        <v>7027247</v>
      </c>
      <c r="Q155" s="31">
        <v>20984405</v>
      </c>
      <c r="R155" s="31">
        <v>12157991</v>
      </c>
      <c r="S155" s="31">
        <v>8315487</v>
      </c>
      <c r="T155" s="36">
        <f t="shared" si="38"/>
        <v>0.39626984896641099</v>
      </c>
      <c r="U155" s="36">
        <f t="shared" si="39"/>
        <v>-0.32662577535697834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390859764</v>
      </c>
      <c r="E157" s="32">
        <f>SUM(E151:E156)</f>
        <v>397023235</v>
      </c>
      <c r="F157" s="32">
        <f>SUM(F151:F156)</f>
        <v>91290226</v>
      </c>
      <c r="G157" s="37">
        <f t="shared" si="32"/>
        <v>0.23356260840396967</v>
      </c>
      <c r="H157" s="32">
        <f>SUM(H151:H156)</f>
        <v>115550725</v>
      </c>
      <c r="I157" s="37">
        <f t="shared" si="33"/>
        <v>0.29563218228827465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206840951</v>
      </c>
      <c r="O157" s="37">
        <f t="shared" si="37"/>
        <v>0.52919479069224429</v>
      </c>
      <c r="P157" s="32">
        <f>SUM(P151:P156)</f>
        <v>105802189</v>
      </c>
      <c r="Q157" s="32">
        <f>SUM(Q151:Q156)</f>
        <v>366774367</v>
      </c>
      <c r="R157" s="32">
        <f>SUM(R151:R156)</f>
        <v>394919814</v>
      </c>
      <c r="S157" s="32">
        <f>SUM(S151:S156)</f>
        <v>199583147</v>
      </c>
      <c r="T157" s="37">
        <f t="shared" si="38"/>
        <v>0.5441578391436499</v>
      </c>
      <c r="U157" s="37">
        <f t="shared" si="39"/>
        <v>9.2139265663019554E-2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53422966</v>
      </c>
      <c r="E158" s="31">
        <v>53422966</v>
      </c>
      <c r="F158" s="31">
        <v>10222947</v>
      </c>
      <c r="G158" s="36">
        <f t="shared" si="32"/>
        <v>0.19135865649990305</v>
      </c>
      <c r="H158" s="31">
        <v>15558768</v>
      </c>
      <c r="I158" s="36">
        <f t="shared" si="33"/>
        <v>0.29123744271330798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25781715</v>
      </c>
      <c r="O158" s="36">
        <f t="shared" si="37"/>
        <v>0.48259609921321106</v>
      </c>
      <c r="P158" s="31">
        <v>10990485</v>
      </c>
      <c r="Q158" s="31">
        <v>55749656</v>
      </c>
      <c r="R158" s="31">
        <v>58796178</v>
      </c>
      <c r="S158" s="31">
        <v>20612321</v>
      </c>
      <c r="T158" s="36">
        <f t="shared" si="38"/>
        <v>0.36973001232509844</v>
      </c>
      <c r="U158" s="36">
        <f t="shared" si="39"/>
        <v>0.4156579987143425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161522378</v>
      </c>
      <c r="E159" s="31">
        <v>161522378</v>
      </c>
      <c r="F159" s="31">
        <v>37590654</v>
      </c>
      <c r="G159" s="36">
        <f t="shared" si="32"/>
        <v>0.23272722000167678</v>
      </c>
      <c r="H159" s="31">
        <v>39292091</v>
      </c>
      <c r="I159" s="36">
        <f t="shared" si="33"/>
        <v>0.24326097403048388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76882745</v>
      </c>
      <c r="O159" s="36">
        <f t="shared" si="37"/>
        <v>0.47598819403216069</v>
      </c>
      <c r="P159" s="31">
        <v>40719560</v>
      </c>
      <c r="Q159" s="31">
        <v>173609633</v>
      </c>
      <c r="R159" s="31">
        <v>162633272</v>
      </c>
      <c r="S159" s="31">
        <v>65305452</v>
      </c>
      <c r="T159" s="36">
        <f t="shared" si="38"/>
        <v>0.37616260613833563</v>
      </c>
      <c r="U159" s="36">
        <f t="shared" si="39"/>
        <v>-3.5056100802660972E-2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18801171</v>
      </c>
      <c r="E160" s="31">
        <v>18801171</v>
      </c>
      <c r="F160" s="31">
        <v>2617722</v>
      </c>
      <c r="G160" s="36">
        <f t="shared" si="32"/>
        <v>0.1392318595474718</v>
      </c>
      <c r="H160" s="31">
        <v>7003143</v>
      </c>
      <c r="I160" s="36">
        <f t="shared" si="33"/>
        <v>0.37248440535964489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9620865</v>
      </c>
      <c r="O160" s="36">
        <f t="shared" si="37"/>
        <v>0.51171626490711664</v>
      </c>
      <c r="P160" s="31">
        <v>5358500</v>
      </c>
      <c r="Q160" s="31">
        <v>17697160</v>
      </c>
      <c r="R160" s="31">
        <v>17344953</v>
      </c>
      <c r="S160" s="31">
        <v>9028504</v>
      </c>
      <c r="T160" s="36">
        <f t="shared" si="38"/>
        <v>0.51016682902793442</v>
      </c>
      <c r="U160" s="36">
        <f t="shared" si="39"/>
        <v>0.30692227302416719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3285842</v>
      </c>
      <c r="E161" s="31">
        <v>3285842</v>
      </c>
      <c r="F161" s="31">
        <v>309100</v>
      </c>
      <c r="G161" s="36">
        <f t="shared" si="32"/>
        <v>9.4070256573505359E-2</v>
      </c>
      <c r="H161" s="31">
        <v>666940</v>
      </c>
      <c r="I161" s="36">
        <f t="shared" si="33"/>
        <v>0.20297384962514936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976040</v>
      </c>
      <c r="O161" s="36">
        <f t="shared" si="37"/>
        <v>0.29704410619865473</v>
      </c>
      <c r="P161" s="31">
        <v>862715</v>
      </c>
      <c r="Q161" s="31">
        <v>6009587</v>
      </c>
      <c r="R161" s="31">
        <v>6003737</v>
      </c>
      <c r="S161" s="31">
        <v>3290931</v>
      </c>
      <c r="T161" s="36">
        <f t="shared" si="38"/>
        <v>0.54761350488810634</v>
      </c>
      <c r="U161" s="36">
        <f t="shared" si="39"/>
        <v>-0.22692893945277404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237032357</v>
      </c>
      <c r="E163" s="32">
        <f>SUM(E158:E162)</f>
        <v>237032357</v>
      </c>
      <c r="F163" s="32">
        <f>SUM(F158:F162)</f>
        <v>50740423</v>
      </c>
      <c r="G163" s="37">
        <f t="shared" si="32"/>
        <v>0.21406538601816291</v>
      </c>
      <c r="H163" s="32">
        <f>SUM(H158:H162)</f>
        <v>62520942</v>
      </c>
      <c r="I163" s="37">
        <f t="shared" si="33"/>
        <v>0.26376543182245787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113261365</v>
      </c>
      <c r="O163" s="37">
        <f t="shared" si="37"/>
        <v>0.47783081784062081</v>
      </c>
      <c r="P163" s="32">
        <f>SUM(P158:P162)</f>
        <v>57931260</v>
      </c>
      <c r="Q163" s="32">
        <f>SUM(Q158:Q162)</f>
        <v>253066036</v>
      </c>
      <c r="R163" s="32">
        <f>SUM(R158:R162)</f>
        <v>244778140</v>
      </c>
      <c r="S163" s="32">
        <f>SUM(S158:S162)</f>
        <v>98237208</v>
      </c>
      <c r="T163" s="37">
        <f t="shared" si="38"/>
        <v>0.38818803800285551</v>
      </c>
      <c r="U163" s="37">
        <f t="shared" si="39"/>
        <v>7.9226345154584932E-2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46129572</v>
      </c>
      <c r="E164" s="31">
        <v>46129572</v>
      </c>
      <c r="F164" s="31">
        <v>9947186</v>
      </c>
      <c r="G164" s="36">
        <f t="shared" si="32"/>
        <v>0.21563577481273835</v>
      </c>
      <c r="H164" s="31">
        <v>10805265</v>
      </c>
      <c r="I164" s="36">
        <f t="shared" si="33"/>
        <v>0.23423726974965214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20752451</v>
      </c>
      <c r="O164" s="36">
        <f t="shared" si="37"/>
        <v>0.44987304456239047</v>
      </c>
      <c r="P164" s="31">
        <v>9901548</v>
      </c>
      <c r="Q164" s="31">
        <v>43351882</v>
      </c>
      <c r="R164" s="31">
        <v>40651180</v>
      </c>
      <c r="S164" s="31">
        <v>16814875</v>
      </c>
      <c r="T164" s="36">
        <f t="shared" si="38"/>
        <v>0.38786955085364</v>
      </c>
      <c r="U164" s="36">
        <f t="shared" si="39"/>
        <v>9.1270274102594806E-2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17423251</v>
      </c>
      <c r="E165" s="31">
        <v>17423251</v>
      </c>
      <c r="F165" s="31">
        <v>4433991</v>
      </c>
      <c r="G165" s="36">
        <f t="shared" si="32"/>
        <v>0.25448700704592958</v>
      </c>
      <c r="H165" s="31">
        <v>5402111</v>
      </c>
      <c r="I165" s="36">
        <f t="shared" si="33"/>
        <v>0.3100518382017225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9836102</v>
      </c>
      <c r="O165" s="36">
        <f t="shared" si="37"/>
        <v>0.56453884524765208</v>
      </c>
      <c r="P165" s="31">
        <v>4876554</v>
      </c>
      <c r="Q165" s="31">
        <v>22559396</v>
      </c>
      <c r="R165" s="31">
        <v>23181395</v>
      </c>
      <c r="S165" s="31">
        <v>8930401</v>
      </c>
      <c r="T165" s="36">
        <f t="shared" si="38"/>
        <v>0.39586170658115138</v>
      </c>
      <c r="U165" s="36">
        <f t="shared" si="39"/>
        <v>0.10777220963819945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75787185</v>
      </c>
      <c r="E166" s="31">
        <v>75787185</v>
      </c>
      <c r="F166" s="31">
        <v>17337314</v>
      </c>
      <c r="G166" s="36">
        <f t="shared" si="32"/>
        <v>0.22876313455896272</v>
      </c>
      <c r="H166" s="31">
        <v>17997461</v>
      </c>
      <c r="I166" s="36">
        <f t="shared" si="33"/>
        <v>0.23747367051566831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35334775</v>
      </c>
      <c r="O166" s="36">
        <f t="shared" si="37"/>
        <v>0.466236805074631</v>
      </c>
      <c r="P166" s="31">
        <v>18203984</v>
      </c>
      <c r="Q166" s="31">
        <v>81813489</v>
      </c>
      <c r="R166" s="31">
        <v>77483764</v>
      </c>
      <c r="S166" s="31">
        <v>35256623</v>
      </c>
      <c r="T166" s="36">
        <f t="shared" si="38"/>
        <v>0.43093899833559229</v>
      </c>
      <c r="U166" s="36">
        <f t="shared" si="39"/>
        <v>-1.1344934163862175E-2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31710145</v>
      </c>
      <c r="E167" s="31">
        <v>31710145</v>
      </c>
      <c r="F167" s="31">
        <v>12507296</v>
      </c>
      <c r="G167" s="36">
        <f t="shared" si="32"/>
        <v>0.39442569562516983</v>
      </c>
      <c r="H167" s="31">
        <v>10278839</v>
      </c>
      <c r="I167" s="36">
        <f t="shared" si="33"/>
        <v>0.32414985803439245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22786135</v>
      </c>
      <c r="O167" s="36">
        <f t="shared" si="37"/>
        <v>0.71857555365956227</v>
      </c>
      <c r="P167" s="31">
        <v>2847892</v>
      </c>
      <c r="Q167" s="31">
        <v>28531061</v>
      </c>
      <c r="R167" s="31">
        <v>43967611</v>
      </c>
      <c r="S167" s="31">
        <v>7936889</v>
      </c>
      <c r="T167" s="36">
        <f t="shared" si="38"/>
        <v>0.27818415165142296</v>
      </c>
      <c r="U167" s="36">
        <f t="shared" si="39"/>
        <v>2.6092797760589237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171050153</v>
      </c>
      <c r="E169" s="32">
        <f>SUM(E164:E168)</f>
        <v>171050153</v>
      </c>
      <c r="F169" s="32">
        <f>SUM(F164:F168)</f>
        <v>44225787</v>
      </c>
      <c r="G169" s="37">
        <f t="shared" si="32"/>
        <v>0.2585545012637317</v>
      </c>
      <c r="H169" s="32">
        <f>SUM(H164:H168)</f>
        <v>44483676</v>
      </c>
      <c r="I169" s="37">
        <f t="shared" si="33"/>
        <v>0.26006218187948654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88709463</v>
      </c>
      <c r="O169" s="37">
        <f t="shared" si="37"/>
        <v>0.51861668314321818</v>
      </c>
      <c r="P169" s="32">
        <f>SUM(P164:P168)</f>
        <v>35829978</v>
      </c>
      <c r="Q169" s="32">
        <f>SUM(Q164:Q168)</f>
        <v>176255828</v>
      </c>
      <c r="R169" s="32">
        <f>SUM(R164:R168)</f>
        <v>185283950</v>
      </c>
      <c r="S169" s="32">
        <f>SUM(S164:S168)</f>
        <v>68938788</v>
      </c>
      <c r="T169" s="37">
        <f t="shared" si="38"/>
        <v>0.39112912623802715</v>
      </c>
      <c r="U169" s="37">
        <f t="shared" si="39"/>
        <v>0.24152116420501302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6249208915</v>
      </c>
      <c r="E170" s="32">
        <f>SUM(E105,E107:E111,E113:E120,E122:E125,E127:E131,E133:E136,E138:E143,E145:E149,E151:E156,E158:E162,E164:E168)</f>
        <v>6254557386</v>
      </c>
      <c r="F170" s="32">
        <f>SUM(F105,F107:F111,F113:F120,F122:F125,F127:F131,F133:F136,F138:F143,F145:F149,F151:F156,F158:F162,F164:F168)</f>
        <v>1152835616</v>
      </c>
      <c r="G170" s="37">
        <f t="shared" si="32"/>
        <v>0.18447704848414401</v>
      </c>
      <c r="H170" s="32">
        <f>SUM(H105,H107:H111,H113:H120,H122:H125,H127:H131,H133:H136,H138:H143,H145:H149,H151:H156,H158:H162,H164:H168)</f>
        <v>1540384176</v>
      </c>
      <c r="I170" s="37">
        <f t="shared" si="33"/>
        <v>0.24649266762431482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2693219792</v>
      </c>
      <c r="O170" s="37">
        <f t="shared" si="37"/>
        <v>0.4309697161084588</v>
      </c>
      <c r="P170" s="32">
        <f>SUM(P105,P107:P111,P113:P120,P122:P125,P127:P131,P133:P136,P138:P143,P145:P149,P151:P156,P158:P162,P164:P168)</f>
        <v>1414597399</v>
      </c>
      <c r="Q170" s="32">
        <f>SUM(Q105,Q107:Q111,Q113:Q120,Q122:Q125,Q127:Q131,Q133:Q136,Q138:Q143,Q145:Q149,Q151:Q156,Q158:Q162,Q164:Q168)</f>
        <v>5986508340</v>
      </c>
      <c r="R170" s="32">
        <f>SUM(R105,R107:R111,R113:R120,R122:R125,R127:R131,R133:R136,R138:R143,R145:R149,R151:R156,R158:R162,R164:R168)</f>
        <v>6178631649</v>
      </c>
      <c r="S170" s="32">
        <f>SUM(S105,S107:S111,S113:S120,S122:S125,S127:S131,S133:S136,S138:S143,S145:S149,S151:S156,S158:S162,S164:S168)</f>
        <v>2551912324</v>
      </c>
      <c r="T170" s="37">
        <f t="shared" si="38"/>
        <v>0.42627725195819238</v>
      </c>
      <c r="U170" s="37">
        <f t="shared" si="39"/>
        <v>8.892054876456057E-2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167719686</v>
      </c>
      <c r="E173" s="31">
        <v>167719686</v>
      </c>
      <c r="F173" s="31">
        <v>10137576</v>
      </c>
      <c r="G173" s="36">
        <f t="shared" ref="G173:G205" si="40">IF(($D173     =0),0,($F173     /$D173     ))</f>
        <v>6.0443566535177032E-2</v>
      </c>
      <c r="H173" s="31">
        <v>72203475</v>
      </c>
      <c r="I173" s="36">
        <f t="shared" ref="I173:I205" si="41">IF(($D173     =0),0,($H173     /$D173     ))</f>
        <v>0.43050089540472908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82341051</v>
      </c>
      <c r="O173" s="36">
        <f t="shared" ref="O173:O205" si="45">IF(($D173     =0),0,($N173     /$D173     ))</f>
        <v>0.4909444619399061</v>
      </c>
      <c r="P173" s="31">
        <v>60786418</v>
      </c>
      <c r="Q173" s="31">
        <v>80693062</v>
      </c>
      <c r="R173" s="31">
        <v>159824321</v>
      </c>
      <c r="S173" s="31">
        <v>72066303</v>
      </c>
      <c r="T173" s="36">
        <f t="shared" ref="T173:T205" si="46">IF(($Q173     =0),0,($S173     /$Q173     ))</f>
        <v>0.8930916886014314</v>
      </c>
      <c r="U173" s="36">
        <f t="shared" ref="U173:U205" si="47">IF(($P173     =0),0,(($H173     /$P173     )-1))</f>
        <v>0.1878225000854632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87451767</v>
      </c>
      <c r="E174" s="31">
        <v>87451767</v>
      </c>
      <c r="F174" s="31">
        <v>14424102</v>
      </c>
      <c r="G174" s="36">
        <f t="shared" si="40"/>
        <v>0.16493779937002301</v>
      </c>
      <c r="H174" s="31">
        <v>38750936</v>
      </c>
      <c r="I174" s="36">
        <f t="shared" si="41"/>
        <v>0.44311209858115275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53175038</v>
      </c>
      <c r="O174" s="36">
        <f t="shared" si="45"/>
        <v>0.60804989795117581</v>
      </c>
      <c r="P174" s="31">
        <v>29089149</v>
      </c>
      <c r="Q174" s="31">
        <v>71014865</v>
      </c>
      <c r="R174" s="31">
        <v>78094758</v>
      </c>
      <c r="S174" s="31">
        <v>43137161</v>
      </c>
      <c r="T174" s="36">
        <f t="shared" si="46"/>
        <v>0.60743847080466884</v>
      </c>
      <c r="U174" s="36">
        <f t="shared" si="47"/>
        <v>0.33214402387639463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204847816</v>
      </c>
      <c r="E175" s="31">
        <v>204847816</v>
      </c>
      <c r="F175" s="31">
        <v>25615070</v>
      </c>
      <c r="G175" s="36">
        <f t="shared" si="40"/>
        <v>0.12504438905025964</v>
      </c>
      <c r="H175" s="31">
        <v>60247997</v>
      </c>
      <c r="I175" s="36">
        <f t="shared" si="41"/>
        <v>0.2941110048251625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85863067</v>
      </c>
      <c r="O175" s="36">
        <f t="shared" si="45"/>
        <v>0.41915539387542211</v>
      </c>
      <c r="P175" s="31">
        <v>41181589</v>
      </c>
      <c r="Q175" s="31">
        <v>208519330</v>
      </c>
      <c r="R175" s="31">
        <v>210988130</v>
      </c>
      <c r="S175" s="31">
        <v>78989986</v>
      </c>
      <c r="T175" s="36">
        <f t="shared" si="46"/>
        <v>0.37881373395934087</v>
      </c>
      <c r="U175" s="36">
        <f t="shared" si="47"/>
        <v>0.46298378627400716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107194365</v>
      </c>
      <c r="E176" s="31">
        <v>107194365</v>
      </c>
      <c r="F176" s="31">
        <v>20222914</v>
      </c>
      <c r="G176" s="36">
        <f t="shared" si="40"/>
        <v>0.1886565026062704</v>
      </c>
      <c r="H176" s="31">
        <v>26893255</v>
      </c>
      <c r="I176" s="36">
        <f t="shared" si="41"/>
        <v>0.25088310379001733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47116169</v>
      </c>
      <c r="O176" s="36">
        <f t="shared" si="45"/>
        <v>0.4395396063962877</v>
      </c>
      <c r="P176" s="31">
        <v>22287485</v>
      </c>
      <c r="Q176" s="31">
        <v>85910502</v>
      </c>
      <c r="R176" s="31">
        <v>97886740</v>
      </c>
      <c r="S176" s="31">
        <v>43297658</v>
      </c>
      <c r="T176" s="36">
        <f t="shared" si="46"/>
        <v>0.5039856244816262</v>
      </c>
      <c r="U176" s="36">
        <f t="shared" si="47"/>
        <v>0.2066527470461561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20385512</v>
      </c>
      <c r="E177" s="31">
        <v>20385512</v>
      </c>
      <c r="F177" s="31">
        <v>2449740</v>
      </c>
      <c r="G177" s="36">
        <f t="shared" si="40"/>
        <v>0.12017063883408963</v>
      </c>
      <c r="H177" s="31">
        <v>3203848</v>
      </c>
      <c r="I177" s="36">
        <f t="shared" si="41"/>
        <v>0.15716298908754414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5653588</v>
      </c>
      <c r="O177" s="36">
        <f t="shared" si="45"/>
        <v>0.27733362792163374</v>
      </c>
      <c r="P177" s="31">
        <v>2255874</v>
      </c>
      <c r="Q177" s="31">
        <v>15690380</v>
      </c>
      <c r="R177" s="31">
        <v>16130956</v>
      </c>
      <c r="S177" s="31">
        <v>5162452</v>
      </c>
      <c r="T177" s="36">
        <f t="shared" si="46"/>
        <v>0.32902020218758243</v>
      </c>
      <c r="U177" s="36">
        <f t="shared" si="47"/>
        <v>0.42022471113191595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7059156</v>
      </c>
      <c r="E178" s="31">
        <v>7059156</v>
      </c>
      <c r="F178" s="31">
        <v>1555781</v>
      </c>
      <c r="G178" s="36">
        <f t="shared" si="40"/>
        <v>0.22039192787353049</v>
      </c>
      <c r="H178" s="31">
        <v>1326761</v>
      </c>
      <c r="I178" s="36">
        <f t="shared" si="41"/>
        <v>0.18794895593750868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2882542</v>
      </c>
      <c r="O178" s="36">
        <f t="shared" si="45"/>
        <v>0.40834088381103917</v>
      </c>
      <c r="P178" s="31">
        <v>1718719</v>
      </c>
      <c r="Q178" s="31">
        <v>7992031</v>
      </c>
      <c r="R178" s="31">
        <v>8022031</v>
      </c>
      <c r="S178" s="31">
        <v>3050036</v>
      </c>
      <c r="T178" s="36">
        <f t="shared" si="46"/>
        <v>0.38163465582153022</v>
      </c>
      <c r="U178" s="36">
        <f t="shared" si="47"/>
        <v>-0.22805240414518024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594658302</v>
      </c>
      <c r="E179" s="32">
        <f>SUM(E173:E178)</f>
        <v>594658302</v>
      </c>
      <c r="F179" s="32">
        <f>SUM(F173:F178)</f>
        <v>74405183</v>
      </c>
      <c r="G179" s="37">
        <f t="shared" si="40"/>
        <v>0.12512258342270652</v>
      </c>
      <c r="H179" s="32">
        <f>SUM(H173:H178)</f>
        <v>202626272</v>
      </c>
      <c r="I179" s="37">
        <f t="shared" si="41"/>
        <v>0.34074403959132821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277031455</v>
      </c>
      <c r="O179" s="37">
        <f t="shared" si="45"/>
        <v>0.4658666230140347</v>
      </c>
      <c r="P179" s="32">
        <f>SUM(P173:P178)</f>
        <v>157319234</v>
      </c>
      <c r="Q179" s="32">
        <f>SUM(Q173:Q178)</f>
        <v>469820170</v>
      </c>
      <c r="R179" s="32">
        <f>SUM(R173:R178)</f>
        <v>570946936</v>
      </c>
      <c r="S179" s="32">
        <f>SUM(S173:S178)</f>
        <v>245703596</v>
      </c>
      <c r="T179" s="37">
        <f t="shared" si="46"/>
        <v>0.52297370715267499</v>
      </c>
      <c r="U179" s="37">
        <f t="shared" si="47"/>
        <v>0.28799427030009572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12172426</v>
      </c>
      <c r="E180" s="31">
        <v>12172426</v>
      </c>
      <c r="F180" s="31">
        <v>2540276</v>
      </c>
      <c r="G180" s="36">
        <f t="shared" si="40"/>
        <v>0.2086910201795435</v>
      </c>
      <c r="H180" s="31">
        <v>3966874</v>
      </c>
      <c r="I180" s="36">
        <f t="shared" si="41"/>
        <v>0.32589017177019602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6507150</v>
      </c>
      <c r="O180" s="36">
        <f t="shared" si="45"/>
        <v>0.53458119194973952</v>
      </c>
      <c r="P180" s="31">
        <v>3285547</v>
      </c>
      <c r="Q180" s="31">
        <v>11210987</v>
      </c>
      <c r="R180" s="31">
        <v>11210987</v>
      </c>
      <c r="S180" s="31">
        <v>6314889</v>
      </c>
      <c r="T180" s="36">
        <f t="shared" si="46"/>
        <v>0.56327681050740674</v>
      </c>
      <c r="U180" s="36">
        <f t="shared" si="47"/>
        <v>0.20737094919050003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238934424</v>
      </c>
      <c r="E181" s="31">
        <v>238934424</v>
      </c>
      <c r="F181" s="31">
        <v>48306334</v>
      </c>
      <c r="G181" s="36">
        <f t="shared" si="40"/>
        <v>0.20217402411634081</v>
      </c>
      <c r="H181" s="31">
        <v>69980145</v>
      </c>
      <c r="I181" s="36">
        <f t="shared" si="41"/>
        <v>0.29288431456825159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118286479</v>
      </c>
      <c r="O181" s="36">
        <f t="shared" si="45"/>
        <v>0.49505833868459237</v>
      </c>
      <c r="P181" s="31">
        <v>73168937</v>
      </c>
      <c r="Q181" s="31">
        <v>269244105</v>
      </c>
      <c r="R181" s="31">
        <v>310239401</v>
      </c>
      <c r="S181" s="31">
        <v>149753121</v>
      </c>
      <c r="T181" s="36">
        <f t="shared" si="46"/>
        <v>0.55619832790768065</v>
      </c>
      <c r="U181" s="36">
        <f t="shared" si="47"/>
        <v>-4.3581226279124419E-2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117446872</v>
      </c>
      <c r="E182" s="31">
        <v>117446872</v>
      </c>
      <c r="F182" s="31">
        <v>39269551</v>
      </c>
      <c r="G182" s="36">
        <f t="shared" si="40"/>
        <v>0.33436012667923587</v>
      </c>
      <c r="H182" s="31">
        <v>40620283</v>
      </c>
      <c r="I182" s="36">
        <f t="shared" si="41"/>
        <v>0.34586091828822824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79889834</v>
      </c>
      <c r="O182" s="36">
        <f t="shared" si="45"/>
        <v>0.68022104496746405</v>
      </c>
      <c r="P182" s="31">
        <v>30146973</v>
      </c>
      <c r="Q182" s="31">
        <v>109898854</v>
      </c>
      <c r="R182" s="31">
        <v>142601354</v>
      </c>
      <c r="S182" s="31">
        <v>59724118</v>
      </c>
      <c r="T182" s="36">
        <f t="shared" si="46"/>
        <v>0.54344623102257283</v>
      </c>
      <c r="U182" s="36">
        <f t="shared" si="47"/>
        <v>0.34740834510980578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70373707</v>
      </c>
      <c r="E183" s="31">
        <v>70373707</v>
      </c>
      <c r="F183" s="31">
        <v>22225584</v>
      </c>
      <c r="G183" s="36">
        <f t="shared" si="40"/>
        <v>0.31582227151967424</v>
      </c>
      <c r="H183" s="31">
        <v>12221544</v>
      </c>
      <c r="I183" s="36">
        <f t="shared" si="41"/>
        <v>0.17366633819645169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34447128</v>
      </c>
      <c r="O183" s="36">
        <f t="shared" si="45"/>
        <v>0.48948860971612596</v>
      </c>
      <c r="P183" s="31">
        <v>16664555</v>
      </c>
      <c r="Q183" s="31">
        <v>63122869</v>
      </c>
      <c r="R183" s="31">
        <v>92763531</v>
      </c>
      <c r="S183" s="31">
        <v>29572616</v>
      </c>
      <c r="T183" s="36">
        <f t="shared" si="46"/>
        <v>0.46849290072667643</v>
      </c>
      <c r="U183" s="36">
        <f t="shared" si="47"/>
        <v>-0.26661444004955426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3874348</v>
      </c>
      <c r="E184" s="31">
        <v>3874348</v>
      </c>
      <c r="F184" s="31">
        <v>628972</v>
      </c>
      <c r="G184" s="36">
        <f t="shared" si="40"/>
        <v>0.16234267030220312</v>
      </c>
      <c r="H184" s="31">
        <v>650748</v>
      </c>
      <c r="I184" s="36">
        <f t="shared" si="41"/>
        <v>0.16796322890974172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1279720</v>
      </c>
      <c r="O184" s="36">
        <f t="shared" si="45"/>
        <v>0.33030589921194481</v>
      </c>
      <c r="P184" s="31">
        <v>794044</v>
      </c>
      <c r="Q184" s="31">
        <v>4271305</v>
      </c>
      <c r="R184" s="31">
        <v>3384485</v>
      </c>
      <c r="S184" s="31">
        <v>1258873</v>
      </c>
      <c r="T184" s="36">
        <f t="shared" si="46"/>
        <v>0.29472795784894779</v>
      </c>
      <c r="U184" s="36">
        <f t="shared" si="47"/>
        <v>-0.1804635511382241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442801777</v>
      </c>
      <c r="E185" s="32">
        <f>SUM(E180:E184)</f>
        <v>442801777</v>
      </c>
      <c r="F185" s="32">
        <f>SUM(F180:F184)</f>
        <v>112970717</v>
      </c>
      <c r="G185" s="37">
        <f t="shared" si="40"/>
        <v>0.25512706332251239</v>
      </c>
      <c r="H185" s="32">
        <f>SUM(H180:H184)</f>
        <v>127439594</v>
      </c>
      <c r="I185" s="37">
        <f t="shared" si="41"/>
        <v>0.28780280617527876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240410311</v>
      </c>
      <c r="O185" s="37">
        <f t="shared" si="45"/>
        <v>0.5429298694977911</v>
      </c>
      <c r="P185" s="32">
        <f>SUM(P180:P184)</f>
        <v>124060056</v>
      </c>
      <c r="Q185" s="32">
        <f>SUM(Q180:Q184)</f>
        <v>457748120</v>
      </c>
      <c r="R185" s="32">
        <f>SUM(R180:R184)</f>
        <v>560199758</v>
      </c>
      <c r="S185" s="32">
        <f>SUM(S180:S184)</f>
        <v>246623617</v>
      </c>
      <c r="T185" s="37">
        <f t="shared" si="46"/>
        <v>0.53877581627205806</v>
      </c>
      <c r="U185" s="37">
        <f t="shared" si="47"/>
        <v>2.7241145207930639E-2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19725025</v>
      </c>
      <c r="E186" s="31">
        <v>19725025</v>
      </c>
      <c r="F186" s="31">
        <v>2492482</v>
      </c>
      <c r="G186" s="36">
        <f t="shared" si="40"/>
        <v>0.12636141145575228</v>
      </c>
      <c r="H186" s="31">
        <v>824237</v>
      </c>
      <c r="I186" s="36">
        <f t="shared" si="41"/>
        <v>4.1786360220075765E-2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3316719</v>
      </c>
      <c r="O186" s="36">
        <f t="shared" si="45"/>
        <v>0.16814777167582803</v>
      </c>
      <c r="P186" s="31">
        <v>4036199</v>
      </c>
      <c r="Q186" s="31">
        <v>20351716</v>
      </c>
      <c r="R186" s="31">
        <v>23594716</v>
      </c>
      <c r="S186" s="31">
        <v>6414433</v>
      </c>
      <c r="T186" s="36">
        <f t="shared" si="46"/>
        <v>0.31517897557139651</v>
      </c>
      <c r="U186" s="36">
        <f t="shared" si="47"/>
        <v>-0.795788810214759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10565367</v>
      </c>
      <c r="E187" s="31">
        <v>10565367</v>
      </c>
      <c r="F187" s="31">
        <v>1498479</v>
      </c>
      <c r="G187" s="36">
        <f t="shared" si="40"/>
        <v>0.14182933730555691</v>
      </c>
      <c r="H187" s="31">
        <v>2920940</v>
      </c>
      <c r="I187" s="36">
        <f t="shared" si="41"/>
        <v>0.27646365715455035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4419419</v>
      </c>
      <c r="O187" s="36">
        <f t="shared" si="45"/>
        <v>0.41829299446010726</v>
      </c>
      <c r="P187" s="31">
        <v>2402044</v>
      </c>
      <c r="Q187" s="31">
        <v>12014827</v>
      </c>
      <c r="R187" s="31">
        <v>8408233</v>
      </c>
      <c r="S187" s="31">
        <v>3549684</v>
      </c>
      <c r="T187" s="36">
        <f t="shared" si="46"/>
        <v>0.29544195684215846</v>
      </c>
      <c r="U187" s="36">
        <f t="shared" si="47"/>
        <v>0.21602268734461161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659679067</v>
      </c>
      <c r="E188" s="31">
        <v>685586720</v>
      </c>
      <c r="F188" s="31">
        <v>242815067</v>
      </c>
      <c r="G188" s="36">
        <f t="shared" si="40"/>
        <v>0.36808060032015538</v>
      </c>
      <c r="H188" s="31">
        <v>262643572</v>
      </c>
      <c r="I188" s="36">
        <f t="shared" si="41"/>
        <v>0.39813840568629111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505458639</v>
      </c>
      <c r="O188" s="36">
        <f t="shared" si="45"/>
        <v>0.76621900600644643</v>
      </c>
      <c r="P188" s="31">
        <v>325190445</v>
      </c>
      <c r="Q188" s="31">
        <v>533117281</v>
      </c>
      <c r="R188" s="31">
        <v>522476857</v>
      </c>
      <c r="S188" s="31">
        <v>622951011</v>
      </c>
      <c r="T188" s="36">
        <f t="shared" si="46"/>
        <v>1.1685065054193957</v>
      </c>
      <c r="U188" s="36">
        <f t="shared" si="47"/>
        <v>-0.19233920910560576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49852797</v>
      </c>
      <c r="E189" s="31">
        <v>49852797</v>
      </c>
      <c r="F189" s="31">
        <v>11197029</v>
      </c>
      <c r="G189" s="36">
        <f t="shared" si="40"/>
        <v>0.22460182123783345</v>
      </c>
      <c r="H189" s="31">
        <v>6823034</v>
      </c>
      <c r="I189" s="36">
        <f t="shared" si="41"/>
        <v>0.13686361469347447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18020063</v>
      </c>
      <c r="O189" s="36">
        <f t="shared" si="45"/>
        <v>0.36146543593130792</v>
      </c>
      <c r="P189" s="31">
        <v>8697074</v>
      </c>
      <c r="Q189" s="31">
        <v>68124547</v>
      </c>
      <c r="R189" s="31">
        <v>80865103</v>
      </c>
      <c r="S189" s="31">
        <v>15510254</v>
      </c>
      <c r="T189" s="36">
        <f t="shared" si="46"/>
        <v>0.22767496714510263</v>
      </c>
      <c r="U189" s="36">
        <f t="shared" si="47"/>
        <v>-0.21547936696870695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9101000</v>
      </c>
      <c r="E190" s="31">
        <v>9101000</v>
      </c>
      <c r="F190" s="31">
        <v>1635333</v>
      </c>
      <c r="G190" s="36">
        <f t="shared" si="40"/>
        <v>0.17968717723327107</v>
      </c>
      <c r="H190" s="31">
        <v>2287034</v>
      </c>
      <c r="I190" s="36">
        <f t="shared" si="41"/>
        <v>0.25129480276892652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3922367</v>
      </c>
      <c r="O190" s="36">
        <f t="shared" si="45"/>
        <v>0.43098198000219756</v>
      </c>
      <c r="P190" s="31">
        <v>2615489</v>
      </c>
      <c r="Q190" s="31">
        <v>7617000</v>
      </c>
      <c r="R190" s="31">
        <v>8534000</v>
      </c>
      <c r="S190" s="31">
        <v>4283640</v>
      </c>
      <c r="T190" s="36">
        <f t="shared" si="46"/>
        <v>0.56237888932650648</v>
      </c>
      <c r="U190" s="36">
        <f t="shared" si="47"/>
        <v>-0.1255807231458439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748923256</v>
      </c>
      <c r="E191" s="32">
        <f>SUM(E186:E190)</f>
        <v>774830909</v>
      </c>
      <c r="F191" s="32">
        <f>SUM(F186:F190)</f>
        <v>259638390</v>
      </c>
      <c r="G191" s="37">
        <f t="shared" si="40"/>
        <v>0.34668223735864334</v>
      </c>
      <c r="H191" s="32">
        <f>SUM(H186:H190)</f>
        <v>275498817</v>
      </c>
      <c r="I191" s="37">
        <f t="shared" si="41"/>
        <v>0.36785987722085106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535137207</v>
      </c>
      <c r="O191" s="37">
        <f t="shared" si="45"/>
        <v>0.71454211457949435</v>
      </c>
      <c r="P191" s="32">
        <f>SUM(P186:P190)</f>
        <v>342941251</v>
      </c>
      <c r="Q191" s="32">
        <f>SUM(Q186:Q190)</f>
        <v>641225371</v>
      </c>
      <c r="R191" s="32">
        <f>SUM(R186:R190)</f>
        <v>643878909</v>
      </c>
      <c r="S191" s="32">
        <f>SUM(S186:S190)</f>
        <v>652709022</v>
      </c>
      <c r="T191" s="37">
        <f t="shared" si="46"/>
        <v>1.0179089155223087</v>
      </c>
      <c r="U191" s="37">
        <f t="shared" si="47"/>
        <v>-0.19665885571753516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33344430</v>
      </c>
      <c r="E192" s="31">
        <v>32218596</v>
      </c>
      <c r="F192" s="31">
        <v>5198140</v>
      </c>
      <c r="G192" s="36">
        <f t="shared" si="40"/>
        <v>0.15589230345218077</v>
      </c>
      <c r="H192" s="31">
        <v>3972890</v>
      </c>
      <c r="I192" s="36">
        <f t="shared" si="41"/>
        <v>0.11914703595173166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9171030</v>
      </c>
      <c r="O192" s="36">
        <f t="shared" si="45"/>
        <v>0.27503933940391245</v>
      </c>
      <c r="P192" s="31">
        <v>9143626</v>
      </c>
      <c r="Q192" s="31">
        <v>37424858</v>
      </c>
      <c r="R192" s="31">
        <v>30946772</v>
      </c>
      <c r="S192" s="31">
        <v>12368679</v>
      </c>
      <c r="T192" s="36">
        <f t="shared" si="46"/>
        <v>0.33049367882705127</v>
      </c>
      <c r="U192" s="36">
        <f t="shared" si="47"/>
        <v>-0.56550169484184942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55829269</v>
      </c>
      <c r="E193" s="31">
        <v>55829269</v>
      </c>
      <c r="F193" s="31">
        <v>3902997</v>
      </c>
      <c r="G193" s="36">
        <f t="shared" si="40"/>
        <v>6.9909512875764149E-2</v>
      </c>
      <c r="H193" s="31">
        <v>5948628</v>
      </c>
      <c r="I193" s="36">
        <f t="shared" si="41"/>
        <v>0.10655034727393618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9851625</v>
      </c>
      <c r="O193" s="36">
        <f t="shared" si="45"/>
        <v>0.17645986014970033</v>
      </c>
      <c r="P193" s="31">
        <v>6154240</v>
      </c>
      <c r="Q193" s="31">
        <v>49415048</v>
      </c>
      <c r="R193" s="31">
        <v>49124009</v>
      </c>
      <c r="S193" s="31">
        <v>10270323</v>
      </c>
      <c r="T193" s="36">
        <f t="shared" si="46"/>
        <v>0.2078379646621005</v>
      </c>
      <c r="U193" s="36">
        <f t="shared" si="47"/>
        <v>-3.3409811772046605E-2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31504347</v>
      </c>
      <c r="E194" s="31">
        <v>31504347</v>
      </c>
      <c r="F194" s="31">
        <v>1965610</v>
      </c>
      <c r="G194" s="36">
        <f t="shared" si="40"/>
        <v>6.2391707404695615E-2</v>
      </c>
      <c r="H194" s="31">
        <v>11092982</v>
      </c>
      <c r="I194" s="36">
        <f t="shared" si="41"/>
        <v>0.35210956760982859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13058592</v>
      </c>
      <c r="O194" s="36">
        <f t="shared" si="45"/>
        <v>0.41450127501452416</v>
      </c>
      <c r="P194" s="31">
        <v>11837807</v>
      </c>
      <c r="Q194" s="31">
        <v>30851746</v>
      </c>
      <c r="R194" s="31">
        <v>29669526</v>
      </c>
      <c r="S194" s="31">
        <v>13702401</v>
      </c>
      <c r="T194" s="36">
        <f t="shared" si="46"/>
        <v>0.4441369704003138</v>
      </c>
      <c r="U194" s="36">
        <f t="shared" si="47"/>
        <v>-6.2919170755191378E-2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83368860</v>
      </c>
      <c r="E195" s="31">
        <v>83368860</v>
      </c>
      <c r="F195" s="31">
        <v>14169605</v>
      </c>
      <c r="G195" s="36">
        <f t="shared" si="40"/>
        <v>0.16996280145848222</v>
      </c>
      <c r="H195" s="31">
        <v>23376460</v>
      </c>
      <c r="I195" s="36">
        <f t="shared" si="41"/>
        <v>0.28039798073285399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37546065</v>
      </c>
      <c r="O195" s="36">
        <f t="shared" si="45"/>
        <v>0.45036078219133618</v>
      </c>
      <c r="P195" s="31">
        <v>11427808</v>
      </c>
      <c r="Q195" s="31">
        <v>90945080</v>
      </c>
      <c r="R195" s="31">
        <v>75912712</v>
      </c>
      <c r="S195" s="31">
        <v>22920445</v>
      </c>
      <c r="T195" s="36">
        <f t="shared" si="46"/>
        <v>0.2520251232941903</v>
      </c>
      <c r="U195" s="36">
        <f t="shared" si="47"/>
        <v>1.0455768945365551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35709346</v>
      </c>
      <c r="E196" s="31">
        <v>35709346</v>
      </c>
      <c r="F196" s="31">
        <v>10764326</v>
      </c>
      <c r="G196" s="36">
        <f t="shared" si="40"/>
        <v>0.30144282115948023</v>
      </c>
      <c r="H196" s="31">
        <v>9385081</v>
      </c>
      <c r="I196" s="36">
        <f t="shared" si="41"/>
        <v>0.2628186189688268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20149407</v>
      </c>
      <c r="O196" s="36">
        <f t="shared" si="45"/>
        <v>0.56426144012830703</v>
      </c>
      <c r="P196" s="31">
        <v>7862027</v>
      </c>
      <c r="Q196" s="31">
        <v>39271808</v>
      </c>
      <c r="R196" s="31">
        <v>30266252</v>
      </c>
      <c r="S196" s="31">
        <v>15623874</v>
      </c>
      <c r="T196" s="36">
        <f t="shared" si="46"/>
        <v>0.39783943738979372</v>
      </c>
      <c r="U196" s="36">
        <f t="shared" si="47"/>
        <v>0.19372281473976116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6652247</v>
      </c>
      <c r="E197" s="31">
        <v>6652247</v>
      </c>
      <c r="F197" s="31">
        <v>1608857</v>
      </c>
      <c r="G197" s="36">
        <f t="shared" si="40"/>
        <v>0.24185166305460395</v>
      </c>
      <c r="H197" s="31">
        <v>2434557</v>
      </c>
      <c r="I197" s="36">
        <f t="shared" si="41"/>
        <v>0.36597513592023867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4043414</v>
      </c>
      <c r="O197" s="36">
        <f t="shared" si="45"/>
        <v>0.6078267989748426</v>
      </c>
      <c r="P197" s="31">
        <v>1204139</v>
      </c>
      <c r="Q197" s="31">
        <v>4169823</v>
      </c>
      <c r="R197" s="31">
        <v>5317215</v>
      </c>
      <c r="S197" s="31">
        <v>2427005</v>
      </c>
      <c r="T197" s="36">
        <f t="shared" si="46"/>
        <v>0.5820402928373698</v>
      </c>
      <c r="U197" s="36">
        <f t="shared" si="47"/>
        <v>1.0218238924243797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246408499</v>
      </c>
      <c r="E198" s="32">
        <f>SUM(E192:E197)</f>
        <v>245282665</v>
      </c>
      <c r="F198" s="32">
        <f>SUM(F192:F197)</f>
        <v>37609535</v>
      </c>
      <c r="G198" s="37">
        <f t="shared" si="40"/>
        <v>0.15263083518884632</v>
      </c>
      <c r="H198" s="32">
        <f>SUM(H192:H197)</f>
        <v>56210598</v>
      </c>
      <c r="I198" s="37">
        <f t="shared" si="41"/>
        <v>0.22811955848974186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93820133</v>
      </c>
      <c r="O198" s="37">
        <f t="shared" si="45"/>
        <v>0.38075039367858815</v>
      </c>
      <c r="P198" s="32">
        <f>SUM(P192:P197)</f>
        <v>47629647</v>
      </c>
      <c r="Q198" s="32">
        <f>SUM(Q192:Q197)</f>
        <v>252078363</v>
      </c>
      <c r="R198" s="32">
        <f>SUM(R192:R197)</f>
        <v>221236486</v>
      </c>
      <c r="S198" s="32">
        <f>SUM(S192:S197)</f>
        <v>77312727</v>
      </c>
      <c r="T198" s="37">
        <f t="shared" si="46"/>
        <v>0.30670116260632807</v>
      </c>
      <c r="U198" s="37">
        <f t="shared" si="47"/>
        <v>0.18015986975507081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16951972</v>
      </c>
      <c r="E199" s="31">
        <v>16951972</v>
      </c>
      <c r="F199" s="31">
        <v>938314</v>
      </c>
      <c r="G199" s="36">
        <f t="shared" si="40"/>
        <v>5.5351318418883654E-2</v>
      </c>
      <c r="H199" s="31">
        <v>5561256</v>
      </c>
      <c r="I199" s="36">
        <f t="shared" si="41"/>
        <v>0.32805953195297871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6499570</v>
      </c>
      <c r="O199" s="36">
        <f t="shared" si="45"/>
        <v>0.38341085037186234</v>
      </c>
      <c r="P199" s="31">
        <v>5956790</v>
      </c>
      <c r="Q199" s="31">
        <v>18712140</v>
      </c>
      <c r="R199" s="31">
        <v>21592062</v>
      </c>
      <c r="S199" s="31">
        <v>9287141</v>
      </c>
      <c r="T199" s="36">
        <f t="shared" si="46"/>
        <v>0.49631634863783619</v>
      </c>
      <c r="U199" s="36">
        <f t="shared" si="47"/>
        <v>-6.6400527801047216E-2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222792338</v>
      </c>
      <c r="E200" s="31">
        <v>222792338</v>
      </c>
      <c r="F200" s="31">
        <v>26989571</v>
      </c>
      <c r="G200" s="36">
        <f t="shared" si="40"/>
        <v>0.12114227644579052</v>
      </c>
      <c r="H200" s="31">
        <v>28443830</v>
      </c>
      <c r="I200" s="36">
        <f t="shared" si="41"/>
        <v>0.12766969571458064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55433401</v>
      </c>
      <c r="O200" s="36">
        <f t="shared" si="45"/>
        <v>0.24881197216037115</v>
      </c>
      <c r="P200" s="31">
        <v>28917601</v>
      </c>
      <c r="Q200" s="31">
        <v>173220422</v>
      </c>
      <c r="R200" s="31">
        <v>187006302</v>
      </c>
      <c r="S200" s="31">
        <v>51458338</v>
      </c>
      <c r="T200" s="36">
        <f t="shared" si="46"/>
        <v>0.29706854079826683</v>
      </c>
      <c r="U200" s="36">
        <f t="shared" si="47"/>
        <v>-1.6383482156766771E-2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53104477</v>
      </c>
      <c r="E201" s="31">
        <v>53104477</v>
      </c>
      <c r="F201" s="31">
        <v>9872842</v>
      </c>
      <c r="G201" s="36">
        <f t="shared" si="40"/>
        <v>0.18591355301361878</v>
      </c>
      <c r="H201" s="31">
        <v>14361626</v>
      </c>
      <c r="I201" s="36">
        <f t="shared" si="41"/>
        <v>0.27044096489265868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24234468</v>
      </c>
      <c r="O201" s="36">
        <f t="shared" si="45"/>
        <v>0.45635451790627746</v>
      </c>
      <c r="P201" s="31">
        <v>15458799</v>
      </c>
      <c r="Q201" s="31">
        <v>52435959</v>
      </c>
      <c r="R201" s="31">
        <v>54245081</v>
      </c>
      <c r="S201" s="31">
        <v>38759811</v>
      </c>
      <c r="T201" s="36">
        <f t="shared" si="46"/>
        <v>0.73918379179448213</v>
      </c>
      <c r="U201" s="36">
        <f t="shared" si="47"/>
        <v>-7.0974012922996099E-2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157645303</v>
      </c>
      <c r="E202" s="31">
        <v>157645303</v>
      </c>
      <c r="F202" s="31">
        <v>26686599</v>
      </c>
      <c r="G202" s="36">
        <f t="shared" si="40"/>
        <v>0.1692825507144986</v>
      </c>
      <c r="H202" s="31">
        <v>22782886</v>
      </c>
      <c r="I202" s="36">
        <f t="shared" si="41"/>
        <v>0.14451991633394876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49469485</v>
      </c>
      <c r="O202" s="36">
        <f t="shared" si="45"/>
        <v>0.31380246704844739</v>
      </c>
      <c r="P202" s="31">
        <v>47149458</v>
      </c>
      <c r="Q202" s="31">
        <v>162200393</v>
      </c>
      <c r="R202" s="31">
        <v>192273152</v>
      </c>
      <c r="S202" s="31">
        <v>62142259</v>
      </c>
      <c r="T202" s="36">
        <f t="shared" si="46"/>
        <v>0.38312027394409581</v>
      </c>
      <c r="U202" s="36">
        <f t="shared" si="47"/>
        <v>-0.51679431818707222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450494090</v>
      </c>
      <c r="E204" s="32">
        <f>SUM(E199:E203)</f>
        <v>450494090</v>
      </c>
      <c r="F204" s="32">
        <f>SUM(F199:F203)</f>
        <v>64487326</v>
      </c>
      <c r="G204" s="37">
        <f t="shared" si="40"/>
        <v>0.1431479955708187</v>
      </c>
      <c r="H204" s="32">
        <f>SUM(H199:H203)</f>
        <v>71149598</v>
      </c>
      <c r="I204" s="37">
        <f t="shared" si="41"/>
        <v>0.15793680667375681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135636924</v>
      </c>
      <c r="O204" s="37">
        <f t="shared" si="45"/>
        <v>0.30108480224457551</v>
      </c>
      <c r="P204" s="32">
        <f>SUM(P199:P203)</f>
        <v>97482648</v>
      </c>
      <c r="Q204" s="32">
        <f>SUM(Q199:Q203)</f>
        <v>406568914</v>
      </c>
      <c r="R204" s="32">
        <f>SUM(R199:R203)</f>
        <v>455116597</v>
      </c>
      <c r="S204" s="32">
        <f>SUM(S199:S203)</f>
        <v>161647549</v>
      </c>
      <c r="T204" s="37">
        <f t="shared" si="46"/>
        <v>0.39758954370033317</v>
      </c>
      <c r="U204" s="37">
        <f t="shared" si="47"/>
        <v>-0.27013063904460211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2483285924</v>
      </c>
      <c r="E205" s="32">
        <f>SUM(E173:E178,E180:E184,E186:E190,E192:E197,E199:E203)</f>
        <v>2508067743</v>
      </c>
      <c r="F205" s="32">
        <f>SUM(F173:F178,F180:F184,F186:F190,F192:F197,F199:F203)</f>
        <v>549111151</v>
      </c>
      <c r="G205" s="37">
        <f t="shared" si="40"/>
        <v>0.22112280575227067</v>
      </c>
      <c r="H205" s="32">
        <f>SUM(H173:H178,H180:H184,H186:H190,H192:H197,H199:H203)</f>
        <v>732924879</v>
      </c>
      <c r="I205" s="37">
        <f t="shared" si="41"/>
        <v>0.29514316974801974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1282036030</v>
      </c>
      <c r="O205" s="37">
        <f t="shared" si="45"/>
        <v>0.51626597550029041</v>
      </c>
      <c r="P205" s="32">
        <f>SUM(P173:P178,P180:P184,P186:P190,P192:P197,P199:P203)</f>
        <v>769432836</v>
      </c>
      <c r="Q205" s="32">
        <f>SUM(Q173:Q178,Q180:Q184,Q186:Q190,Q192:Q197,Q199:Q203)</f>
        <v>2227440938</v>
      </c>
      <c r="R205" s="32">
        <f>SUM(R173:R178,R180:R184,R186:R190,R192:R197,R199:R203)</f>
        <v>2451378686</v>
      </c>
      <c r="S205" s="32">
        <f>SUM(S173:S178,S180:S184,S186:S190,S192:S197,S199:S203)</f>
        <v>1383996511</v>
      </c>
      <c r="T205" s="37">
        <f t="shared" si="46"/>
        <v>0.62133926309295484</v>
      </c>
      <c r="U205" s="37">
        <f t="shared" si="47"/>
        <v>-4.7447880168191792E-2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27535087</v>
      </c>
      <c r="E208" s="31">
        <v>27535087</v>
      </c>
      <c r="F208" s="31">
        <v>6352977</v>
      </c>
      <c r="G208" s="36">
        <f t="shared" ref="G208:G231" si="48">IF(($D208     =0),0,($F208     /$D208     ))</f>
        <v>0.23072296811700649</v>
      </c>
      <c r="H208" s="31">
        <v>8316868</v>
      </c>
      <c r="I208" s="36">
        <f t="shared" ref="I208:I231" si="49">IF(($D208     =0),0,($H208     /$D208     ))</f>
        <v>0.30204618565396218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14669845</v>
      </c>
      <c r="O208" s="36">
        <f t="shared" ref="O208:O231" si="53">IF(($D208     =0),0,($N208     /$D208     ))</f>
        <v>0.53276915377096867</v>
      </c>
      <c r="P208" s="31">
        <v>5555532</v>
      </c>
      <c r="Q208" s="31">
        <v>17655968</v>
      </c>
      <c r="R208" s="31">
        <v>45384946</v>
      </c>
      <c r="S208" s="31">
        <v>6984032</v>
      </c>
      <c r="T208" s="36">
        <f t="shared" ref="T208:T231" si="54">IF(($Q208     =0),0,($S208     /$Q208     ))</f>
        <v>0.39556211248230627</v>
      </c>
      <c r="U208" s="36">
        <f t="shared" ref="U208:U231" si="55">IF(($P208     =0),0,(($H208     /$P208     )-1))</f>
        <v>0.49704258746057084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94664159</v>
      </c>
      <c r="E209" s="31">
        <v>94664159</v>
      </c>
      <c r="F209" s="31">
        <v>6401379</v>
      </c>
      <c r="G209" s="36">
        <f t="shared" si="48"/>
        <v>6.7621991972695805E-2</v>
      </c>
      <c r="H209" s="31">
        <v>9899762</v>
      </c>
      <c r="I209" s="36">
        <f t="shared" si="49"/>
        <v>0.10457772090913521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16301141</v>
      </c>
      <c r="O209" s="36">
        <f t="shared" si="53"/>
        <v>0.17219971288183103</v>
      </c>
      <c r="P209" s="31">
        <v>6327359</v>
      </c>
      <c r="Q209" s="31">
        <v>91495884</v>
      </c>
      <c r="R209" s="31">
        <v>98955884</v>
      </c>
      <c r="S209" s="31">
        <v>12687732</v>
      </c>
      <c r="T209" s="36">
        <f t="shared" si="54"/>
        <v>0.13866997558054087</v>
      </c>
      <c r="U209" s="36">
        <f t="shared" si="55"/>
        <v>0.56459622411182919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38766454</v>
      </c>
      <c r="E210" s="31">
        <v>38766454</v>
      </c>
      <c r="F210" s="31">
        <v>9404946</v>
      </c>
      <c r="G210" s="36">
        <f t="shared" si="48"/>
        <v>0.24260526897817375</v>
      </c>
      <c r="H210" s="31">
        <v>8766509</v>
      </c>
      <c r="I210" s="36">
        <f t="shared" si="49"/>
        <v>0.22613646840126259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18171455</v>
      </c>
      <c r="O210" s="36">
        <f t="shared" si="53"/>
        <v>0.46874173737943636</v>
      </c>
      <c r="P210" s="31">
        <v>14281385</v>
      </c>
      <c r="Q210" s="31">
        <v>43527538</v>
      </c>
      <c r="R210" s="31">
        <v>54005889</v>
      </c>
      <c r="S210" s="31">
        <v>24349248</v>
      </c>
      <c r="T210" s="36">
        <f t="shared" si="54"/>
        <v>0.55939869606224912</v>
      </c>
      <c r="U210" s="36">
        <f t="shared" si="55"/>
        <v>-0.38615834528653914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33472861</v>
      </c>
      <c r="E211" s="31">
        <v>33472861</v>
      </c>
      <c r="F211" s="31">
        <v>841887</v>
      </c>
      <c r="G211" s="36">
        <f t="shared" si="48"/>
        <v>2.5151330804976606E-2</v>
      </c>
      <c r="H211" s="31">
        <v>3624737</v>
      </c>
      <c r="I211" s="36">
        <f t="shared" si="49"/>
        <v>0.10828883136102409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4466624</v>
      </c>
      <c r="O211" s="36">
        <f t="shared" si="53"/>
        <v>0.13344016216600069</v>
      </c>
      <c r="P211" s="31">
        <v>843475</v>
      </c>
      <c r="Q211" s="31">
        <v>29000429</v>
      </c>
      <c r="R211" s="31">
        <v>23291034</v>
      </c>
      <c r="S211" s="31">
        <v>2103803</v>
      </c>
      <c r="T211" s="36">
        <f t="shared" si="54"/>
        <v>7.2543857885688512E-2</v>
      </c>
      <c r="U211" s="36">
        <f t="shared" si="55"/>
        <v>3.2973852218500843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55307363</v>
      </c>
      <c r="E212" s="31">
        <v>55307363</v>
      </c>
      <c r="F212" s="31">
        <v>166545</v>
      </c>
      <c r="G212" s="36">
        <f t="shared" si="48"/>
        <v>3.0112627137909285E-3</v>
      </c>
      <c r="H212" s="31">
        <v>5081571</v>
      </c>
      <c r="I212" s="36">
        <f t="shared" si="49"/>
        <v>9.1878743161195375E-2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5248116</v>
      </c>
      <c r="O212" s="36">
        <f t="shared" si="53"/>
        <v>9.4890005874986305E-2</v>
      </c>
      <c r="P212" s="31">
        <v>7409750</v>
      </c>
      <c r="Q212" s="31">
        <v>89945316</v>
      </c>
      <c r="R212" s="31">
        <v>66796084</v>
      </c>
      <c r="S212" s="31">
        <v>19639986</v>
      </c>
      <c r="T212" s="36">
        <f t="shared" si="54"/>
        <v>0.21835473900608676</v>
      </c>
      <c r="U212" s="36">
        <f t="shared" si="55"/>
        <v>-0.31420479773271703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4855384</v>
      </c>
      <c r="E213" s="31">
        <v>4855384</v>
      </c>
      <c r="F213" s="31">
        <v>906169</v>
      </c>
      <c r="G213" s="36">
        <f t="shared" si="48"/>
        <v>0.18663178854648776</v>
      </c>
      <c r="H213" s="31">
        <v>351416</v>
      </c>
      <c r="I213" s="36">
        <f t="shared" si="49"/>
        <v>7.2376561771427345E-2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1257585</v>
      </c>
      <c r="O213" s="36">
        <f t="shared" si="53"/>
        <v>0.25900835031791514</v>
      </c>
      <c r="P213" s="31">
        <v>0</v>
      </c>
      <c r="Q213" s="31">
        <v>4717440</v>
      </c>
      <c r="R213" s="31">
        <v>4717440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47711330</v>
      </c>
      <c r="E214" s="31">
        <v>47711330</v>
      </c>
      <c r="F214" s="31">
        <v>13897877</v>
      </c>
      <c r="G214" s="36">
        <f t="shared" si="48"/>
        <v>0.29129091559593917</v>
      </c>
      <c r="H214" s="31">
        <v>21629059</v>
      </c>
      <c r="I214" s="36">
        <f t="shared" si="49"/>
        <v>0.45333171387173654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35526936</v>
      </c>
      <c r="O214" s="36">
        <f t="shared" si="53"/>
        <v>0.74462262946767566</v>
      </c>
      <c r="P214" s="31">
        <v>21026752</v>
      </c>
      <c r="Q214" s="31">
        <v>51052287</v>
      </c>
      <c r="R214" s="31">
        <v>50860562</v>
      </c>
      <c r="S214" s="31">
        <v>32246908</v>
      </c>
      <c r="T214" s="36">
        <f t="shared" si="54"/>
        <v>0.6316447292557138</v>
      </c>
      <c r="U214" s="36">
        <f t="shared" si="55"/>
        <v>2.8644794973565091E-2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302312638</v>
      </c>
      <c r="E216" s="32">
        <f>SUM(E208:E215)</f>
        <v>302312638</v>
      </c>
      <c r="F216" s="32">
        <f>SUM(F208:F215)</f>
        <v>37971780</v>
      </c>
      <c r="G216" s="37">
        <f t="shared" si="48"/>
        <v>0.12560434208509669</v>
      </c>
      <c r="H216" s="32">
        <f>SUM(H208:H215)</f>
        <v>57669922</v>
      </c>
      <c r="I216" s="37">
        <f t="shared" si="49"/>
        <v>0.19076252445655281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95641702</v>
      </c>
      <c r="O216" s="37">
        <f t="shared" si="53"/>
        <v>0.31636686654164953</v>
      </c>
      <c r="P216" s="32">
        <f>SUM(P208:P215)</f>
        <v>55444253</v>
      </c>
      <c r="Q216" s="32">
        <f>SUM(Q208:Q215)</f>
        <v>327394862</v>
      </c>
      <c r="R216" s="32">
        <f>SUM(R208:R215)</f>
        <v>344011839</v>
      </c>
      <c r="S216" s="32">
        <f>SUM(S208:S215)</f>
        <v>98011709</v>
      </c>
      <c r="T216" s="37">
        <f t="shared" si="54"/>
        <v>0.29936850077995419</v>
      </c>
      <c r="U216" s="37">
        <f t="shared" si="55"/>
        <v>4.0142465261458149E-2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36374111</v>
      </c>
      <c r="E217" s="31">
        <v>36374111</v>
      </c>
      <c r="F217" s="31">
        <v>2097459</v>
      </c>
      <c r="G217" s="36">
        <f t="shared" si="48"/>
        <v>5.7663512381099846E-2</v>
      </c>
      <c r="H217" s="31">
        <v>3918829</v>
      </c>
      <c r="I217" s="36">
        <f t="shared" si="49"/>
        <v>0.10773676365588701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6016288</v>
      </c>
      <c r="O217" s="36">
        <f t="shared" si="53"/>
        <v>0.16540027603698684</v>
      </c>
      <c r="P217" s="31">
        <v>2579246</v>
      </c>
      <c r="Q217" s="31">
        <v>30701655</v>
      </c>
      <c r="R217" s="31">
        <v>30701655</v>
      </c>
      <c r="S217" s="31">
        <v>11857393</v>
      </c>
      <c r="T217" s="36">
        <f t="shared" si="54"/>
        <v>0.38621347937106321</v>
      </c>
      <c r="U217" s="36">
        <f t="shared" si="55"/>
        <v>0.51937000193079674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170994680</v>
      </c>
      <c r="E218" s="31">
        <v>170994680</v>
      </c>
      <c r="F218" s="31">
        <v>34765014</v>
      </c>
      <c r="G218" s="36">
        <f t="shared" si="48"/>
        <v>0.20331050065417239</v>
      </c>
      <c r="H218" s="31">
        <v>36797203</v>
      </c>
      <c r="I218" s="36">
        <f t="shared" si="49"/>
        <v>0.21519501659349871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71562217</v>
      </c>
      <c r="O218" s="36">
        <f t="shared" si="53"/>
        <v>0.4185055172476711</v>
      </c>
      <c r="P218" s="31">
        <v>23122575</v>
      </c>
      <c r="Q218" s="31">
        <v>166975427</v>
      </c>
      <c r="R218" s="31">
        <v>213817061</v>
      </c>
      <c r="S218" s="31">
        <v>39283442</v>
      </c>
      <c r="T218" s="36">
        <f t="shared" si="54"/>
        <v>0.23526480935425306</v>
      </c>
      <c r="U218" s="36">
        <f t="shared" si="55"/>
        <v>0.59139728166088767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108148831</v>
      </c>
      <c r="E219" s="31">
        <v>108148831</v>
      </c>
      <c r="F219" s="31">
        <v>22402124</v>
      </c>
      <c r="G219" s="36">
        <f t="shared" si="48"/>
        <v>0.2071416194965621</v>
      </c>
      <c r="H219" s="31">
        <v>23417007</v>
      </c>
      <c r="I219" s="36">
        <f t="shared" si="49"/>
        <v>0.21652575236804916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45819131</v>
      </c>
      <c r="O219" s="36">
        <f t="shared" si="53"/>
        <v>0.42366737186461129</v>
      </c>
      <c r="P219" s="31">
        <v>16875351</v>
      </c>
      <c r="Q219" s="31">
        <v>113200695</v>
      </c>
      <c r="R219" s="31">
        <v>114239807</v>
      </c>
      <c r="S219" s="31">
        <v>50952584</v>
      </c>
      <c r="T219" s="36">
        <f t="shared" si="54"/>
        <v>0.45010840260300522</v>
      </c>
      <c r="U219" s="36">
        <f t="shared" si="55"/>
        <v>0.38764562585987106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19150104</v>
      </c>
      <c r="E220" s="31">
        <v>19150104</v>
      </c>
      <c r="F220" s="31">
        <v>8593509</v>
      </c>
      <c r="G220" s="36">
        <f t="shared" si="48"/>
        <v>0.44874476921900791</v>
      </c>
      <c r="H220" s="31">
        <v>1788466</v>
      </c>
      <c r="I220" s="36">
        <f t="shared" si="49"/>
        <v>9.3391973223748551E-2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10381975</v>
      </c>
      <c r="O220" s="36">
        <f t="shared" si="53"/>
        <v>0.54213674244275645</v>
      </c>
      <c r="P220" s="31">
        <v>3631783</v>
      </c>
      <c r="Q220" s="31">
        <v>22161932</v>
      </c>
      <c r="R220" s="31">
        <v>21076190</v>
      </c>
      <c r="S220" s="31">
        <v>7619501</v>
      </c>
      <c r="T220" s="36">
        <f t="shared" si="54"/>
        <v>0.34381032303501335</v>
      </c>
      <c r="U220" s="36">
        <f t="shared" si="55"/>
        <v>-0.50755152496721312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68528799</v>
      </c>
      <c r="E221" s="31">
        <v>68528799</v>
      </c>
      <c r="F221" s="31">
        <v>26412264</v>
      </c>
      <c r="G221" s="36">
        <f t="shared" si="48"/>
        <v>0.38541845742838715</v>
      </c>
      <c r="H221" s="31">
        <v>14055615</v>
      </c>
      <c r="I221" s="36">
        <f t="shared" si="49"/>
        <v>0.20510522882503748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40467879</v>
      </c>
      <c r="O221" s="36">
        <f t="shared" si="53"/>
        <v>0.59052368625342466</v>
      </c>
      <c r="P221" s="31">
        <v>15127425</v>
      </c>
      <c r="Q221" s="31">
        <v>60279877</v>
      </c>
      <c r="R221" s="31">
        <v>76377667</v>
      </c>
      <c r="S221" s="31">
        <v>35234563</v>
      </c>
      <c r="T221" s="36">
        <f t="shared" si="54"/>
        <v>0.58451617278515677</v>
      </c>
      <c r="U221" s="36">
        <f t="shared" si="55"/>
        <v>-7.0852111314384292E-2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54212672</v>
      </c>
      <c r="E222" s="31">
        <v>54212672</v>
      </c>
      <c r="F222" s="31">
        <v>8606745</v>
      </c>
      <c r="G222" s="36">
        <f t="shared" si="48"/>
        <v>0.15875891525877936</v>
      </c>
      <c r="H222" s="31">
        <v>8747150</v>
      </c>
      <c r="I222" s="36">
        <f t="shared" si="49"/>
        <v>0.16134880789495121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17353895</v>
      </c>
      <c r="O222" s="36">
        <f t="shared" si="53"/>
        <v>0.32010772315373054</v>
      </c>
      <c r="P222" s="31">
        <v>6999264</v>
      </c>
      <c r="Q222" s="31">
        <v>52528828</v>
      </c>
      <c r="R222" s="31">
        <v>50676328</v>
      </c>
      <c r="S222" s="31">
        <v>18467918</v>
      </c>
      <c r="T222" s="36">
        <f t="shared" si="54"/>
        <v>0.35157681416383402</v>
      </c>
      <c r="U222" s="36">
        <f t="shared" si="55"/>
        <v>0.24972425672184961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457409197</v>
      </c>
      <c r="E224" s="32">
        <f>SUM(E217:E223)</f>
        <v>457409197</v>
      </c>
      <c r="F224" s="32">
        <f>SUM(F217:F223)</f>
        <v>102877115</v>
      </c>
      <c r="G224" s="37">
        <f t="shared" si="48"/>
        <v>0.22491265080531384</v>
      </c>
      <c r="H224" s="32">
        <f>SUM(H217:H223)</f>
        <v>88724270</v>
      </c>
      <c r="I224" s="37">
        <f t="shared" si="49"/>
        <v>0.19397132935217304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191601385</v>
      </c>
      <c r="O224" s="37">
        <f t="shared" si="53"/>
        <v>0.41888398015748685</v>
      </c>
      <c r="P224" s="32">
        <f>SUM(P217:P223)</f>
        <v>68335644</v>
      </c>
      <c r="Q224" s="32">
        <f>SUM(Q217:Q223)</f>
        <v>445848414</v>
      </c>
      <c r="R224" s="32">
        <f>SUM(R217:R223)</f>
        <v>506888708</v>
      </c>
      <c r="S224" s="32">
        <f>SUM(S217:S223)</f>
        <v>163415401</v>
      </c>
      <c r="T224" s="37">
        <f t="shared" si="54"/>
        <v>0.36652681913543828</v>
      </c>
      <c r="U224" s="37">
        <f t="shared" si="55"/>
        <v>0.29836004764951074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29709497</v>
      </c>
      <c r="E225" s="31">
        <v>29709497</v>
      </c>
      <c r="F225" s="31">
        <v>5287743</v>
      </c>
      <c r="G225" s="36">
        <f t="shared" si="48"/>
        <v>0.17798157269374168</v>
      </c>
      <c r="H225" s="31">
        <v>6484462</v>
      </c>
      <c r="I225" s="36">
        <f t="shared" si="49"/>
        <v>0.21826226139069269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11772205</v>
      </c>
      <c r="O225" s="36">
        <f t="shared" si="53"/>
        <v>0.39624383408443437</v>
      </c>
      <c r="P225" s="31">
        <v>4121006</v>
      </c>
      <c r="Q225" s="31">
        <v>27735414</v>
      </c>
      <c r="R225" s="31">
        <v>25610663</v>
      </c>
      <c r="S225" s="31">
        <v>10499279</v>
      </c>
      <c r="T225" s="36">
        <f t="shared" si="54"/>
        <v>0.37855137118198418</v>
      </c>
      <c r="U225" s="36">
        <f t="shared" si="55"/>
        <v>0.57351433120941819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56851765</v>
      </c>
      <c r="E226" s="31">
        <v>56851765</v>
      </c>
      <c r="F226" s="31">
        <v>13935920</v>
      </c>
      <c r="G226" s="36">
        <f t="shared" si="48"/>
        <v>0.24512730607396269</v>
      </c>
      <c r="H226" s="31">
        <v>25010216</v>
      </c>
      <c r="I226" s="36">
        <f t="shared" si="49"/>
        <v>0.43991978085464895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38946136</v>
      </c>
      <c r="O226" s="36">
        <f t="shared" si="53"/>
        <v>0.6850470869286116</v>
      </c>
      <c r="P226" s="31">
        <v>23155048</v>
      </c>
      <c r="Q226" s="31">
        <v>79971465</v>
      </c>
      <c r="R226" s="31">
        <v>82238377</v>
      </c>
      <c r="S226" s="31">
        <v>79447322</v>
      </c>
      <c r="T226" s="36">
        <f t="shared" si="54"/>
        <v>0.9934458747254411</v>
      </c>
      <c r="U226" s="36">
        <f t="shared" si="55"/>
        <v>8.0119376129127451E-2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95120627</v>
      </c>
      <c r="E227" s="31">
        <v>95120627</v>
      </c>
      <c r="F227" s="31">
        <v>15845070</v>
      </c>
      <c r="G227" s="36">
        <f t="shared" si="48"/>
        <v>0.16657869591208646</v>
      </c>
      <c r="H227" s="31">
        <v>49408108</v>
      </c>
      <c r="I227" s="36">
        <f t="shared" si="49"/>
        <v>0.51942580235515057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65253178</v>
      </c>
      <c r="O227" s="36">
        <f t="shared" si="53"/>
        <v>0.68600449826723708</v>
      </c>
      <c r="P227" s="31">
        <v>36188981</v>
      </c>
      <c r="Q227" s="31">
        <v>106075072</v>
      </c>
      <c r="R227" s="31">
        <v>110079766</v>
      </c>
      <c r="S227" s="31">
        <v>61610071</v>
      </c>
      <c r="T227" s="36">
        <f t="shared" si="54"/>
        <v>0.58081573585922242</v>
      </c>
      <c r="U227" s="36">
        <f t="shared" si="55"/>
        <v>0.36528044268502624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368060370</v>
      </c>
      <c r="E228" s="31">
        <v>368060370</v>
      </c>
      <c r="F228" s="31">
        <v>86174577</v>
      </c>
      <c r="G228" s="36">
        <f t="shared" si="48"/>
        <v>0.2341316371550678</v>
      </c>
      <c r="H228" s="31">
        <v>85715748</v>
      </c>
      <c r="I228" s="36">
        <f t="shared" si="49"/>
        <v>0.23288502372586323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171890325</v>
      </c>
      <c r="O228" s="36">
        <f t="shared" si="53"/>
        <v>0.46701666088093102</v>
      </c>
      <c r="P228" s="31">
        <v>154195356</v>
      </c>
      <c r="Q228" s="31">
        <v>323119382</v>
      </c>
      <c r="R228" s="31">
        <v>317869628</v>
      </c>
      <c r="S228" s="31">
        <v>179043119</v>
      </c>
      <c r="T228" s="36">
        <f t="shared" si="54"/>
        <v>0.55410826144746717</v>
      </c>
      <c r="U228" s="36">
        <f t="shared" si="55"/>
        <v>-0.44410940625215711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2756737</v>
      </c>
      <c r="E229" s="31">
        <v>2756737</v>
      </c>
      <c r="F229" s="31">
        <v>667762</v>
      </c>
      <c r="G229" s="36">
        <f t="shared" si="48"/>
        <v>0.24222912813228104</v>
      </c>
      <c r="H229" s="31">
        <v>746316</v>
      </c>
      <c r="I229" s="36">
        <f t="shared" si="49"/>
        <v>0.27072441077984588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1414078</v>
      </c>
      <c r="O229" s="36">
        <f t="shared" si="53"/>
        <v>0.51295353891212692</v>
      </c>
      <c r="P229" s="31">
        <v>732530</v>
      </c>
      <c r="Q229" s="31">
        <v>2754335</v>
      </c>
      <c r="R229" s="31">
        <v>2724335</v>
      </c>
      <c r="S229" s="31">
        <v>1377174</v>
      </c>
      <c r="T229" s="36">
        <f t="shared" si="54"/>
        <v>0.50000235991627739</v>
      </c>
      <c r="U229" s="36">
        <f t="shared" si="55"/>
        <v>1.8819707042714962E-2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552498996</v>
      </c>
      <c r="E230" s="32">
        <f>SUM(E225:E229)</f>
        <v>552498996</v>
      </c>
      <c r="F230" s="32">
        <f>SUM(F225:F229)</f>
        <v>121911072</v>
      </c>
      <c r="G230" s="37">
        <f t="shared" si="48"/>
        <v>0.22065392495301475</v>
      </c>
      <c r="H230" s="32">
        <f>SUM(H225:H229)</f>
        <v>167364850</v>
      </c>
      <c r="I230" s="37">
        <f t="shared" si="49"/>
        <v>0.30292335590054176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289275922</v>
      </c>
      <c r="O230" s="37">
        <f t="shared" si="53"/>
        <v>0.52357728085355648</v>
      </c>
      <c r="P230" s="32">
        <f>SUM(P225:P229)</f>
        <v>218392921</v>
      </c>
      <c r="Q230" s="32">
        <f>SUM(Q225:Q229)</f>
        <v>539655668</v>
      </c>
      <c r="R230" s="32">
        <f>SUM(R225:R229)</f>
        <v>538522769</v>
      </c>
      <c r="S230" s="32">
        <f>SUM(S225:S229)</f>
        <v>331976965</v>
      </c>
      <c r="T230" s="37">
        <f t="shared" si="54"/>
        <v>0.61516441813782641</v>
      </c>
      <c r="U230" s="37">
        <f t="shared" si="55"/>
        <v>-0.23365258711842585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1312220831</v>
      </c>
      <c r="E231" s="32">
        <f>SUM(E208:E215,E217:E223,E225:E229)</f>
        <v>1312220831</v>
      </c>
      <c r="F231" s="32">
        <f>SUM(F208:F215,F217:F223,F225:F229)</f>
        <v>262759967</v>
      </c>
      <c r="G231" s="37">
        <f t="shared" si="48"/>
        <v>0.20024066132204238</v>
      </c>
      <c r="H231" s="32">
        <f>SUM(H208:H215,H217:H223,H225:H229)</f>
        <v>313759042</v>
      </c>
      <c r="I231" s="37">
        <f t="shared" si="49"/>
        <v>0.23910536594735707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576519009</v>
      </c>
      <c r="O231" s="37">
        <f t="shared" si="53"/>
        <v>0.43934602726939942</v>
      </c>
      <c r="P231" s="32">
        <f>SUM(P208:P215,P217:P223,P225:P229)</f>
        <v>342172818</v>
      </c>
      <c r="Q231" s="32">
        <f>SUM(Q208:Q215,Q217:Q223,Q225:Q229)</f>
        <v>1312898944</v>
      </c>
      <c r="R231" s="32">
        <f>SUM(R208:R215,R217:R223,R225:R229)</f>
        <v>1389423316</v>
      </c>
      <c r="S231" s="32">
        <f>SUM(S208:S215,S217:S223,S225:S229)</f>
        <v>593404075</v>
      </c>
      <c r="T231" s="37">
        <f t="shared" si="54"/>
        <v>0.45198000783828796</v>
      </c>
      <c r="U231" s="37">
        <f t="shared" si="55"/>
        <v>-8.303925532740597E-2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35118724</v>
      </c>
      <c r="E234" s="31">
        <v>35118724</v>
      </c>
      <c r="F234" s="31">
        <v>3068623</v>
      </c>
      <c r="G234" s="36">
        <f t="shared" ref="G234:G260" si="56">IF(($D234     =0),0,($F234     /$D234     ))</f>
        <v>8.7378544846902759E-2</v>
      </c>
      <c r="H234" s="31">
        <v>3504371</v>
      </c>
      <c r="I234" s="36">
        <f t="shared" ref="I234:I260" si="57">IF(($D234     =0),0,($H234     /$D234     ))</f>
        <v>9.9786398845242777E-2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6572994</v>
      </c>
      <c r="O234" s="36">
        <f t="shared" ref="O234:O260" si="61">IF(($D234     =0),0,($N234     /$D234     ))</f>
        <v>0.18716494369214554</v>
      </c>
      <c r="P234" s="31">
        <v>2856864</v>
      </c>
      <c r="Q234" s="31">
        <v>36432505</v>
      </c>
      <c r="R234" s="31">
        <v>35728905</v>
      </c>
      <c r="S234" s="31">
        <v>5573919</v>
      </c>
      <c r="T234" s="36">
        <f t="shared" ref="T234:T260" si="62">IF(($Q234     =0),0,($S234     /$Q234     ))</f>
        <v>0.1529930209300733</v>
      </c>
      <c r="U234" s="36">
        <f t="shared" ref="U234:U260" si="63">IF(($P234     =0),0,(($H234     /$P234     )-1))</f>
        <v>0.22664957099812932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78156226</v>
      </c>
      <c r="E235" s="31">
        <v>78156226</v>
      </c>
      <c r="F235" s="31">
        <v>14545773</v>
      </c>
      <c r="G235" s="36">
        <f t="shared" si="56"/>
        <v>0.18611150697066667</v>
      </c>
      <c r="H235" s="31">
        <v>17304846</v>
      </c>
      <c r="I235" s="36">
        <f t="shared" si="57"/>
        <v>0.22141353140567457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31850619</v>
      </c>
      <c r="O235" s="36">
        <f t="shared" si="61"/>
        <v>0.40752503837634124</v>
      </c>
      <c r="P235" s="31">
        <v>17610433</v>
      </c>
      <c r="Q235" s="31">
        <v>75564007</v>
      </c>
      <c r="R235" s="31">
        <v>76034118</v>
      </c>
      <c r="S235" s="31">
        <v>31419627</v>
      </c>
      <c r="T235" s="36">
        <f t="shared" si="62"/>
        <v>0.41580149395730165</v>
      </c>
      <c r="U235" s="36">
        <f t="shared" si="63"/>
        <v>-1.7352611375313742E-2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374005915</v>
      </c>
      <c r="E236" s="31">
        <v>374005915</v>
      </c>
      <c r="F236" s="31">
        <v>111758041</v>
      </c>
      <c r="G236" s="36">
        <f t="shared" si="56"/>
        <v>0.29881356555550731</v>
      </c>
      <c r="H236" s="31">
        <v>69051871</v>
      </c>
      <c r="I236" s="36">
        <f t="shared" si="57"/>
        <v>0.18462775114131549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180809912</v>
      </c>
      <c r="O236" s="36">
        <f t="shared" si="61"/>
        <v>0.48344131669682283</v>
      </c>
      <c r="P236" s="31">
        <v>123203634</v>
      </c>
      <c r="Q236" s="31">
        <v>200956676</v>
      </c>
      <c r="R236" s="31">
        <v>243566136</v>
      </c>
      <c r="S236" s="31">
        <v>181174414</v>
      </c>
      <c r="T236" s="36">
        <f t="shared" si="62"/>
        <v>0.90155956799365056</v>
      </c>
      <c r="U236" s="36">
        <f t="shared" si="63"/>
        <v>-0.43953056611950259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22394773</v>
      </c>
      <c r="E237" s="31">
        <v>22394773</v>
      </c>
      <c r="F237" s="31">
        <v>3464116</v>
      </c>
      <c r="G237" s="36">
        <f t="shared" si="56"/>
        <v>0.15468413098002823</v>
      </c>
      <c r="H237" s="31">
        <v>4370997</v>
      </c>
      <c r="I237" s="36">
        <f t="shared" si="57"/>
        <v>0.19517933939317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7835113</v>
      </c>
      <c r="O237" s="36">
        <f t="shared" si="61"/>
        <v>0.34986347037319826</v>
      </c>
      <c r="P237" s="31">
        <v>2656252</v>
      </c>
      <c r="Q237" s="31">
        <v>23073749</v>
      </c>
      <c r="R237" s="31">
        <v>22175421</v>
      </c>
      <c r="S237" s="31">
        <v>6706310</v>
      </c>
      <c r="T237" s="36">
        <f t="shared" si="62"/>
        <v>0.29064674318854727</v>
      </c>
      <c r="U237" s="36">
        <f t="shared" si="63"/>
        <v>0.64555057276192174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52353006</v>
      </c>
      <c r="E238" s="31">
        <v>52353006</v>
      </c>
      <c r="F238" s="31">
        <v>17605352</v>
      </c>
      <c r="G238" s="36">
        <f t="shared" si="56"/>
        <v>0.33628158810976394</v>
      </c>
      <c r="H238" s="31">
        <v>17108258</v>
      </c>
      <c r="I238" s="36">
        <f t="shared" si="57"/>
        <v>0.32678654593396222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34713610</v>
      </c>
      <c r="O238" s="36">
        <f t="shared" si="61"/>
        <v>0.66306813404372611</v>
      </c>
      <c r="P238" s="31">
        <v>15411774</v>
      </c>
      <c r="Q238" s="31">
        <v>59463137</v>
      </c>
      <c r="R238" s="31">
        <v>59463137</v>
      </c>
      <c r="S238" s="31">
        <v>17622638</v>
      </c>
      <c r="T238" s="36">
        <f t="shared" si="62"/>
        <v>0.29636240012026277</v>
      </c>
      <c r="U238" s="36">
        <f t="shared" si="63"/>
        <v>0.11007713972447308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4303000</v>
      </c>
      <c r="E239" s="31">
        <v>4303000</v>
      </c>
      <c r="F239" s="31">
        <v>34379</v>
      </c>
      <c r="G239" s="36">
        <f t="shared" si="56"/>
        <v>7.9895421798745064E-3</v>
      </c>
      <c r="H239" s="31">
        <v>1175140</v>
      </c>
      <c r="I239" s="36">
        <f t="shared" si="57"/>
        <v>0.27309783871717408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1209519</v>
      </c>
      <c r="O239" s="36">
        <f t="shared" si="61"/>
        <v>0.28108738089704854</v>
      </c>
      <c r="P239" s="31">
        <v>26044</v>
      </c>
      <c r="Q239" s="31">
        <v>2795956</v>
      </c>
      <c r="R239" s="31">
        <v>2795956</v>
      </c>
      <c r="S239" s="31">
        <v>26044</v>
      </c>
      <c r="T239" s="36">
        <f t="shared" si="62"/>
        <v>9.3148819223192354E-3</v>
      </c>
      <c r="U239" s="36">
        <f t="shared" si="63"/>
        <v>44.121333128551683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566331644</v>
      </c>
      <c r="E240" s="32">
        <f>SUM(E234:E239)</f>
        <v>566331644</v>
      </c>
      <c r="F240" s="32">
        <f>SUM(F234:F239)</f>
        <v>150476284</v>
      </c>
      <c r="G240" s="37">
        <f t="shared" si="56"/>
        <v>0.26570347179823134</v>
      </c>
      <c r="H240" s="32">
        <f>SUM(H234:H239)</f>
        <v>112515483</v>
      </c>
      <c r="I240" s="37">
        <f t="shared" si="57"/>
        <v>0.19867419416175164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262991767</v>
      </c>
      <c r="O240" s="37">
        <f t="shared" si="61"/>
        <v>0.46437766595998298</v>
      </c>
      <c r="P240" s="32">
        <f>SUM(P234:P239)</f>
        <v>161765001</v>
      </c>
      <c r="Q240" s="32">
        <f>SUM(Q234:Q239)</f>
        <v>398286030</v>
      </c>
      <c r="R240" s="32">
        <f>SUM(R234:R239)</f>
        <v>439763673</v>
      </c>
      <c r="S240" s="32">
        <f>SUM(S234:S239)</f>
        <v>242522952</v>
      </c>
      <c r="T240" s="37">
        <f t="shared" si="62"/>
        <v>0.60891654171249743</v>
      </c>
      <c r="U240" s="37">
        <f t="shared" si="63"/>
        <v>-0.30445101038882938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110445012</v>
      </c>
      <c r="E243" s="31">
        <v>110445012</v>
      </c>
      <c r="F243" s="31">
        <v>5695913</v>
      </c>
      <c r="G243" s="36">
        <f t="shared" si="56"/>
        <v>5.1572387895616328E-2</v>
      </c>
      <c r="H243" s="31">
        <v>15726911</v>
      </c>
      <c r="I243" s="36">
        <f t="shared" si="57"/>
        <v>0.14239584672234903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21422824</v>
      </c>
      <c r="O243" s="36">
        <f t="shared" si="61"/>
        <v>0.19396823461796536</v>
      </c>
      <c r="P243" s="31">
        <v>11133703</v>
      </c>
      <c r="Q243" s="31">
        <v>106889348</v>
      </c>
      <c r="R243" s="31">
        <v>119094348</v>
      </c>
      <c r="S243" s="31">
        <v>20907010</v>
      </c>
      <c r="T243" s="36">
        <f t="shared" si="62"/>
        <v>0.19559488752798829</v>
      </c>
      <c r="U243" s="36">
        <f t="shared" si="63"/>
        <v>0.41254989467565273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2500000</v>
      </c>
      <c r="E244" s="31">
        <v>2500000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15623011</v>
      </c>
      <c r="R244" s="31">
        <v>15623011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29259353</v>
      </c>
      <c r="E245" s="31">
        <v>29259353</v>
      </c>
      <c r="F245" s="31">
        <v>1582969</v>
      </c>
      <c r="G245" s="36">
        <f t="shared" si="56"/>
        <v>5.410129882229453E-2</v>
      </c>
      <c r="H245" s="31">
        <v>4688955</v>
      </c>
      <c r="I245" s="36">
        <f t="shared" si="57"/>
        <v>0.16025491062635597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6271924</v>
      </c>
      <c r="O245" s="36">
        <f t="shared" si="61"/>
        <v>0.2143562094486505</v>
      </c>
      <c r="P245" s="31">
        <v>9821702</v>
      </c>
      <c r="Q245" s="31">
        <v>100422024</v>
      </c>
      <c r="R245" s="31">
        <v>48723072</v>
      </c>
      <c r="S245" s="31">
        <v>20603480</v>
      </c>
      <c r="T245" s="36">
        <f t="shared" si="62"/>
        <v>0.20516893784176268</v>
      </c>
      <c r="U245" s="36">
        <f t="shared" si="63"/>
        <v>-0.52259241829980185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22330683</v>
      </c>
      <c r="E246" s="31">
        <v>22330683</v>
      </c>
      <c r="F246" s="31">
        <v>1145340</v>
      </c>
      <c r="G246" s="36">
        <f t="shared" si="56"/>
        <v>5.1289967261637273E-2</v>
      </c>
      <c r="H246" s="31">
        <v>2021601</v>
      </c>
      <c r="I246" s="36">
        <f t="shared" si="57"/>
        <v>9.0530191127606796E-2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3166941</v>
      </c>
      <c r="O246" s="36">
        <f t="shared" si="61"/>
        <v>0.14182015838924408</v>
      </c>
      <c r="P246" s="31">
        <v>9050301</v>
      </c>
      <c r="Q246" s="31">
        <v>33834128</v>
      </c>
      <c r="R246" s="31">
        <v>36592746</v>
      </c>
      <c r="S246" s="31">
        <v>9887450</v>
      </c>
      <c r="T246" s="36">
        <f t="shared" si="62"/>
        <v>0.29223303760037794</v>
      </c>
      <c r="U246" s="36">
        <f t="shared" si="63"/>
        <v>-0.77662610337490434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164535048</v>
      </c>
      <c r="E247" s="32">
        <f>SUM(E241:E246)</f>
        <v>164535048</v>
      </c>
      <c r="F247" s="32">
        <f>SUM(F241:F246)</f>
        <v>8424222</v>
      </c>
      <c r="G247" s="37">
        <f t="shared" si="56"/>
        <v>5.1200167395338163E-2</v>
      </c>
      <c r="H247" s="32">
        <f>SUM(H241:H246)</f>
        <v>22437467</v>
      </c>
      <c r="I247" s="37">
        <f t="shared" si="57"/>
        <v>0.13636892122826014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30861689</v>
      </c>
      <c r="O247" s="37">
        <f t="shared" si="61"/>
        <v>0.18756908862359831</v>
      </c>
      <c r="P247" s="32">
        <f>SUM(P241:P246)</f>
        <v>30005706</v>
      </c>
      <c r="Q247" s="32">
        <f>SUM(Q241:Q246)</f>
        <v>256768511</v>
      </c>
      <c r="R247" s="32">
        <f>SUM(R241:R246)</f>
        <v>220033177</v>
      </c>
      <c r="S247" s="32">
        <f>SUM(S241:S246)</f>
        <v>51397940</v>
      </c>
      <c r="T247" s="37">
        <f t="shared" si="62"/>
        <v>0.20017228670224285</v>
      </c>
      <c r="U247" s="37">
        <f t="shared" si="63"/>
        <v>-0.25222665982263504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80194830</v>
      </c>
      <c r="E248" s="31">
        <v>80194830</v>
      </c>
      <c r="F248" s="31">
        <v>6779136</v>
      </c>
      <c r="G248" s="36">
        <f t="shared" si="56"/>
        <v>8.4533329642322325E-2</v>
      </c>
      <c r="H248" s="31">
        <v>13396337</v>
      </c>
      <c r="I248" s="36">
        <f t="shared" si="57"/>
        <v>0.16704738946388439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20175473</v>
      </c>
      <c r="O248" s="36">
        <f t="shared" si="61"/>
        <v>0.25158071910620672</v>
      </c>
      <c r="P248" s="31">
        <v>11857068</v>
      </c>
      <c r="Q248" s="31">
        <v>64008554</v>
      </c>
      <c r="R248" s="31">
        <v>79808621</v>
      </c>
      <c r="S248" s="31">
        <v>14109211</v>
      </c>
      <c r="T248" s="36">
        <f t="shared" si="62"/>
        <v>0.22042696043406948</v>
      </c>
      <c r="U248" s="36">
        <f t="shared" si="63"/>
        <v>0.12981868704809663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3535890</v>
      </c>
      <c r="E249" s="31">
        <v>3535890</v>
      </c>
      <c r="F249" s="31">
        <v>82404</v>
      </c>
      <c r="G249" s="36">
        <f t="shared" si="56"/>
        <v>2.3305023629128733E-2</v>
      </c>
      <c r="H249" s="31">
        <v>1234385</v>
      </c>
      <c r="I249" s="36">
        <f t="shared" si="57"/>
        <v>0.34910164060533555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1316789</v>
      </c>
      <c r="O249" s="36">
        <f t="shared" si="61"/>
        <v>0.37240666423446434</v>
      </c>
      <c r="P249" s="31">
        <v>229272</v>
      </c>
      <c r="Q249" s="31">
        <v>4839372</v>
      </c>
      <c r="R249" s="31">
        <v>5256754</v>
      </c>
      <c r="S249" s="31">
        <v>885279</v>
      </c>
      <c r="T249" s="36">
        <f t="shared" si="62"/>
        <v>0.18293262018294937</v>
      </c>
      <c r="U249" s="36">
        <f t="shared" si="63"/>
        <v>4.383932621515056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38014367</v>
      </c>
      <c r="E250" s="31">
        <v>38014367</v>
      </c>
      <c r="F250" s="31">
        <v>7305537</v>
      </c>
      <c r="G250" s="36">
        <f t="shared" si="56"/>
        <v>0.19217831510912703</v>
      </c>
      <c r="H250" s="31">
        <v>7994949</v>
      </c>
      <c r="I250" s="36">
        <f t="shared" si="57"/>
        <v>0.21031387948666883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15300486</v>
      </c>
      <c r="O250" s="36">
        <f t="shared" si="61"/>
        <v>0.40249219459579583</v>
      </c>
      <c r="P250" s="31">
        <v>11152653</v>
      </c>
      <c r="Q250" s="31">
        <v>35120518</v>
      </c>
      <c r="R250" s="31">
        <v>35007518</v>
      </c>
      <c r="S250" s="31">
        <v>14886563</v>
      </c>
      <c r="T250" s="36">
        <f t="shared" si="62"/>
        <v>0.42387082673438931</v>
      </c>
      <c r="U250" s="36">
        <f t="shared" si="63"/>
        <v>-0.28313478416301485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34420179</v>
      </c>
      <c r="E251" s="31">
        <v>34420179</v>
      </c>
      <c r="F251" s="31">
        <v>5260392</v>
      </c>
      <c r="G251" s="36">
        <f t="shared" si="56"/>
        <v>0.15282872294185337</v>
      </c>
      <c r="H251" s="31">
        <v>5036768</v>
      </c>
      <c r="I251" s="36">
        <f t="shared" si="57"/>
        <v>0.14633183633356467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10297160</v>
      </c>
      <c r="O251" s="36">
        <f t="shared" si="61"/>
        <v>0.29916055927541807</v>
      </c>
      <c r="P251" s="31">
        <v>4933584</v>
      </c>
      <c r="Q251" s="31">
        <v>35648455</v>
      </c>
      <c r="R251" s="31">
        <v>34356552</v>
      </c>
      <c r="S251" s="31">
        <v>9561737</v>
      </c>
      <c r="T251" s="36">
        <f t="shared" si="62"/>
        <v>0.26822304080218906</v>
      </c>
      <c r="U251" s="36">
        <f t="shared" si="63"/>
        <v>2.0914612987231962E-2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156165266</v>
      </c>
      <c r="E254" s="32">
        <f>SUM(E248:E253)</f>
        <v>156165266</v>
      </c>
      <c r="F254" s="32">
        <f>SUM(F248:F253)</f>
        <v>19427469</v>
      </c>
      <c r="G254" s="37">
        <f t="shared" si="56"/>
        <v>0.12440326519214587</v>
      </c>
      <c r="H254" s="32">
        <f>SUM(H248:H253)</f>
        <v>27662439</v>
      </c>
      <c r="I254" s="37">
        <f t="shared" si="57"/>
        <v>0.1771356698486333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47089908</v>
      </c>
      <c r="O254" s="37">
        <f t="shared" si="61"/>
        <v>0.30153893504077917</v>
      </c>
      <c r="P254" s="32">
        <f>SUM(P248:P253)</f>
        <v>28172577</v>
      </c>
      <c r="Q254" s="32">
        <f>SUM(Q248:Q253)</f>
        <v>139616899</v>
      </c>
      <c r="R254" s="32">
        <f>SUM(R248:R253)</f>
        <v>154429445</v>
      </c>
      <c r="S254" s="32">
        <f>SUM(S248:S253)</f>
        <v>39442790</v>
      </c>
      <c r="T254" s="37">
        <f t="shared" si="62"/>
        <v>0.28250727728883307</v>
      </c>
      <c r="U254" s="37">
        <f t="shared" si="63"/>
        <v>-1.8107608686276699E-2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207705063</v>
      </c>
      <c r="E255" s="31">
        <v>207705063</v>
      </c>
      <c r="F255" s="31">
        <v>33210704</v>
      </c>
      <c r="G255" s="36">
        <f t="shared" si="56"/>
        <v>0.15989356985486675</v>
      </c>
      <c r="H255" s="31">
        <v>67732398</v>
      </c>
      <c r="I255" s="36">
        <f t="shared" si="57"/>
        <v>0.32609892614894997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100943102</v>
      </c>
      <c r="O255" s="36">
        <f t="shared" si="61"/>
        <v>0.48599249600381672</v>
      </c>
      <c r="P255" s="31">
        <v>59048174</v>
      </c>
      <c r="Q255" s="31">
        <v>224956629</v>
      </c>
      <c r="R255" s="31">
        <v>247546443</v>
      </c>
      <c r="S255" s="31">
        <v>123704055</v>
      </c>
      <c r="T255" s="36">
        <f t="shared" si="62"/>
        <v>0.54990179907078884</v>
      </c>
      <c r="U255" s="36">
        <f t="shared" si="63"/>
        <v>0.1470701532616403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48419660</v>
      </c>
      <c r="E256" s="31">
        <v>48419660</v>
      </c>
      <c r="F256" s="31">
        <v>5315526</v>
      </c>
      <c r="G256" s="36">
        <f t="shared" si="56"/>
        <v>0.10978032476890585</v>
      </c>
      <c r="H256" s="31">
        <v>5666005</v>
      </c>
      <c r="I256" s="36">
        <f t="shared" si="57"/>
        <v>0.11701868621134473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10981531</v>
      </c>
      <c r="O256" s="36">
        <f t="shared" si="61"/>
        <v>0.22679901098025057</v>
      </c>
      <c r="P256" s="31">
        <v>5737866</v>
      </c>
      <c r="Q256" s="31">
        <v>37996985</v>
      </c>
      <c r="R256" s="31">
        <v>38234185</v>
      </c>
      <c r="S256" s="31">
        <v>10295808</v>
      </c>
      <c r="T256" s="36">
        <f t="shared" si="62"/>
        <v>0.27096381462897651</v>
      </c>
      <c r="U256" s="36">
        <f t="shared" si="63"/>
        <v>-1.2523994112096704E-2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84469672</v>
      </c>
      <c r="E257" s="31">
        <v>84469672</v>
      </c>
      <c r="F257" s="31">
        <v>18254129</v>
      </c>
      <c r="G257" s="36">
        <f t="shared" si="56"/>
        <v>0.21610275697530826</v>
      </c>
      <c r="H257" s="31">
        <v>20561234</v>
      </c>
      <c r="I257" s="36">
        <f t="shared" si="57"/>
        <v>0.24341557760517882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38815363</v>
      </c>
      <c r="O257" s="36">
        <f t="shared" si="61"/>
        <v>0.45951833458048708</v>
      </c>
      <c r="P257" s="31">
        <v>23497417</v>
      </c>
      <c r="Q257" s="31">
        <v>218985921</v>
      </c>
      <c r="R257" s="31">
        <v>179722923</v>
      </c>
      <c r="S257" s="31">
        <v>41871701</v>
      </c>
      <c r="T257" s="36">
        <f t="shared" si="62"/>
        <v>0.19120727400552842</v>
      </c>
      <c r="U257" s="36">
        <f t="shared" si="63"/>
        <v>-0.1249576921582487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340594395</v>
      </c>
      <c r="E259" s="32">
        <f>SUM(E255:E258)</f>
        <v>340594395</v>
      </c>
      <c r="F259" s="32">
        <f>SUM(F255:F258)</f>
        <v>56780359</v>
      </c>
      <c r="G259" s="37">
        <f t="shared" si="56"/>
        <v>0.16670961070865539</v>
      </c>
      <c r="H259" s="32">
        <f>SUM(H255:H258)</f>
        <v>93959637</v>
      </c>
      <c r="I259" s="37">
        <f t="shared" si="57"/>
        <v>0.27586959262791155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150739996</v>
      </c>
      <c r="O259" s="37">
        <f t="shared" si="61"/>
        <v>0.44257920333656692</v>
      </c>
      <c r="P259" s="32">
        <f>SUM(P255:P258)</f>
        <v>88283457</v>
      </c>
      <c r="Q259" s="32">
        <f>SUM(Q255:Q258)</f>
        <v>481939535</v>
      </c>
      <c r="R259" s="32">
        <f>SUM(R255:R258)</f>
        <v>465503551</v>
      </c>
      <c r="S259" s="32">
        <f>SUM(S255:S258)</f>
        <v>175871564</v>
      </c>
      <c r="T259" s="37">
        <f t="shared" si="62"/>
        <v>0.36492454183075063</v>
      </c>
      <c r="U259" s="37">
        <f t="shared" si="63"/>
        <v>6.4294944861527092E-2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1227626353</v>
      </c>
      <c r="E260" s="32">
        <f>SUM(E234:E239,E241:E246,E248:E253,E255:E258)</f>
        <v>1227626353</v>
      </c>
      <c r="F260" s="32">
        <f>SUM(F234:F239,F241:F246,F248:F253,F255:F258)</f>
        <v>235108334</v>
      </c>
      <c r="G260" s="37">
        <f t="shared" si="56"/>
        <v>0.19151457072052608</v>
      </c>
      <c r="H260" s="32">
        <f>SUM(H234:H239,H241:H246,H248:H253,H255:H258)</f>
        <v>256575026</v>
      </c>
      <c r="I260" s="37">
        <f t="shared" si="57"/>
        <v>0.20900091088220554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491683360</v>
      </c>
      <c r="O260" s="37">
        <f t="shared" si="61"/>
        <v>0.40051548160273159</v>
      </c>
      <c r="P260" s="32">
        <f>SUM(P234:P239,P241:P246,P248:P253,P255:P258)</f>
        <v>308226741</v>
      </c>
      <c r="Q260" s="32">
        <f>SUM(Q234:Q239,Q241:Q246,Q248:Q253,Q255:Q258)</f>
        <v>1276610975</v>
      </c>
      <c r="R260" s="32">
        <f>SUM(R234:R239,R241:R246,R248:R253,R255:R258)</f>
        <v>1279729846</v>
      </c>
      <c r="S260" s="32">
        <f>SUM(S234:S239,S241:S246,S248:S253,S255:S258)</f>
        <v>509235246</v>
      </c>
      <c r="T260" s="37">
        <f t="shared" si="62"/>
        <v>0.39889618370232166</v>
      </c>
      <c r="U260" s="37">
        <f t="shared" si="63"/>
        <v>-0.16757700786253327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21628800</v>
      </c>
      <c r="E263" s="31">
        <v>21628800</v>
      </c>
      <c r="F263" s="31">
        <v>597520</v>
      </c>
      <c r="G263" s="36">
        <f t="shared" ref="G263:G299" si="64">IF(($D263     =0),0,($F263     /$D263     ))</f>
        <v>2.7626128125462345E-2</v>
      </c>
      <c r="H263" s="31">
        <v>708988</v>
      </c>
      <c r="I263" s="36">
        <f t="shared" ref="I263:I299" si="65">IF(($D263     =0),0,($H263     /$D263     ))</f>
        <v>3.2779812102382011E-2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1306508</v>
      </c>
      <c r="O263" s="36">
        <f t="shared" ref="O263:O299" si="69">IF(($D263     =0),0,($N263     /$D263     ))</f>
        <v>6.0405940227844353E-2</v>
      </c>
      <c r="P263" s="31">
        <v>640749</v>
      </c>
      <c r="Q263" s="31">
        <v>7656428</v>
      </c>
      <c r="R263" s="31">
        <v>19102209</v>
      </c>
      <c r="S263" s="31">
        <v>1190052</v>
      </c>
      <c r="T263" s="36">
        <f t="shared" ref="T263:T299" si="70">IF(($Q263     =0),0,($S263     /$Q263     ))</f>
        <v>0.15543174963573092</v>
      </c>
      <c r="U263" s="36">
        <f t="shared" ref="U263:U299" si="71">IF(($P263     =0),0,(($H263     /$P263     )-1))</f>
        <v>0.10649880062239658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35713886</v>
      </c>
      <c r="E264" s="31">
        <v>35713886</v>
      </c>
      <c r="F264" s="31">
        <v>11065859</v>
      </c>
      <c r="G264" s="36">
        <f t="shared" si="64"/>
        <v>0.30984751981344177</v>
      </c>
      <c r="H264" s="31">
        <v>11391904</v>
      </c>
      <c r="I264" s="36">
        <f t="shared" si="65"/>
        <v>0.31897688198926322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22457763</v>
      </c>
      <c r="O264" s="36">
        <f t="shared" si="69"/>
        <v>0.62882440180270494</v>
      </c>
      <c r="P264" s="31">
        <v>10815642</v>
      </c>
      <c r="Q264" s="31">
        <v>42089793</v>
      </c>
      <c r="R264" s="31">
        <v>38581005</v>
      </c>
      <c r="S264" s="31">
        <v>19203892</v>
      </c>
      <c r="T264" s="36">
        <f t="shared" si="70"/>
        <v>0.45626007236481303</v>
      </c>
      <c r="U264" s="36">
        <f t="shared" si="71"/>
        <v>5.328042477737327E-2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38025854</v>
      </c>
      <c r="E265" s="31">
        <v>38025854</v>
      </c>
      <c r="F265" s="31">
        <v>7624364</v>
      </c>
      <c r="G265" s="36">
        <f t="shared" si="64"/>
        <v>0.20050474080082462</v>
      </c>
      <c r="H265" s="31">
        <v>8910091</v>
      </c>
      <c r="I265" s="36">
        <f t="shared" si="65"/>
        <v>0.23431665729321952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16534455</v>
      </c>
      <c r="O265" s="36">
        <f t="shared" si="69"/>
        <v>0.43482139809404413</v>
      </c>
      <c r="P265" s="31">
        <v>10496132</v>
      </c>
      <c r="Q265" s="31">
        <v>45364947</v>
      </c>
      <c r="R265" s="31">
        <v>35722222</v>
      </c>
      <c r="S265" s="31">
        <v>14549017</v>
      </c>
      <c r="T265" s="36">
        <f t="shared" si="70"/>
        <v>0.32071054772752189</v>
      </c>
      <c r="U265" s="36">
        <f t="shared" si="71"/>
        <v>-0.15110718881965279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95368540</v>
      </c>
      <c r="E267" s="32">
        <f>SUM(E263:E266)</f>
        <v>95368540</v>
      </c>
      <c r="F267" s="32">
        <f>SUM(F263:F266)</f>
        <v>19287743</v>
      </c>
      <c r="G267" s="37">
        <f t="shared" si="64"/>
        <v>0.20224429355844181</v>
      </c>
      <c r="H267" s="32">
        <f>SUM(H263:H266)</f>
        <v>21010983</v>
      </c>
      <c r="I267" s="37">
        <f t="shared" si="65"/>
        <v>0.220313564619947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40298726</v>
      </c>
      <c r="O267" s="37">
        <f t="shared" si="69"/>
        <v>0.42255785817838881</v>
      </c>
      <c r="P267" s="32">
        <f>SUM(P263:P266)</f>
        <v>21952523</v>
      </c>
      <c r="Q267" s="32">
        <f>SUM(Q263:Q266)</f>
        <v>95111168</v>
      </c>
      <c r="R267" s="32">
        <f>SUM(R263:R266)</f>
        <v>93405436</v>
      </c>
      <c r="S267" s="32">
        <f>SUM(S263:S266)</f>
        <v>34942961</v>
      </c>
      <c r="T267" s="37">
        <f t="shared" si="70"/>
        <v>0.36739072534573436</v>
      </c>
      <c r="U267" s="37">
        <f t="shared" si="71"/>
        <v>-4.2889830931961637E-2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14598112</v>
      </c>
      <c r="E268" s="31">
        <v>14598112</v>
      </c>
      <c r="F268" s="31">
        <v>1337915</v>
      </c>
      <c r="G268" s="36">
        <f t="shared" si="64"/>
        <v>9.1649865407252659E-2</v>
      </c>
      <c r="H268" s="31">
        <v>1158959</v>
      </c>
      <c r="I268" s="36">
        <f t="shared" si="65"/>
        <v>7.9391019879831035E-2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2496874</v>
      </c>
      <c r="O268" s="36">
        <f t="shared" si="69"/>
        <v>0.17104088528708369</v>
      </c>
      <c r="P268" s="31">
        <v>1198559</v>
      </c>
      <c r="Q268" s="31">
        <v>17125140</v>
      </c>
      <c r="R268" s="31">
        <v>10619328</v>
      </c>
      <c r="S268" s="31">
        <v>1948376</v>
      </c>
      <c r="T268" s="36">
        <f t="shared" si="70"/>
        <v>0.11377285090808016</v>
      </c>
      <c r="U268" s="36">
        <f t="shared" si="71"/>
        <v>-3.303967514323447E-2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14084500</v>
      </c>
      <c r="E269" s="31">
        <v>14084505</v>
      </c>
      <c r="F269" s="31">
        <v>2837481</v>
      </c>
      <c r="G269" s="36">
        <f t="shared" si="64"/>
        <v>0.20146125173062587</v>
      </c>
      <c r="H269" s="31">
        <v>2951638</v>
      </c>
      <c r="I269" s="36">
        <f t="shared" si="65"/>
        <v>0.20956640278320141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5789119</v>
      </c>
      <c r="O269" s="36">
        <f t="shared" si="69"/>
        <v>0.41102765451382728</v>
      </c>
      <c r="P269" s="31">
        <v>3724777</v>
      </c>
      <c r="Q269" s="31">
        <v>21766893</v>
      </c>
      <c r="R269" s="31">
        <v>14966568</v>
      </c>
      <c r="S269" s="31">
        <v>6894064</v>
      </c>
      <c r="T269" s="36">
        <f t="shared" si="70"/>
        <v>0.31672246470821536</v>
      </c>
      <c r="U269" s="36">
        <f t="shared" si="71"/>
        <v>-0.20756652008965903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4289834</v>
      </c>
      <c r="E270" s="31">
        <v>4289834</v>
      </c>
      <c r="F270" s="31">
        <v>1247790</v>
      </c>
      <c r="G270" s="36">
        <f t="shared" si="64"/>
        <v>0.29087139502367693</v>
      </c>
      <c r="H270" s="31">
        <v>1356908</v>
      </c>
      <c r="I270" s="36">
        <f t="shared" si="65"/>
        <v>0.31630781051201518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2604698</v>
      </c>
      <c r="O270" s="36">
        <f t="shared" si="69"/>
        <v>0.60717920553569205</v>
      </c>
      <c r="P270" s="31">
        <v>475096</v>
      </c>
      <c r="Q270" s="31">
        <v>5571032</v>
      </c>
      <c r="R270" s="31">
        <v>5571032</v>
      </c>
      <c r="S270" s="31">
        <v>1369072</v>
      </c>
      <c r="T270" s="36">
        <f t="shared" si="70"/>
        <v>0.24574836403739916</v>
      </c>
      <c r="U270" s="36">
        <f t="shared" si="71"/>
        <v>1.856071194032364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8526600</v>
      </c>
      <c r="E271" s="31">
        <v>8526600</v>
      </c>
      <c r="F271" s="31">
        <v>1864187</v>
      </c>
      <c r="G271" s="36">
        <f t="shared" si="64"/>
        <v>0.21863192831843878</v>
      </c>
      <c r="H271" s="31">
        <v>2066305</v>
      </c>
      <c r="I271" s="36">
        <f t="shared" si="65"/>
        <v>0.24233633570239016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3930492</v>
      </c>
      <c r="O271" s="36">
        <f t="shared" si="69"/>
        <v>0.46096826402082891</v>
      </c>
      <c r="P271" s="31">
        <v>2750007</v>
      </c>
      <c r="Q271" s="31">
        <v>10135503</v>
      </c>
      <c r="R271" s="31">
        <v>9078911</v>
      </c>
      <c r="S271" s="31">
        <v>4469705</v>
      </c>
      <c r="T271" s="36">
        <f t="shared" si="70"/>
        <v>0.44099488698291539</v>
      </c>
      <c r="U271" s="36">
        <f t="shared" si="71"/>
        <v>-0.2486182762443877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4914489</v>
      </c>
      <c r="E272" s="31">
        <v>4914489</v>
      </c>
      <c r="F272" s="31">
        <v>631634</v>
      </c>
      <c r="G272" s="36">
        <f t="shared" si="64"/>
        <v>0.12852485782346854</v>
      </c>
      <c r="H272" s="31">
        <v>1216625</v>
      </c>
      <c r="I272" s="36">
        <f t="shared" si="65"/>
        <v>0.24755880011126283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1848259</v>
      </c>
      <c r="O272" s="36">
        <f t="shared" si="69"/>
        <v>0.37608365793473136</v>
      </c>
      <c r="P272" s="31">
        <v>914118</v>
      </c>
      <c r="Q272" s="31">
        <v>5305448</v>
      </c>
      <c r="R272" s="31">
        <v>5441249</v>
      </c>
      <c r="S272" s="31">
        <v>1808396</v>
      </c>
      <c r="T272" s="36">
        <f t="shared" si="70"/>
        <v>0.34085641778036463</v>
      </c>
      <c r="U272" s="36">
        <f t="shared" si="71"/>
        <v>0.330927735806537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2293685</v>
      </c>
      <c r="E273" s="31">
        <v>2293685</v>
      </c>
      <c r="F273" s="31">
        <v>205278</v>
      </c>
      <c r="G273" s="36">
        <f t="shared" si="64"/>
        <v>8.9497032068483681E-2</v>
      </c>
      <c r="H273" s="31">
        <v>163573</v>
      </c>
      <c r="I273" s="36">
        <f t="shared" si="65"/>
        <v>7.1314500465408284E-2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368851</v>
      </c>
      <c r="O273" s="36">
        <f t="shared" si="69"/>
        <v>0.16081153253389197</v>
      </c>
      <c r="P273" s="31">
        <v>213088</v>
      </c>
      <c r="Q273" s="31">
        <v>2198350</v>
      </c>
      <c r="R273" s="31">
        <v>2198350</v>
      </c>
      <c r="S273" s="31">
        <v>347219</v>
      </c>
      <c r="T273" s="36">
        <f t="shared" si="70"/>
        <v>0.15794527713967293</v>
      </c>
      <c r="U273" s="36">
        <f t="shared" si="71"/>
        <v>-0.23236878660459526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820604</v>
      </c>
      <c r="E274" s="31">
        <v>820604</v>
      </c>
      <c r="F274" s="31">
        <v>74379</v>
      </c>
      <c r="G274" s="36">
        <f t="shared" si="64"/>
        <v>9.0639333954014356E-2</v>
      </c>
      <c r="H274" s="31">
        <v>170889</v>
      </c>
      <c r="I274" s="36">
        <f t="shared" si="65"/>
        <v>0.20824782721020127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245268</v>
      </c>
      <c r="O274" s="36">
        <f t="shared" si="69"/>
        <v>0.29888716116421565</v>
      </c>
      <c r="P274" s="31">
        <v>0</v>
      </c>
      <c r="Q274" s="31">
        <v>816866</v>
      </c>
      <c r="R274" s="31">
        <v>816866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49527824</v>
      </c>
      <c r="E275" s="32">
        <f>SUM(E268:E274)</f>
        <v>49527829</v>
      </c>
      <c r="F275" s="32">
        <f>SUM(F268:F274)</f>
        <v>8198664</v>
      </c>
      <c r="G275" s="37">
        <f t="shared" si="64"/>
        <v>0.16553652750825476</v>
      </c>
      <c r="H275" s="32">
        <f>SUM(H268:H274)</f>
        <v>9084897</v>
      </c>
      <c r="I275" s="37">
        <f t="shared" si="65"/>
        <v>0.18343016644543075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17283561</v>
      </c>
      <c r="O275" s="37">
        <f t="shared" si="69"/>
        <v>0.34896669395368551</v>
      </c>
      <c r="P275" s="32">
        <f>SUM(P268:P274)</f>
        <v>9275645</v>
      </c>
      <c r="Q275" s="32">
        <f>SUM(Q268:Q274)</f>
        <v>62919232</v>
      </c>
      <c r="R275" s="32">
        <f>SUM(R268:R274)</f>
        <v>48692304</v>
      </c>
      <c r="S275" s="32">
        <f>SUM(S268:S274)</f>
        <v>16836832</v>
      </c>
      <c r="T275" s="37">
        <f t="shared" si="70"/>
        <v>0.26759436605964931</v>
      </c>
      <c r="U275" s="37">
        <f t="shared" si="71"/>
        <v>-2.0564392018021405E-2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18988416</v>
      </c>
      <c r="E276" s="31">
        <v>18988416</v>
      </c>
      <c r="F276" s="31">
        <v>1114264</v>
      </c>
      <c r="G276" s="36">
        <f t="shared" si="64"/>
        <v>5.8681250716226145E-2</v>
      </c>
      <c r="H276" s="31">
        <v>1170718</v>
      </c>
      <c r="I276" s="36">
        <f t="shared" si="65"/>
        <v>6.165432651148995E-2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2284982</v>
      </c>
      <c r="O276" s="36">
        <f t="shared" si="69"/>
        <v>0.1203355772277161</v>
      </c>
      <c r="P276" s="31">
        <v>973188</v>
      </c>
      <c r="Q276" s="31">
        <v>19112420</v>
      </c>
      <c r="R276" s="31">
        <v>18146094</v>
      </c>
      <c r="S276" s="31">
        <v>1630245</v>
      </c>
      <c r="T276" s="36">
        <f t="shared" si="70"/>
        <v>8.5297675542919213E-2</v>
      </c>
      <c r="U276" s="36">
        <f t="shared" si="71"/>
        <v>0.20297208761308205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27871974</v>
      </c>
      <c r="E277" s="31">
        <v>27871974</v>
      </c>
      <c r="F277" s="31">
        <v>3025058</v>
      </c>
      <c r="G277" s="36">
        <f t="shared" si="64"/>
        <v>0.10853404211700254</v>
      </c>
      <c r="H277" s="31">
        <v>3666696</v>
      </c>
      <c r="I277" s="36">
        <f t="shared" si="65"/>
        <v>0.13155494476279289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6691754</v>
      </c>
      <c r="O277" s="36">
        <f t="shared" si="69"/>
        <v>0.24008898687979546</v>
      </c>
      <c r="P277" s="31">
        <v>2832093</v>
      </c>
      <c r="Q277" s="31">
        <v>27978127</v>
      </c>
      <c r="R277" s="31">
        <v>27065127</v>
      </c>
      <c r="S277" s="31">
        <v>5835848</v>
      </c>
      <c r="T277" s="36">
        <f t="shared" si="70"/>
        <v>0.20858608583769742</v>
      </c>
      <c r="U277" s="36">
        <f t="shared" si="71"/>
        <v>0.29469477167593006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18210234</v>
      </c>
      <c r="F278" s="31">
        <v>5100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5100</v>
      </c>
      <c r="O278" s="36">
        <f t="shared" si="69"/>
        <v>0</v>
      </c>
      <c r="P278" s="31">
        <v>3501052</v>
      </c>
      <c r="Q278" s="31">
        <v>17898681</v>
      </c>
      <c r="R278" s="31">
        <v>18419915</v>
      </c>
      <c r="S278" s="31">
        <v>3919069</v>
      </c>
      <c r="T278" s="36">
        <f t="shared" si="70"/>
        <v>0.21895853666535539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7603822</v>
      </c>
      <c r="E279" s="31">
        <v>7603822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501928</v>
      </c>
      <c r="Q279" s="31">
        <v>6863980</v>
      </c>
      <c r="R279" s="31">
        <v>6863980</v>
      </c>
      <c r="S279" s="31">
        <v>840758</v>
      </c>
      <c r="T279" s="36">
        <f t="shared" si="70"/>
        <v>0.12248841051401665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2933234</v>
      </c>
      <c r="E280" s="31">
        <v>2933234</v>
      </c>
      <c r="F280" s="31">
        <v>692717</v>
      </c>
      <c r="G280" s="36">
        <f t="shared" si="64"/>
        <v>0.23616152001510959</v>
      </c>
      <c r="H280" s="31">
        <v>664465</v>
      </c>
      <c r="I280" s="36">
        <f t="shared" si="65"/>
        <v>0.22652983021470499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1357182</v>
      </c>
      <c r="O280" s="36">
        <f t="shared" si="69"/>
        <v>0.46269135022981461</v>
      </c>
      <c r="P280" s="31">
        <v>0</v>
      </c>
      <c r="Q280" s="31">
        <v>230537</v>
      </c>
      <c r="R280" s="31">
        <v>230537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3619644</v>
      </c>
      <c r="E281" s="31">
        <v>3619644</v>
      </c>
      <c r="F281" s="31">
        <v>722948</v>
      </c>
      <c r="G281" s="36">
        <f t="shared" si="64"/>
        <v>0.19972903412600798</v>
      </c>
      <c r="H281" s="31">
        <v>970888</v>
      </c>
      <c r="I281" s="36">
        <f t="shared" si="65"/>
        <v>0.26822748314475126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1693836</v>
      </c>
      <c r="O281" s="36">
        <f t="shared" si="69"/>
        <v>0.46795651727075921</v>
      </c>
      <c r="P281" s="31">
        <v>850130</v>
      </c>
      <c r="Q281" s="31">
        <v>2937399</v>
      </c>
      <c r="R281" s="31">
        <v>3386548</v>
      </c>
      <c r="S281" s="31">
        <v>1404908</v>
      </c>
      <c r="T281" s="36">
        <f t="shared" si="70"/>
        <v>0.47828299798563284</v>
      </c>
      <c r="U281" s="36">
        <f t="shared" si="71"/>
        <v>0.142046510533683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18524899</v>
      </c>
      <c r="E282" s="31">
        <v>18524899</v>
      </c>
      <c r="F282" s="31">
        <v>2692099</v>
      </c>
      <c r="G282" s="36">
        <f t="shared" si="64"/>
        <v>0.14532327544673793</v>
      </c>
      <c r="H282" s="31">
        <v>1952662</v>
      </c>
      <c r="I282" s="36">
        <f t="shared" si="65"/>
        <v>0.10540743029152277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4644761</v>
      </c>
      <c r="O282" s="36">
        <f t="shared" si="69"/>
        <v>0.25073070573826073</v>
      </c>
      <c r="P282" s="31">
        <v>2937650</v>
      </c>
      <c r="Q282" s="31">
        <v>17970614</v>
      </c>
      <c r="R282" s="31">
        <v>17970615</v>
      </c>
      <c r="S282" s="31">
        <v>4434436</v>
      </c>
      <c r="T282" s="36">
        <f t="shared" si="70"/>
        <v>0.2467604056266525</v>
      </c>
      <c r="U282" s="36">
        <f t="shared" si="71"/>
        <v>-0.33529794223273701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15520109</v>
      </c>
      <c r="E283" s="31">
        <v>15520109</v>
      </c>
      <c r="F283" s="31">
        <v>3306007</v>
      </c>
      <c r="G283" s="36">
        <f t="shared" si="64"/>
        <v>0.21301441890646516</v>
      </c>
      <c r="H283" s="31">
        <v>2290466</v>
      </c>
      <c r="I283" s="36">
        <f t="shared" si="65"/>
        <v>0.14758053567793886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5596473</v>
      </c>
      <c r="O283" s="36">
        <f t="shared" si="69"/>
        <v>0.36059495458440399</v>
      </c>
      <c r="P283" s="31">
        <v>152873</v>
      </c>
      <c r="Q283" s="31">
        <v>14106240</v>
      </c>
      <c r="R283" s="31">
        <v>13582478</v>
      </c>
      <c r="S283" s="31">
        <v>248649</v>
      </c>
      <c r="T283" s="36">
        <f t="shared" si="70"/>
        <v>1.7626880019055397E-2</v>
      </c>
      <c r="U283" s="36">
        <f t="shared" si="71"/>
        <v>13.982802718596481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95062098</v>
      </c>
      <c r="E285" s="32">
        <f>SUM(E276:E284)</f>
        <v>113272332</v>
      </c>
      <c r="F285" s="32">
        <f>SUM(F276:F284)</f>
        <v>11558193</v>
      </c>
      <c r="G285" s="37">
        <f t="shared" si="64"/>
        <v>0.12158571337232638</v>
      </c>
      <c r="H285" s="32">
        <f>SUM(H276:H284)</f>
        <v>10715895</v>
      </c>
      <c r="I285" s="37">
        <f t="shared" si="65"/>
        <v>0.11272521041982474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22274088</v>
      </c>
      <c r="O285" s="37">
        <f t="shared" si="69"/>
        <v>0.2343109237921511</v>
      </c>
      <c r="P285" s="32">
        <f>SUM(P276:P284)</f>
        <v>11748914</v>
      </c>
      <c r="Q285" s="32">
        <f>SUM(Q276:Q284)</f>
        <v>107097998</v>
      </c>
      <c r="R285" s="32">
        <f>SUM(R276:R284)</f>
        <v>105665294</v>
      </c>
      <c r="S285" s="32">
        <f>SUM(S276:S284)</f>
        <v>18313913</v>
      </c>
      <c r="T285" s="37">
        <f t="shared" si="70"/>
        <v>0.1710014504659555</v>
      </c>
      <c r="U285" s="37">
        <f t="shared" si="71"/>
        <v>-8.7924637119652038E-2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27875768</v>
      </c>
      <c r="E286" s="31">
        <v>27875768</v>
      </c>
      <c r="F286" s="31">
        <v>3802795</v>
      </c>
      <c r="G286" s="36">
        <f t="shared" si="64"/>
        <v>0.13641938044541052</v>
      </c>
      <c r="H286" s="31">
        <v>3473802</v>
      </c>
      <c r="I286" s="36">
        <f t="shared" si="65"/>
        <v>0.12461726615029943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7276597</v>
      </c>
      <c r="O286" s="36">
        <f t="shared" si="69"/>
        <v>0.26103664659570996</v>
      </c>
      <c r="P286" s="31">
        <v>4563041</v>
      </c>
      <c r="Q286" s="31">
        <v>25498608</v>
      </c>
      <c r="R286" s="31">
        <v>25498608</v>
      </c>
      <c r="S286" s="31">
        <v>9497108</v>
      </c>
      <c r="T286" s="36">
        <f t="shared" si="70"/>
        <v>0.37245593955560241</v>
      </c>
      <c r="U286" s="36">
        <f t="shared" si="71"/>
        <v>-0.23870901006587497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694628</v>
      </c>
      <c r="E287" s="31">
        <v>694628</v>
      </c>
      <c r="F287" s="31">
        <v>1975</v>
      </c>
      <c r="G287" s="36">
        <f t="shared" si="64"/>
        <v>2.8432484725637321E-3</v>
      </c>
      <c r="H287" s="31">
        <v>2607</v>
      </c>
      <c r="I287" s="36">
        <f t="shared" si="65"/>
        <v>3.7530879837841262E-3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4582</v>
      </c>
      <c r="O287" s="36">
        <f t="shared" si="69"/>
        <v>6.5963364563478583E-3</v>
      </c>
      <c r="P287" s="31">
        <v>6004</v>
      </c>
      <c r="Q287" s="31">
        <v>187046</v>
      </c>
      <c r="R287" s="31">
        <v>187046</v>
      </c>
      <c r="S287" s="31">
        <v>10349</v>
      </c>
      <c r="T287" s="36">
        <f t="shared" si="70"/>
        <v>5.532863573666371E-2</v>
      </c>
      <c r="U287" s="36">
        <f t="shared" si="71"/>
        <v>-0.56578947368421051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6609028</v>
      </c>
      <c r="E288" s="31">
        <v>6609028</v>
      </c>
      <c r="F288" s="31">
        <v>1113230</v>
      </c>
      <c r="G288" s="36">
        <f t="shared" si="64"/>
        <v>0.16844080551633311</v>
      </c>
      <c r="H288" s="31">
        <v>1479375</v>
      </c>
      <c r="I288" s="36">
        <f t="shared" si="65"/>
        <v>0.22384153917943758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2592605</v>
      </c>
      <c r="O288" s="36">
        <f t="shared" si="69"/>
        <v>0.39228234469577067</v>
      </c>
      <c r="P288" s="31">
        <v>1359739</v>
      </c>
      <c r="Q288" s="31">
        <v>5334667</v>
      </c>
      <c r="R288" s="31">
        <v>5334669</v>
      </c>
      <c r="S288" s="31">
        <v>2589726</v>
      </c>
      <c r="T288" s="36">
        <f t="shared" si="70"/>
        <v>0.48545223160133522</v>
      </c>
      <c r="U288" s="36">
        <f t="shared" si="71"/>
        <v>8.7984532325688924E-2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8280362</v>
      </c>
      <c r="E289" s="31">
        <v>8280362</v>
      </c>
      <c r="F289" s="31">
        <v>246456</v>
      </c>
      <c r="G289" s="36">
        <f t="shared" si="64"/>
        <v>2.9763916118643121E-2</v>
      </c>
      <c r="H289" s="31">
        <v>568064</v>
      </c>
      <c r="I289" s="36">
        <f t="shared" si="65"/>
        <v>6.8603763941721393E-2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814520</v>
      </c>
      <c r="O289" s="36">
        <f t="shared" si="69"/>
        <v>9.8367680060364504E-2</v>
      </c>
      <c r="P289" s="31">
        <v>586391</v>
      </c>
      <c r="Q289" s="31">
        <v>10784482</v>
      </c>
      <c r="R289" s="31">
        <v>10171353</v>
      </c>
      <c r="S289" s="31">
        <v>1353276</v>
      </c>
      <c r="T289" s="36">
        <f t="shared" si="70"/>
        <v>0.12548363472626686</v>
      </c>
      <c r="U289" s="36">
        <f t="shared" si="71"/>
        <v>-3.1253890322327615E-2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45633492</v>
      </c>
      <c r="E290" s="31">
        <v>45633492</v>
      </c>
      <c r="F290" s="31">
        <v>4465491</v>
      </c>
      <c r="G290" s="36">
        <f t="shared" si="64"/>
        <v>9.7855561875475144E-2</v>
      </c>
      <c r="H290" s="31">
        <v>4313707</v>
      </c>
      <c r="I290" s="36">
        <f t="shared" si="65"/>
        <v>9.4529408356476427E-2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8779198</v>
      </c>
      <c r="O290" s="36">
        <f t="shared" si="69"/>
        <v>0.19238497023195156</v>
      </c>
      <c r="P290" s="31">
        <v>5067796</v>
      </c>
      <c r="Q290" s="31">
        <v>47035967</v>
      </c>
      <c r="R290" s="31">
        <v>46195127</v>
      </c>
      <c r="S290" s="31">
        <v>9533341</v>
      </c>
      <c r="T290" s="36">
        <f t="shared" si="70"/>
        <v>0.2026819391211836</v>
      </c>
      <c r="U290" s="36">
        <f t="shared" si="71"/>
        <v>-0.14880018848430365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89093278</v>
      </c>
      <c r="E292" s="32">
        <f>SUM(E286:E291)</f>
        <v>89093278</v>
      </c>
      <c r="F292" s="32">
        <f>SUM(F286:F291)</f>
        <v>9629947</v>
      </c>
      <c r="G292" s="37">
        <f t="shared" si="64"/>
        <v>0.10808836778909403</v>
      </c>
      <c r="H292" s="32">
        <f>SUM(H286:H291)</f>
        <v>9837555</v>
      </c>
      <c r="I292" s="37">
        <f t="shared" si="65"/>
        <v>0.11041859970625394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19467502</v>
      </c>
      <c r="O292" s="37">
        <f t="shared" si="69"/>
        <v>0.21850696749534795</v>
      </c>
      <c r="P292" s="32">
        <f>SUM(P286:P291)</f>
        <v>11582971</v>
      </c>
      <c r="Q292" s="32">
        <f>SUM(Q286:Q291)</f>
        <v>88840770</v>
      </c>
      <c r="R292" s="32">
        <f>SUM(R286:R291)</f>
        <v>87386803</v>
      </c>
      <c r="S292" s="32">
        <f>SUM(S286:S291)</f>
        <v>22983800</v>
      </c>
      <c r="T292" s="37">
        <f t="shared" si="70"/>
        <v>0.25870779823272583</v>
      </c>
      <c r="U292" s="37">
        <f t="shared" si="71"/>
        <v>-0.15068810929423893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126551008</v>
      </c>
      <c r="E293" s="31">
        <v>126551008</v>
      </c>
      <c r="F293" s="31">
        <v>26086175</v>
      </c>
      <c r="G293" s="36">
        <f t="shared" si="64"/>
        <v>0.20613170461668706</v>
      </c>
      <c r="H293" s="31">
        <v>38674660</v>
      </c>
      <c r="I293" s="36">
        <f t="shared" si="65"/>
        <v>0.30560530975778555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64760835</v>
      </c>
      <c r="O293" s="36">
        <f t="shared" si="69"/>
        <v>0.51173701437447261</v>
      </c>
      <c r="P293" s="31">
        <v>30927145</v>
      </c>
      <c r="Q293" s="31">
        <v>123015927</v>
      </c>
      <c r="R293" s="31">
        <v>122359127</v>
      </c>
      <c r="S293" s="31">
        <v>53567242</v>
      </c>
      <c r="T293" s="36">
        <f t="shared" si="70"/>
        <v>0.43544964710138712</v>
      </c>
      <c r="U293" s="36">
        <f t="shared" si="71"/>
        <v>0.25050857426380602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12179204</v>
      </c>
      <c r="E294" s="31">
        <v>12179204</v>
      </c>
      <c r="F294" s="31">
        <v>382107</v>
      </c>
      <c r="G294" s="36">
        <f t="shared" si="64"/>
        <v>3.137372524509812E-2</v>
      </c>
      <c r="H294" s="31">
        <v>295550</v>
      </c>
      <c r="I294" s="36">
        <f t="shared" si="65"/>
        <v>2.4266774741600518E-2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677657</v>
      </c>
      <c r="O294" s="36">
        <f t="shared" si="69"/>
        <v>5.5640499986698636E-2</v>
      </c>
      <c r="P294" s="31">
        <v>247692</v>
      </c>
      <c r="Q294" s="31">
        <v>12586857</v>
      </c>
      <c r="R294" s="31">
        <v>12294959</v>
      </c>
      <c r="S294" s="31">
        <v>565845</v>
      </c>
      <c r="T294" s="36">
        <f t="shared" si="70"/>
        <v>4.4955225915413198E-2</v>
      </c>
      <c r="U294" s="36">
        <f t="shared" si="71"/>
        <v>0.19321576796989803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2371260</v>
      </c>
      <c r="E295" s="31">
        <v>2371260</v>
      </c>
      <c r="F295" s="31">
        <v>584287</v>
      </c>
      <c r="G295" s="36">
        <f t="shared" si="64"/>
        <v>0.24640359977395984</v>
      </c>
      <c r="H295" s="31">
        <v>523578</v>
      </c>
      <c r="I295" s="36">
        <f t="shared" si="65"/>
        <v>0.22080159914981909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1107865</v>
      </c>
      <c r="O295" s="36">
        <f t="shared" si="69"/>
        <v>0.46720519892377893</v>
      </c>
      <c r="P295" s="31">
        <v>6027468</v>
      </c>
      <c r="Q295" s="31">
        <v>18574896</v>
      </c>
      <c r="R295" s="31">
        <v>1486338</v>
      </c>
      <c r="S295" s="31">
        <v>8986257</v>
      </c>
      <c r="T295" s="36">
        <f t="shared" si="70"/>
        <v>0.48378505053271897</v>
      </c>
      <c r="U295" s="36">
        <f t="shared" si="71"/>
        <v>-0.9131346694831064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44054316</v>
      </c>
      <c r="E296" s="31">
        <v>44054316</v>
      </c>
      <c r="F296" s="31">
        <v>3947133</v>
      </c>
      <c r="G296" s="36">
        <f t="shared" si="64"/>
        <v>8.9596964801360215E-2</v>
      </c>
      <c r="H296" s="31">
        <v>3554288</v>
      </c>
      <c r="I296" s="36">
        <f t="shared" si="65"/>
        <v>8.0679677332863367E-2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7501421</v>
      </c>
      <c r="O296" s="36">
        <f t="shared" si="69"/>
        <v>0.17027664213422358</v>
      </c>
      <c r="P296" s="31">
        <v>11833524</v>
      </c>
      <c r="Q296" s="31">
        <v>36703594</v>
      </c>
      <c r="R296" s="31">
        <v>45302770</v>
      </c>
      <c r="S296" s="31">
        <v>14797412</v>
      </c>
      <c r="T296" s="36">
        <f t="shared" si="70"/>
        <v>0.40315975596286291</v>
      </c>
      <c r="U296" s="36">
        <f t="shared" si="71"/>
        <v>-0.69964247336634466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185155788</v>
      </c>
      <c r="E298" s="32">
        <f>SUM(E293:E297)</f>
        <v>185155788</v>
      </c>
      <c r="F298" s="32">
        <f>SUM(F293:F297)</f>
        <v>30999702</v>
      </c>
      <c r="G298" s="37">
        <f t="shared" si="64"/>
        <v>0.16742496864316225</v>
      </c>
      <c r="H298" s="32">
        <f>SUM(H293:H297)</f>
        <v>43048076</v>
      </c>
      <c r="I298" s="37">
        <f t="shared" si="65"/>
        <v>0.23249651801325272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74047778</v>
      </c>
      <c r="O298" s="37">
        <f t="shared" si="69"/>
        <v>0.39992148665641497</v>
      </c>
      <c r="P298" s="32">
        <f>SUM(P293:P297)</f>
        <v>49035829</v>
      </c>
      <c r="Q298" s="32">
        <f>SUM(Q293:Q297)</f>
        <v>190881274</v>
      </c>
      <c r="R298" s="32">
        <f>SUM(R293:R297)</f>
        <v>181443194</v>
      </c>
      <c r="S298" s="32">
        <f>SUM(S293:S297)</f>
        <v>77916756</v>
      </c>
      <c r="T298" s="37">
        <f t="shared" si="70"/>
        <v>0.40819486567341329</v>
      </c>
      <c r="U298" s="37">
        <f t="shared" si="71"/>
        <v>-0.12210975366603871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514207528</v>
      </c>
      <c r="E299" s="32">
        <f>SUM(E263:E266,E268:E274,E276:E284,E286:E291,E293:E297)</f>
        <v>532417767</v>
      </c>
      <c r="F299" s="32">
        <f>SUM(F263:F266,F268:F274,F276:F284,F286:F291,F293:F297)</f>
        <v>79674249</v>
      </c>
      <c r="G299" s="37">
        <f t="shared" si="64"/>
        <v>0.15494570705701532</v>
      </c>
      <c r="H299" s="32">
        <f>SUM(H263:H266,H268:H274,H276:H284,H286:H291,H293:H297)</f>
        <v>93697406</v>
      </c>
      <c r="I299" s="37">
        <f t="shared" si="65"/>
        <v>0.18221710281923373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173371655</v>
      </c>
      <c r="O299" s="37">
        <f t="shared" si="69"/>
        <v>0.33716280987624903</v>
      </c>
      <c r="P299" s="32">
        <f>SUM(P263:P266,P268:P274,P276:P284,P286:P291,P293:P297)</f>
        <v>103595882</v>
      </c>
      <c r="Q299" s="32">
        <f>SUM(Q263:Q266,Q268:Q274,Q276:Q284,Q286:Q291,Q293:Q297)</f>
        <v>544850442</v>
      </c>
      <c r="R299" s="32">
        <f>SUM(R263:R266,R268:R274,R276:R284,R286:R291,R293:R297)</f>
        <v>516593031</v>
      </c>
      <c r="S299" s="32">
        <f>SUM(S263:S266,S268:S274,S276:S284,S286:S291,S293:S297)</f>
        <v>170994262</v>
      </c>
      <c r="T299" s="37">
        <f t="shared" si="70"/>
        <v>0.31383706209785917</v>
      </c>
      <c r="U299" s="37">
        <f t="shared" si="71"/>
        <v>-9.5548933112997725E-2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4162589277</v>
      </c>
      <c r="E302" s="31">
        <v>4163310599</v>
      </c>
      <c r="F302" s="31">
        <v>792437171</v>
      </c>
      <c r="G302" s="36">
        <f t="shared" ref="G302:G339" si="72">IF(($D302     =0),0,($F302     /$D302     ))</f>
        <v>0.19037121326827461</v>
      </c>
      <c r="H302" s="31">
        <v>1125847855</v>
      </c>
      <c r="I302" s="36">
        <f t="shared" ref="I302:I339" si="73">IF(($D302     =0),0,($H302     /$D302     ))</f>
        <v>0.27046815817759579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1918285026</v>
      </c>
      <c r="O302" s="36">
        <f t="shared" ref="O302:O339" si="77">IF(($D302     =0),0,($N302     /$D302     ))</f>
        <v>0.46083937144587039</v>
      </c>
      <c r="P302" s="31">
        <v>1237152843</v>
      </c>
      <c r="Q302" s="31">
        <v>4080955951</v>
      </c>
      <c r="R302" s="31">
        <v>4235706557</v>
      </c>
      <c r="S302" s="31">
        <v>1954622714</v>
      </c>
      <c r="T302" s="36">
        <f t="shared" ref="T302:T339" si="78">IF(($Q302     =0),0,($S302     /$Q302     ))</f>
        <v>0.47896197299582172</v>
      </c>
      <c r="U302" s="36">
        <f t="shared" ref="U302:U339" si="79">IF(($P302     =0),0,(($H302     /$P302     )-1))</f>
        <v>-8.9968663637464585E-2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4162589277</v>
      </c>
      <c r="E303" s="32">
        <f>E302</f>
        <v>4163310599</v>
      </c>
      <c r="F303" s="32">
        <f>F302</f>
        <v>792437171</v>
      </c>
      <c r="G303" s="37">
        <f t="shared" si="72"/>
        <v>0.19037121326827461</v>
      </c>
      <c r="H303" s="32">
        <f>H302</f>
        <v>1125847855</v>
      </c>
      <c r="I303" s="37">
        <f t="shared" si="73"/>
        <v>0.27046815817759579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1918285026</v>
      </c>
      <c r="O303" s="37">
        <f t="shared" si="77"/>
        <v>0.46083937144587039</v>
      </c>
      <c r="P303" s="32">
        <f>P302</f>
        <v>1237152843</v>
      </c>
      <c r="Q303" s="32">
        <f>Q302</f>
        <v>4080955951</v>
      </c>
      <c r="R303" s="32">
        <f>R302</f>
        <v>4235706557</v>
      </c>
      <c r="S303" s="32">
        <f>S302</f>
        <v>1954622714</v>
      </c>
      <c r="T303" s="37">
        <f t="shared" si="78"/>
        <v>0.47896197299582172</v>
      </c>
      <c r="U303" s="37">
        <f t="shared" si="79"/>
        <v>-8.9968663637464585E-2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45372909</v>
      </c>
      <c r="E304" s="31">
        <v>45372909</v>
      </c>
      <c r="F304" s="31">
        <v>6558239</v>
      </c>
      <c r="G304" s="36">
        <f t="shared" si="72"/>
        <v>0.14454085366225913</v>
      </c>
      <c r="H304" s="31">
        <v>7993742</v>
      </c>
      <c r="I304" s="36">
        <f t="shared" si="73"/>
        <v>0.17617874137186135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14551981</v>
      </c>
      <c r="O304" s="36">
        <f t="shared" si="77"/>
        <v>0.32071959503412045</v>
      </c>
      <c r="P304" s="31">
        <v>7307207</v>
      </c>
      <c r="Q304" s="31">
        <v>34770621</v>
      </c>
      <c r="R304" s="31">
        <v>37942436</v>
      </c>
      <c r="S304" s="31">
        <v>13463610</v>
      </c>
      <c r="T304" s="36">
        <f t="shared" si="78"/>
        <v>0.38721223874603794</v>
      </c>
      <c r="U304" s="36">
        <f t="shared" si="79"/>
        <v>9.3953134213934364E-2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17381102</v>
      </c>
      <c r="E305" s="31">
        <v>17381102</v>
      </c>
      <c r="F305" s="31">
        <v>3595366</v>
      </c>
      <c r="G305" s="36">
        <f t="shared" si="72"/>
        <v>0.20685489332034299</v>
      </c>
      <c r="H305" s="31">
        <v>4776995</v>
      </c>
      <c r="I305" s="36">
        <f t="shared" si="73"/>
        <v>0.27483844234962779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8372361</v>
      </c>
      <c r="O305" s="36">
        <f t="shared" si="77"/>
        <v>0.48169333566997075</v>
      </c>
      <c r="P305" s="31">
        <v>4132188</v>
      </c>
      <c r="Q305" s="31">
        <v>16276945</v>
      </c>
      <c r="R305" s="31">
        <v>16205234</v>
      </c>
      <c r="S305" s="31">
        <v>8181184</v>
      </c>
      <c r="T305" s="36">
        <f t="shared" si="78"/>
        <v>0.50262404892318557</v>
      </c>
      <c r="U305" s="36">
        <f t="shared" si="79"/>
        <v>0.15604493309597722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42825194</v>
      </c>
      <c r="E306" s="31">
        <v>43631894</v>
      </c>
      <c r="F306" s="31">
        <v>8211766</v>
      </c>
      <c r="G306" s="36">
        <f t="shared" si="72"/>
        <v>0.19175081845513647</v>
      </c>
      <c r="H306" s="31">
        <v>10568141</v>
      </c>
      <c r="I306" s="36">
        <f t="shared" si="73"/>
        <v>0.24677392004342116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18779907</v>
      </c>
      <c r="O306" s="36">
        <f t="shared" si="77"/>
        <v>0.43852473849855766</v>
      </c>
      <c r="P306" s="31">
        <v>10106521</v>
      </c>
      <c r="Q306" s="31">
        <v>38818929</v>
      </c>
      <c r="R306" s="31">
        <v>40663142</v>
      </c>
      <c r="S306" s="31">
        <v>18253930</v>
      </c>
      <c r="T306" s="36">
        <f t="shared" si="78"/>
        <v>0.47023270528663991</v>
      </c>
      <c r="U306" s="36">
        <f t="shared" si="79"/>
        <v>4.5675460427975212E-2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160913151</v>
      </c>
      <c r="E307" s="31">
        <v>161318151</v>
      </c>
      <c r="F307" s="31">
        <v>32668917</v>
      </c>
      <c r="G307" s="36">
        <f t="shared" si="72"/>
        <v>0.2030220451030755</v>
      </c>
      <c r="H307" s="31">
        <v>37185686</v>
      </c>
      <c r="I307" s="36">
        <f t="shared" si="73"/>
        <v>0.23109165266423748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69854603</v>
      </c>
      <c r="O307" s="36">
        <f t="shared" si="77"/>
        <v>0.43411369776731301</v>
      </c>
      <c r="P307" s="31">
        <v>33953275</v>
      </c>
      <c r="Q307" s="31">
        <v>135678071</v>
      </c>
      <c r="R307" s="31">
        <v>134508337</v>
      </c>
      <c r="S307" s="31">
        <v>67486756</v>
      </c>
      <c r="T307" s="36">
        <f t="shared" si="78"/>
        <v>0.49740356346900011</v>
      </c>
      <c r="U307" s="36">
        <f t="shared" si="79"/>
        <v>9.5201744161645729E-2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74923488</v>
      </c>
      <c r="E308" s="31">
        <v>76095445</v>
      </c>
      <c r="F308" s="31">
        <v>13183136</v>
      </c>
      <c r="G308" s="36">
        <f t="shared" si="72"/>
        <v>0.17595464856094259</v>
      </c>
      <c r="H308" s="31">
        <v>15087842</v>
      </c>
      <c r="I308" s="36">
        <f t="shared" si="73"/>
        <v>0.2013766630832777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28270978</v>
      </c>
      <c r="O308" s="36">
        <f t="shared" si="77"/>
        <v>0.37733131164422029</v>
      </c>
      <c r="P308" s="31">
        <v>22342099</v>
      </c>
      <c r="Q308" s="31">
        <v>68881524</v>
      </c>
      <c r="R308" s="31">
        <v>64118539</v>
      </c>
      <c r="S308" s="31">
        <v>27684989</v>
      </c>
      <c r="T308" s="36">
        <f t="shared" si="78"/>
        <v>0.4019218419151121</v>
      </c>
      <c r="U308" s="36">
        <f t="shared" si="79"/>
        <v>-0.32469003919461636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195512251</v>
      </c>
      <c r="E309" s="31">
        <v>195512251</v>
      </c>
      <c r="F309" s="31">
        <v>35506984</v>
      </c>
      <c r="G309" s="36">
        <f t="shared" si="72"/>
        <v>0.18161002094953119</v>
      </c>
      <c r="H309" s="31">
        <v>65642696</v>
      </c>
      <c r="I309" s="36">
        <f t="shared" si="73"/>
        <v>0.33574722639759286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101149680</v>
      </c>
      <c r="O309" s="36">
        <f t="shared" si="77"/>
        <v>0.51735724734712407</v>
      </c>
      <c r="P309" s="31">
        <v>76467512</v>
      </c>
      <c r="Q309" s="31">
        <v>185349000</v>
      </c>
      <c r="R309" s="31">
        <v>246069000</v>
      </c>
      <c r="S309" s="31">
        <v>114646465</v>
      </c>
      <c r="T309" s="36">
        <f t="shared" si="78"/>
        <v>0.61854374720122585</v>
      </c>
      <c r="U309" s="36">
        <f t="shared" si="79"/>
        <v>-0.14156098082542556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536928095</v>
      </c>
      <c r="E310" s="32">
        <f>SUM(E304:E309)</f>
        <v>539311752</v>
      </c>
      <c r="F310" s="32">
        <f>SUM(F304:F309)</f>
        <v>99724408</v>
      </c>
      <c r="G310" s="37">
        <f t="shared" si="72"/>
        <v>0.18573140226532567</v>
      </c>
      <c r="H310" s="32">
        <f>SUM(H304:H309)</f>
        <v>141255102</v>
      </c>
      <c r="I310" s="37">
        <f t="shared" si="73"/>
        <v>0.26308010945115473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240979510</v>
      </c>
      <c r="O310" s="37">
        <f t="shared" si="77"/>
        <v>0.44881151171648037</v>
      </c>
      <c r="P310" s="32">
        <f>SUM(P304:P309)</f>
        <v>154308802</v>
      </c>
      <c r="Q310" s="32">
        <f>SUM(Q304:Q309)</f>
        <v>479775090</v>
      </c>
      <c r="R310" s="32">
        <f>SUM(R304:R309)</f>
        <v>539506688</v>
      </c>
      <c r="S310" s="32">
        <f>SUM(S304:S309)</f>
        <v>249716934</v>
      </c>
      <c r="T310" s="37">
        <f t="shared" si="78"/>
        <v>0.52048749342113609</v>
      </c>
      <c r="U310" s="37">
        <f t="shared" si="79"/>
        <v>-8.4594655851193745E-2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29657493</v>
      </c>
      <c r="E311" s="31">
        <v>29657493</v>
      </c>
      <c r="F311" s="31">
        <v>3179753</v>
      </c>
      <c r="G311" s="36">
        <f t="shared" si="72"/>
        <v>0.10721583918101237</v>
      </c>
      <c r="H311" s="31">
        <v>3990821</v>
      </c>
      <c r="I311" s="36">
        <f t="shared" si="73"/>
        <v>0.13456366659177835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7170574</v>
      </c>
      <c r="O311" s="36">
        <f t="shared" si="77"/>
        <v>0.2417795057727907</v>
      </c>
      <c r="P311" s="31">
        <v>5565862</v>
      </c>
      <c r="Q311" s="31">
        <v>28202203</v>
      </c>
      <c r="R311" s="31">
        <v>27957461</v>
      </c>
      <c r="S311" s="31">
        <v>9089321</v>
      </c>
      <c r="T311" s="36">
        <f t="shared" si="78"/>
        <v>0.32229116994867385</v>
      </c>
      <c r="U311" s="36">
        <f t="shared" si="79"/>
        <v>-0.28298240236642591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182785130</v>
      </c>
      <c r="E312" s="31">
        <v>182781335</v>
      </c>
      <c r="F312" s="31">
        <v>66577877</v>
      </c>
      <c r="G312" s="36">
        <f t="shared" si="72"/>
        <v>0.36424121043106733</v>
      </c>
      <c r="H312" s="31">
        <v>32762910</v>
      </c>
      <c r="I312" s="36">
        <f t="shared" si="73"/>
        <v>0.17924275349969662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99340787</v>
      </c>
      <c r="O312" s="36">
        <f t="shared" si="77"/>
        <v>0.54348396393076392</v>
      </c>
      <c r="P312" s="31">
        <v>57773454</v>
      </c>
      <c r="Q312" s="31">
        <v>154333128</v>
      </c>
      <c r="R312" s="31">
        <v>146628894</v>
      </c>
      <c r="S312" s="31">
        <v>70337635</v>
      </c>
      <c r="T312" s="36">
        <f t="shared" si="78"/>
        <v>0.45575202104372564</v>
      </c>
      <c r="U312" s="36">
        <f t="shared" si="79"/>
        <v>-0.43290719644354303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124697967</v>
      </c>
      <c r="E313" s="31">
        <v>93703700</v>
      </c>
      <c r="F313" s="31">
        <v>3975036</v>
      </c>
      <c r="G313" s="36">
        <f t="shared" si="72"/>
        <v>3.1877312001405762E-2</v>
      </c>
      <c r="H313" s="31">
        <v>6876784</v>
      </c>
      <c r="I313" s="36">
        <f t="shared" si="73"/>
        <v>5.5147522974452343E-2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10851820</v>
      </c>
      <c r="O313" s="36">
        <f t="shared" si="77"/>
        <v>8.7024834975858112E-2</v>
      </c>
      <c r="P313" s="31">
        <v>17848650</v>
      </c>
      <c r="Q313" s="31">
        <v>103689932</v>
      </c>
      <c r="R313" s="31">
        <v>66895166</v>
      </c>
      <c r="S313" s="31">
        <v>20190292</v>
      </c>
      <c r="T313" s="36">
        <f t="shared" si="78"/>
        <v>0.19471795969545047</v>
      </c>
      <c r="U313" s="36">
        <f t="shared" si="79"/>
        <v>-0.61471685533639797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69573433</v>
      </c>
      <c r="E314" s="31">
        <v>71329893</v>
      </c>
      <c r="F314" s="31">
        <v>8306031</v>
      </c>
      <c r="G314" s="36">
        <f t="shared" si="72"/>
        <v>0.11938509631974033</v>
      </c>
      <c r="H314" s="31">
        <v>10376024</v>
      </c>
      <c r="I314" s="36">
        <f t="shared" si="73"/>
        <v>0.1491377319270705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18682055</v>
      </c>
      <c r="O314" s="36">
        <f t="shared" si="77"/>
        <v>0.26852282824681084</v>
      </c>
      <c r="P314" s="31">
        <v>9329042</v>
      </c>
      <c r="Q314" s="31">
        <v>67783973</v>
      </c>
      <c r="R314" s="31">
        <v>67778183</v>
      </c>
      <c r="S314" s="31">
        <v>17121143</v>
      </c>
      <c r="T314" s="36">
        <f t="shared" si="78"/>
        <v>0.25258394045447879</v>
      </c>
      <c r="U314" s="36">
        <f t="shared" si="79"/>
        <v>0.11222824380038166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26071086</v>
      </c>
      <c r="E315" s="31">
        <v>31671729</v>
      </c>
      <c r="F315" s="31">
        <v>6311948</v>
      </c>
      <c r="G315" s="36">
        <f t="shared" si="72"/>
        <v>0.24210529626575586</v>
      </c>
      <c r="H315" s="31">
        <v>12320888</v>
      </c>
      <c r="I315" s="36">
        <f t="shared" si="73"/>
        <v>0.47258821515912303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18632836</v>
      </c>
      <c r="O315" s="36">
        <f t="shared" si="77"/>
        <v>0.71469351142487891</v>
      </c>
      <c r="P315" s="31">
        <v>9443641</v>
      </c>
      <c r="Q315" s="31">
        <v>39818621</v>
      </c>
      <c r="R315" s="31">
        <v>36571620</v>
      </c>
      <c r="S315" s="31">
        <v>13638186</v>
      </c>
      <c r="T315" s="36">
        <f t="shared" si="78"/>
        <v>0.34250774279701951</v>
      </c>
      <c r="U315" s="36">
        <f t="shared" si="79"/>
        <v>0.30467560128556359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145508991</v>
      </c>
      <c r="E316" s="31">
        <v>141992124</v>
      </c>
      <c r="F316" s="31">
        <v>28463581</v>
      </c>
      <c r="G316" s="36">
        <f t="shared" si="72"/>
        <v>0.19561389852534955</v>
      </c>
      <c r="H316" s="31">
        <v>41240153</v>
      </c>
      <c r="I316" s="36">
        <f t="shared" si="73"/>
        <v>0.28341996406256437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69703734</v>
      </c>
      <c r="O316" s="36">
        <f t="shared" si="77"/>
        <v>0.47903386258791392</v>
      </c>
      <c r="P316" s="31">
        <v>36321259</v>
      </c>
      <c r="Q316" s="31">
        <v>136861967</v>
      </c>
      <c r="R316" s="31">
        <v>145593704</v>
      </c>
      <c r="S316" s="31">
        <v>63927652</v>
      </c>
      <c r="T316" s="36">
        <f t="shared" si="78"/>
        <v>0.46709581486579099</v>
      </c>
      <c r="U316" s="36">
        <f t="shared" si="79"/>
        <v>0.13542740905539641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578294100</v>
      </c>
      <c r="E317" s="32">
        <f>SUM(E311:E316)</f>
        <v>551136274</v>
      </c>
      <c r="F317" s="32">
        <f>SUM(F311:F316)</f>
        <v>116814226</v>
      </c>
      <c r="G317" s="37">
        <f t="shared" si="72"/>
        <v>0.2019979557114624</v>
      </c>
      <c r="H317" s="32">
        <f>SUM(H311:H316)</f>
        <v>107567580</v>
      </c>
      <c r="I317" s="37">
        <f t="shared" si="73"/>
        <v>0.18600843411682741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224381806</v>
      </c>
      <c r="O317" s="37">
        <f t="shared" si="77"/>
        <v>0.38800638982828978</v>
      </c>
      <c r="P317" s="32">
        <f>SUM(P311:P316)</f>
        <v>136281908</v>
      </c>
      <c r="Q317" s="32">
        <f>SUM(Q311:Q316)</f>
        <v>530689824</v>
      </c>
      <c r="R317" s="32">
        <f>SUM(R311:R316)</f>
        <v>491425028</v>
      </c>
      <c r="S317" s="32">
        <f>SUM(S311:S316)</f>
        <v>194304229</v>
      </c>
      <c r="T317" s="37">
        <f t="shared" si="78"/>
        <v>0.36613520782339326</v>
      </c>
      <c r="U317" s="37">
        <f t="shared" si="79"/>
        <v>-0.21069801869812388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44789831</v>
      </c>
      <c r="E318" s="31">
        <v>44986731</v>
      </c>
      <c r="F318" s="31">
        <v>10207921</v>
      </c>
      <c r="G318" s="36">
        <f t="shared" si="72"/>
        <v>0.22790711132622937</v>
      </c>
      <c r="H318" s="31">
        <v>12202420</v>
      </c>
      <c r="I318" s="36">
        <f t="shared" si="73"/>
        <v>0.27243728604378969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22410341</v>
      </c>
      <c r="O318" s="36">
        <f t="shared" si="77"/>
        <v>0.50034439737001912</v>
      </c>
      <c r="P318" s="31">
        <v>12741587</v>
      </c>
      <c r="Q318" s="31">
        <v>48509216</v>
      </c>
      <c r="R318" s="31">
        <v>52133491</v>
      </c>
      <c r="S318" s="31">
        <v>22695715</v>
      </c>
      <c r="T318" s="36">
        <f t="shared" si="78"/>
        <v>0.46786398279452712</v>
      </c>
      <c r="U318" s="36">
        <f t="shared" si="79"/>
        <v>-4.2315529454847289E-2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140211008</v>
      </c>
      <c r="E319" s="31">
        <v>140211008</v>
      </c>
      <c r="F319" s="31">
        <v>23740897</v>
      </c>
      <c r="G319" s="36">
        <f t="shared" si="72"/>
        <v>0.16932263264236713</v>
      </c>
      <c r="H319" s="31">
        <v>39942028</v>
      </c>
      <c r="I319" s="36">
        <f t="shared" si="73"/>
        <v>0.28487084266593393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63682925</v>
      </c>
      <c r="O319" s="36">
        <f t="shared" si="77"/>
        <v>0.45419347530830106</v>
      </c>
      <c r="P319" s="31">
        <v>37371874</v>
      </c>
      <c r="Q319" s="31">
        <v>129394335</v>
      </c>
      <c r="R319" s="31">
        <v>134933406</v>
      </c>
      <c r="S319" s="31">
        <v>56575243</v>
      </c>
      <c r="T319" s="36">
        <f t="shared" si="78"/>
        <v>0.43723122036215883</v>
      </c>
      <c r="U319" s="36">
        <f t="shared" si="79"/>
        <v>6.877241424928271E-2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24508410</v>
      </c>
      <c r="E320" s="31">
        <v>24508410</v>
      </c>
      <c r="F320" s="31">
        <v>5121861</v>
      </c>
      <c r="G320" s="36">
        <f t="shared" si="72"/>
        <v>0.20898381412747705</v>
      </c>
      <c r="H320" s="31">
        <v>6773162</v>
      </c>
      <c r="I320" s="36">
        <f t="shared" si="73"/>
        <v>0.27636072678725382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11895023</v>
      </c>
      <c r="O320" s="36">
        <f t="shared" si="77"/>
        <v>0.48534454091473089</v>
      </c>
      <c r="P320" s="31">
        <v>6583608</v>
      </c>
      <c r="Q320" s="31">
        <v>24052140</v>
      </c>
      <c r="R320" s="31">
        <v>22933340</v>
      </c>
      <c r="S320" s="31">
        <v>11195944</v>
      </c>
      <c r="T320" s="36">
        <f t="shared" si="78"/>
        <v>0.46548639746816706</v>
      </c>
      <c r="U320" s="36">
        <f t="shared" si="79"/>
        <v>2.8791811420121105E-2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31809762</v>
      </c>
      <c r="E321" s="31">
        <v>31767762</v>
      </c>
      <c r="F321" s="31">
        <v>5478644</v>
      </c>
      <c r="G321" s="36">
        <f t="shared" si="72"/>
        <v>0.17223153068545435</v>
      </c>
      <c r="H321" s="31">
        <v>14757195</v>
      </c>
      <c r="I321" s="36">
        <f t="shared" si="73"/>
        <v>0.46392032106370368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20235839</v>
      </c>
      <c r="O321" s="36">
        <f t="shared" si="77"/>
        <v>0.636151851749158</v>
      </c>
      <c r="P321" s="31">
        <v>4016908</v>
      </c>
      <c r="Q321" s="31">
        <v>20020359</v>
      </c>
      <c r="R321" s="31">
        <v>23582624</v>
      </c>
      <c r="S321" s="31">
        <v>7066767</v>
      </c>
      <c r="T321" s="36">
        <f t="shared" si="78"/>
        <v>0.3529790349913306</v>
      </c>
      <c r="U321" s="36">
        <f t="shared" si="79"/>
        <v>2.6737697253708572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132489955</v>
      </c>
      <c r="E322" s="31">
        <v>132489955</v>
      </c>
      <c r="F322" s="31">
        <v>32238820</v>
      </c>
      <c r="G322" s="36">
        <f t="shared" si="72"/>
        <v>0.24333029624774194</v>
      </c>
      <c r="H322" s="31">
        <v>46429501</v>
      </c>
      <c r="I322" s="36">
        <f t="shared" si="73"/>
        <v>0.35043789546158421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78668321</v>
      </c>
      <c r="O322" s="36">
        <f t="shared" si="77"/>
        <v>0.59376819170932615</v>
      </c>
      <c r="P322" s="31">
        <v>32812245</v>
      </c>
      <c r="Q322" s="31">
        <v>122375000</v>
      </c>
      <c r="R322" s="31">
        <v>123408128</v>
      </c>
      <c r="S322" s="31">
        <v>54757514</v>
      </c>
      <c r="T322" s="36">
        <f t="shared" si="78"/>
        <v>0.44745670275791621</v>
      </c>
      <c r="U322" s="36">
        <f t="shared" si="79"/>
        <v>0.41500531280319275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373808966</v>
      </c>
      <c r="E323" s="32">
        <f>SUM(E318:E322)</f>
        <v>373963866</v>
      </c>
      <c r="F323" s="32">
        <f>SUM(F318:F322)</f>
        <v>76788143</v>
      </c>
      <c r="G323" s="37">
        <f t="shared" si="72"/>
        <v>0.20542081647126678</v>
      </c>
      <c r="H323" s="32">
        <f>SUM(H318:H322)</f>
        <v>120104306</v>
      </c>
      <c r="I323" s="37">
        <f t="shared" si="73"/>
        <v>0.32129862289070937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196892449</v>
      </c>
      <c r="O323" s="37">
        <f t="shared" si="77"/>
        <v>0.52671943936197618</v>
      </c>
      <c r="P323" s="32">
        <f>SUM(P318:P322)</f>
        <v>93526222</v>
      </c>
      <c r="Q323" s="32">
        <f>SUM(Q318:Q322)</f>
        <v>344351050</v>
      </c>
      <c r="R323" s="32">
        <f>SUM(R318:R322)</f>
        <v>356990989</v>
      </c>
      <c r="S323" s="32">
        <f>SUM(S318:S322)</f>
        <v>152291183</v>
      </c>
      <c r="T323" s="37">
        <f t="shared" si="78"/>
        <v>0.44225560804882114</v>
      </c>
      <c r="U323" s="37">
        <f t="shared" si="79"/>
        <v>0.28417788542768241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17374005</v>
      </c>
      <c r="E324" s="31">
        <v>17374005</v>
      </c>
      <c r="F324" s="31">
        <v>2359995</v>
      </c>
      <c r="G324" s="36">
        <f t="shared" si="72"/>
        <v>0.13583482910244357</v>
      </c>
      <c r="H324" s="31">
        <v>3407334</v>
      </c>
      <c r="I324" s="36">
        <f t="shared" si="73"/>
        <v>0.19611678481731759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5767329</v>
      </c>
      <c r="O324" s="36">
        <f t="shared" si="77"/>
        <v>0.33195161391976113</v>
      </c>
      <c r="P324" s="31">
        <v>3643502</v>
      </c>
      <c r="Q324" s="31">
        <v>17691069</v>
      </c>
      <c r="R324" s="31">
        <v>20660419</v>
      </c>
      <c r="S324" s="31">
        <v>7095554</v>
      </c>
      <c r="T324" s="36">
        <f t="shared" si="78"/>
        <v>0.40108113308472204</v>
      </c>
      <c r="U324" s="36">
        <f t="shared" si="79"/>
        <v>-6.481895714617425E-2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62868807</v>
      </c>
      <c r="E325" s="31">
        <v>62868807</v>
      </c>
      <c r="F325" s="31">
        <v>6500308</v>
      </c>
      <c r="G325" s="36">
        <f t="shared" si="72"/>
        <v>0.1033948043582249</v>
      </c>
      <c r="H325" s="31">
        <v>25375303</v>
      </c>
      <c r="I325" s="36">
        <f t="shared" si="73"/>
        <v>0.40362310358458048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31875611</v>
      </c>
      <c r="O325" s="36">
        <f t="shared" si="77"/>
        <v>0.50701790794280543</v>
      </c>
      <c r="P325" s="31">
        <v>21271246</v>
      </c>
      <c r="Q325" s="31">
        <v>57787026</v>
      </c>
      <c r="R325" s="31">
        <v>61853156</v>
      </c>
      <c r="S325" s="31">
        <v>31047122</v>
      </c>
      <c r="T325" s="36">
        <f t="shared" si="78"/>
        <v>0.53726803660046463</v>
      </c>
      <c r="U325" s="36">
        <f t="shared" si="79"/>
        <v>0.19293919124436809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100017535</v>
      </c>
      <c r="E326" s="31">
        <v>100009535</v>
      </c>
      <c r="F326" s="31">
        <v>27686185</v>
      </c>
      <c r="G326" s="36">
        <f t="shared" si="72"/>
        <v>0.27681331078595367</v>
      </c>
      <c r="H326" s="31">
        <v>26225290</v>
      </c>
      <c r="I326" s="36">
        <f t="shared" si="73"/>
        <v>0.26220692201622448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53911475</v>
      </c>
      <c r="O326" s="36">
        <f t="shared" si="77"/>
        <v>0.53902023280217815</v>
      </c>
      <c r="P326" s="31">
        <v>35696144</v>
      </c>
      <c r="Q326" s="31">
        <v>109135452</v>
      </c>
      <c r="R326" s="31">
        <v>109521500</v>
      </c>
      <c r="S326" s="31">
        <v>47259367</v>
      </c>
      <c r="T326" s="36">
        <f t="shared" si="78"/>
        <v>0.43303405203288114</v>
      </c>
      <c r="U326" s="36">
        <f t="shared" si="79"/>
        <v>-0.26531868540198622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590032156</v>
      </c>
      <c r="E327" s="31">
        <v>603025692</v>
      </c>
      <c r="F327" s="31">
        <v>47040631</v>
      </c>
      <c r="G327" s="36">
        <f t="shared" si="72"/>
        <v>7.9725537873905294E-2</v>
      </c>
      <c r="H327" s="31">
        <v>170723176</v>
      </c>
      <c r="I327" s="36">
        <f t="shared" si="73"/>
        <v>0.28934554543159507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217763807</v>
      </c>
      <c r="O327" s="36">
        <f t="shared" si="77"/>
        <v>0.36907108330550037</v>
      </c>
      <c r="P327" s="31">
        <v>162010821</v>
      </c>
      <c r="Q327" s="31">
        <v>513919643</v>
      </c>
      <c r="R327" s="31">
        <v>586043000</v>
      </c>
      <c r="S327" s="31">
        <v>216882394</v>
      </c>
      <c r="T327" s="36">
        <f t="shared" si="78"/>
        <v>0.42201615944070853</v>
      </c>
      <c r="U327" s="36">
        <f t="shared" si="79"/>
        <v>5.377637707298577E-2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53068200</v>
      </c>
      <c r="E328" s="31">
        <v>53868200</v>
      </c>
      <c r="F328" s="31">
        <v>10151234</v>
      </c>
      <c r="G328" s="36">
        <f t="shared" si="72"/>
        <v>0.1912865708654147</v>
      </c>
      <c r="H328" s="31">
        <v>13691013</v>
      </c>
      <c r="I328" s="36">
        <f t="shared" si="73"/>
        <v>0.25798902167399684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23842247</v>
      </c>
      <c r="O328" s="36">
        <f t="shared" si="77"/>
        <v>0.44927559253941157</v>
      </c>
      <c r="P328" s="31">
        <v>10928692</v>
      </c>
      <c r="Q328" s="31">
        <v>44476300</v>
      </c>
      <c r="R328" s="31">
        <v>72379000</v>
      </c>
      <c r="S328" s="31">
        <v>19094284</v>
      </c>
      <c r="T328" s="36">
        <f t="shared" si="78"/>
        <v>0.42931367942027554</v>
      </c>
      <c r="U328" s="36">
        <f t="shared" si="79"/>
        <v>0.25275861008801415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34416954</v>
      </c>
      <c r="E329" s="31">
        <v>34416954</v>
      </c>
      <c r="F329" s="31">
        <v>3383179</v>
      </c>
      <c r="G329" s="36">
        <f t="shared" si="72"/>
        <v>9.829977981200777E-2</v>
      </c>
      <c r="H329" s="31">
        <v>7440418</v>
      </c>
      <c r="I329" s="36">
        <f t="shared" si="73"/>
        <v>0.21618467456475085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10823597</v>
      </c>
      <c r="O329" s="36">
        <f t="shared" si="77"/>
        <v>0.31448445437675859</v>
      </c>
      <c r="P329" s="31">
        <v>12818433</v>
      </c>
      <c r="Q329" s="31">
        <v>37243877</v>
      </c>
      <c r="R329" s="31">
        <v>35494009</v>
      </c>
      <c r="S329" s="31">
        <v>17597466</v>
      </c>
      <c r="T329" s="36">
        <f t="shared" si="78"/>
        <v>0.47249286104129279</v>
      </c>
      <c r="U329" s="36">
        <f t="shared" si="79"/>
        <v>-0.41955323244268627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46928536</v>
      </c>
      <c r="E330" s="31">
        <v>46928536</v>
      </c>
      <c r="F330" s="31">
        <v>7247303</v>
      </c>
      <c r="G330" s="36">
        <f t="shared" si="72"/>
        <v>0.15443275281376773</v>
      </c>
      <c r="H330" s="31">
        <v>11807303</v>
      </c>
      <c r="I330" s="36">
        <f t="shared" si="73"/>
        <v>0.25160177594289324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19054606</v>
      </c>
      <c r="O330" s="36">
        <f t="shared" si="77"/>
        <v>0.40603452875666096</v>
      </c>
      <c r="P330" s="31">
        <v>13424900</v>
      </c>
      <c r="Q330" s="31">
        <v>38826550</v>
      </c>
      <c r="R330" s="31">
        <v>42645135</v>
      </c>
      <c r="S330" s="31">
        <v>20999821</v>
      </c>
      <c r="T330" s="36">
        <f t="shared" si="78"/>
        <v>0.54086239956936688</v>
      </c>
      <c r="U330" s="36">
        <f t="shared" si="79"/>
        <v>-0.12049229416978902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200519999</v>
      </c>
      <c r="E331" s="31">
        <v>200519999</v>
      </c>
      <c r="F331" s="31">
        <v>45171915</v>
      </c>
      <c r="G331" s="36">
        <f t="shared" si="72"/>
        <v>0.22527386407976194</v>
      </c>
      <c r="H331" s="31">
        <v>50664776</v>
      </c>
      <c r="I331" s="36">
        <f t="shared" si="73"/>
        <v>0.25266694720061317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95836691</v>
      </c>
      <c r="O331" s="36">
        <f t="shared" si="77"/>
        <v>0.47794081128037508</v>
      </c>
      <c r="P331" s="31">
        <v>54773911</v>
      </c>
      <c r="Q331" s="31">
        <v>195903999</v>
      </c>
      <c r="R331" s="31">
        <v>198901499</v>
      </c>
      <c r="S331" s="31">
        <v>97325320</v>
      </c>
      <c r="T331" s="36">
        <f t="shared" si="78"/>
        <v>0.49680108878226625</v>
      </c>
      <c r="U331" s="36">
        <f t="shared" si="79"/>
        <v>-7.5019930565118909E-2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1105226192</v>
      </c>
      <c r="E332" s="32">
        <f>SUM(E324:E331)</f>
        <v>1119011728</v>
      </c>
      <c r="F332" s="32">
        <f>SUM(F324:F331)</f>
        <v>149540750</v>
      </c>
      <c r="G332" s="37">
        <f t="shared" si="72"/>
        <v>0.13530329907346242</v>
      </c>
      <c r="H332" s="32">
        <f>SUM(H324:H331)</f>
        <v>309334613</v>
      </c>
      <c r="I332" s="37">
        <f t="shared" si="73"/>
        <v>0.27988353446477138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458875363</v>
      </c>
      <c r="O332" s="37">
        <f t="shared" si="77"/>
        <v>0.41518683353823377</v>
      </c>
      <c r="P332" s="32">
        <f>SUM(P324:P331)</f>
        <v>314567649</v>
      </c>
      <c r="Q332" s="32">
        <f>SUM(Q324:Q331)</f>
        <v>1014983916</v>
      </c>
      <c r="R332" s="32">
        <f>SUM(R324:R331)</f>
        <v>1127497718</v>
      </c>
      <c r="S332" s="32">
        <f>SUM(S324:S331)</f>
        <v>457301328</v>
      </c>
      <c r="T332" s="37">
        <f t="shared" si="78"/>
        <v>0.45055031985354138</v>
      </c>
      <c r="U332" s="37">
        <f t="shared" si="79"/>
        <v>-1.6635645835277879E-2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13665348</v>
      </c>
      <c r="E333" s="31">
        <v>13665348</v>
      </c>
      <c r="F333" s="31">
        <v>3070187</v>
      </c>
      <c r="G333" s="36">
        <f t="shared" si="72"/>
        <v>0.22466950713585926</v>
      </c>
      <c r="H333" s="31">
        <v>3785212</v>
      </c>
      <c r="I333" s="36">
        <f t="shared" si="73"/>
        <v>0.2769934581980642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6855399</v>
      </c>
      <c r="O333" s="36">
        <f t="shared" si="77"/>
        <v>0.50166296533392341</v>
      </c>
      <c r="P333" s="31">
        <v>3577292</v>
      </c>
      <c r="Q333" s="31">
        <v>13068444</v>
      </c>
      <c r="R333" s="31">
        <v>13074456</v>
      </c>
      <c r="S333" s="31">
        <v>6639716</v>
      </c>
      <c r="T333" s="36">
        <f t="shared" si="78"/>
        <v>0.50807242239397432</v>
      </c>
      <c r="U333" s="36">
        <f t="shared" si="79"/>
        <v>5.8122177334139824E-2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12406263</v>
      </c>
      <c r="E334" s="31">
        <v>12406263</v>
      </c>
      <c r="F334" s="31">
        <v>2683642</v>
      </c>
      <c r="G334" s="36">
        <f t="shared" si="72"/>
        <v>0.21631348618032684</v>
      </c>
      <c r="H334" s="31">
        <v>2618621</v>
      </c>
      <c r="I334" s="36">
        <f t="shared" si="73"/>
        <v>0.21107250426659502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5302263</v>
      </c>
      <c r="O334" s="36">
        <f t="shared" si="77"/>
        <v>0.42738599044692183</v>
      </c>
      <c r="P334" s="31">
        <v>3048983</v>
      </c>
      <c r="Q334" s="31">
        <v>11086767</v>
      </c>
      <c r="R334" s="31">
        <v>12342699</v>
      </c>
      <c r="S334" s="31">
        <v>5927787</v>
      </c>
      <c r="T334" s="36">
        <f t="shared" si="78"/>
        <v>0.53467228092734342</v>
      </c>
      <c r="U334" s="36">
        <f t="shared" si="79"/>
        <v>-0.14114936029489178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21806626</v>
      </c>
      <c r="E335" s="31">
        <v>21806626</v>
      </c>
      <c r="F335" s="31">
        <v>4686260</v>
      </c>
      <c r="G335" s="36">
        <f t="shared" si="72"/>
        <v>0.21490073705120635</v>
      </c>
      <c r="H335" s="31">
        <v>5571648</v>
      </c>
      <c r="I335" s="36">
        <f t="shared" si="73"/>
        <v>0.25550252478306362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10257908</v>
      </c>
      <c r="O335" s="36">
        <f t="shared" si="77"/>
        <v>0.47040326183427</v>
      </c>
      <c r="P335" s="31">
        <v>5521765</v>
      </c>
      <c r="Q335" s="31">
        <v>19501739</v>
      </c>
      <c r="R335" s="31">
        <v>20254092</v>
      </c>
      <c r="S335" s="31">
        <v>9998694</v>
      </c>
      <c r="T335" s="36">
        <f t="shared" si="78"/>
        <v>0.51270781544148447</v>
      </c>
      <c r="U335" s="36">
        <f t="shared" si="79"/>
        <v>9.0338868097428193E-3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65335000</v>
      </c>
      <c r="E336" s="31">
        <v>65335000</v>
      </c>
      <c r="F336" s="31">
        <v>14700947</v>
      </c>
      <c r="G336" s="36">
        <f t="shared" si="72"/>
        <v>0.22500875487870206</v>
      </c>
      <c r="H336" s="31">
        <v>19163918</v>
      </c>
      <c r="I336" s="36">
        <f t="shared" si="73"/>
        <v>0.29331779291344606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33864865</v>
      </c>
      <c r="O336" s="36">
        <f t="shared" si="77"/>
        <v>0.51832654779214815</v>
      </c>
      <c r="P336" s="31">
        <v>16352995</v>
      </c>
      <c r="Q336" s="31">
        <v>62379978</v>
      </c>
      <c r="R336" s="31">
        <v>62220552</v>
      </c>
      <c r="S336" s="31">
        <v>31043853</v>
      </c>
      <c r="T336" s="36">
        <f t="shared" si="78"/>
        <v>0.49765732523983897</v>
      </c>
      <c r="U336" s="36">
        <f t="shared" si="79"/>
        <v>0.17189040906574005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113213237</v>
      </c>
      <c r="E337" s="32">
        <f>SUM(E333:E336)</f>
        <v>113213237</v>
      </c>
      <c r="F337" s="32">
        <f>SUM(F333:F336)</f>
        <v>25141036</v>
      </c>
      <c r="G337" s="37">
        <f t="shared" si="72"/>
        <v>0.22206799015913661</v>
      </c>
      <c r="H337" s="32">
        <f>SUM(H333:H336)</f>
        <v>31139399</v>
      </c>
      <c r="I337" s="37">
        <f t="shared" si="73"/>
        <v>0.2750508670642462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56280435</v>
      </c>
      <c r="O337" s="37">
        <f t="shared" si="77"/>
        <v>0.49711885722338284</v>
      </c>
      <c r="P337" s="32">
        <f>SUM(P333:P336)</f>
        <v>28501035</v>
      </c>
      <c r="Q337" s="32">
        <f>SUM(Q333:Q336)</f>
        <v>106036928</v>
      </c>
      <c r="R337" s="32">
        <f>SUM(R333:R336)</f>
        <v>107891799</v>
      </c>
      <c r="S337" s="32">
        <f>SUM(S333:S336)</f>
        <v>53610050</v>
      </c>
      <c r="T337" s="37">
        <f t="shared" si="78"/>
        <v>0.50557905638307443</v>
      </c>
      <c r="U337" s="37">
        <f t="shared" si="79"/>
        <v>9.2570813656416284E-2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6870059867</v>
      </c>
      <c r="E338" s="32">
        <f>SUM(E302,E304:E309,E311:E316,E318:E322,E324:E331,E333:E336)</f>
        <v>6859947456</v>
      </c>
      <c r="F338" s="32">
        <f>SUM(F302,F304:F309,F311:F316,F318:F322,F324:F331,F333:F336)</f>
        <v>1260445734</v>
      </c>
      <c r="G338" s="37">
        <f t="shared" si="72"/>
        <v>0.18346939595890424</v>
      </c>
      <c r="H338" s="32">
        <f>SUM(H302,H304:H309,H311:H316,H318:H322,H324:H331,H333:H336)</f>
        <v>1835248855</v>
      </c>
      <c r="I338" s="37">
        <f t="shared" si="73"/>
        <v>0.26713724341989059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3095694589</v>
      </c>
      <c r="O338" s="37">
        <f t="shared" si="77"/>
        <v>0.4506066393787948</v>
      </c>
      <c r="P338" s="32">
        <f>SUM(P302,P304:P309,P311:P316,P318:P322,P324:P331,P333:P336)</f>
        <v>1964338459</v>
      </c>
      <c r="Q338" s="32">
        <f>SUM(Q302,Q304:Q309,Q311:Q316,Q318:Q322,Q324:Q331,Q333:Q336)</f>
        <v>6556792759</v>
      </c>
      <c r="R338" s="32">
        <f>SUM(R302,R304:R309,R311:R316,R318:R322,R324:R331,R333:R336)</f>
        <v>6859018779</v>
      </c>
      <c r="S338" s="32">
        <f>SUM(S302,S304:S309,S311:S316,S318:S322,S324:S331,S333:S336)</f>
        <v>3061846438</v>
      </c>
      <c r="T338" s="37">
        <f t="shared" si="78"/>
        <v>0.46697319109212981</v>
      </c>
      <c r="U338" s="37">
        <f t="shared" si="79"/>
        <v>-6.5716579242518391E-2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33618100966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33602673307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5920659585</v>
      </c>
      <c r="G339" s="39">
        <f t="shared" si="72"/>
        <v>0.17611523003598323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8061051589</v>
      </c>
      <c r="I339" s="39">
        <f t="shared" si="73"/>
        <v>0.23978307392058298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13981711174</v>
      </c>
      <c r="O339" s="39">
        <f t="shared" si="77"/>
        <v>0.41589830395656618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7780819164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31624697302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32684289189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13376233008</v>
      </c>
      <c r="T339" s="39">
        <f t="shared" si="78"/>
        <v>0.42296793800945137</v>
      </c>
      <c r="U339" s="39">
        <f t="shared" si="79"/>
        <v>3.6015799762648237E-2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1" max="16383" man="1"/>
    <brk id="232" max="16383" man="1"/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tabSelected="1" view="pageBreakPreview" topLeftCell="A232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4.85546875" bestFit="1" customWidth="1"/>
    <col min="5" max="5" width="11.7109375" hidden="1" customWidth="1"/>
    <col min="6" max="6" width="15.42578125" customWidth="1"/>
    <col min="7" max="7" width="13" bestFit="1" customWidth="1"/>
    <col min="8" max="8" width="15.42578125" customWidth="1"/>
    <col min="9" max="9" width="13" bestFit="1" customWidth="1"/>
    <col min="10" max="13" width="11.7109375" hidden="1" customWidth="1"/>
    <col min="14" max="14" width="16.28515625" customWidth="1"/>
    <col min="15" max="15" width="19.85546875" bestFit="1" customWidth="1"/>
    <col min="16" max="16" width="15.42578125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3.7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=0),0,(($H8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60416320</v>
      </c>
      <c r="E9" s="31">
        <v>60416320</v>
      </c>
      <c r="F9" s="31">
        <v>9455863</v>
      </c>
      <c r="G9" s="36">
        <f>IF(($D9       =0),0,($F9       /$D9       ))</f>
        <v>0.15651173391560427</v>
      </c>
      <c r="H9" s="31">
        <v>10944245</v>
      </c>
      <c r="I9" s="36">
        <f>IF(($D9       =0),0,($H9       /$D9       ))</f>
        <v>0.18114716354786256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20400108</v>
      </c>
      <c r="O9" s="36">
        <f>IF(($D9       =0),0,($N9       /$D9       ))</f>
        <v>0.33765889746346683</v>
      </c>
      <c r="P9" s="31">
        <v>11030802</v>
      </c>
      <c r="Q9" s="31">
        <v>61223960</v>
      </c>
      <c r="R9" s="31">
        <v>55033990</v>
      </c>
      <c r="S9" s="31">
        <v>21025845</v>
      </c>
      <c r="T9" s="36">
        <f>IF(($Q9       =0),0,($S9       /$Q9       ))</f>
        <v>0.34342510677192395</v>
      </c>
      <c r="U9" s="36">
        <f>IF(($P9       =0),0,(($H9       /$P9       )-1))</f>
        <v>-7.8468455874740606E-3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60416320</v>
      </c>
      <c r="E10" s="32">
        <f>SUM(E8:E9)</f>
        <v>60416320</v>
      </c>
      <c r="F10" s="32">
        <f>SUM(F8:F9)</f>
        <v>9455863</v>
      </c>
      <c r="G10" s="37">
        <f t="shared" ref="G10:G54" si="0">IF(($D10      =0),0,($F10      /$D10      ))</f>
        <v>0.15651173391560427</v>
      </c>
      <c r="H10" s="32">
        <f>SUM(H8:H9)</f>
        <v>10944245</v>
      </c>
      <c r="I10" s="37">
        <f t="shared" ref="I10:I54" si="1">IF(($D10      =0),0,($H10      /$D10      ))</f>
        <v>0.18114716354786256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20400108</v>
      </c>
      <c r="O10" s="37">
        <f t="shared" ref="O10:O54" si="5">IF(($D10      =0),0,($N10      /$D10      ))</f>
        <v>0.33765889746346683</v>
      </c>
      <c r="P10" s="32">
        <f>SUM(P8:P9)</f>
        <v>11030802</v>
      </c>
      <c r="Q10" s="32">
        <f>SUM(Q8:Q9)</f>
        <v>61223960</v>
      </c>
      <c r="R10" s="32">
        <f>SUM(R8:R9)</f>
        <v>55033990</v>
      </c>
      <c r="S10" s="32">
        <f>SUM(S8:S9)</f>
        <v>21025845</v>
      </c>
      <c r="T10" s="37">
        <f t="shared" ref="T10:T54" si="6">IF(($Q10      =0),0,($S10      /$Q10      ))</f>
        <v>0.34342510677192395</v>
      </c>
      <c r="U10" s="37">
        <f t="shared" ref="U10:U54" si="7">IF(($P10      =0),0,(($H10      /$P10      )-1))</f>
        <v>-7.8468455874740606E-3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2332000</v>
      </c>
      <c r="E11" s="31">
        <v>2332000</v>
      </c>
      <c r="F11" s="31">
        <v>0</v>
      </c>
      <c r="G11" s="36">
        <f t="shared" si="0"/>
        <v>0</v>
      </c>
      <c r="H11" s="31">
        <v>461562</v>
      </c>
      <c r="I11" s="36">
        <f t="shared" si="1"/>
        <v>0.1979253859348199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461562</v>
      </c>
      <c r="O11" s="36">
        <f t="shared" si="5"/>
        <v>0.1979253859348199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2725556</v>
      </c>
      <c r="E14" s="31">
        <v>2725556</v>
      </c>
      <c r="F14" s="31">
        <v>501063</v>
      </c>
      <c r="G14" s="36">
        <f t="shared" si="0"/>
        <v>0.1838388204094871</v>
      </c>
      <c r="H14" s="31">
        <v>679289</v>
      </c>
      <c r="I14" s="36">
        <f t="shared" si="1"/>
        <v>0.24922951500537871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1180352</v>
      </c>
      <c r="O14" s="36">
        <f t="shared" si="5"/>
        <v>0.43306833541486583</v>
      </c>
      <c r="P14" s="31">
        <v>684162</v>
      </c>
      <c r="Q14" s="31">
        <v>2956306</v>
      </c>
      <c r="R14" s="31">
        <v>2483966</v>
      </c>
      <c r="S14" s="31">
        <v>1301999</v>
      </c>
      <c r="T14" s="36">
        <f t="shared" si="6"/>
        <v>0.44041415198561989</v>
      </c>
      <c r="U14" s="36">
        <f t="shared" si="7"/>
        <v>-7.1225820785135729E-3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10109220</v>
      </c>
      <c r="E16" s="31">
        <v>8877964</v>
      </c>
      <c r="F16" s="31">
        <v>896474</v>
      </c>
      <c r="G16" s="36">
        <f t="shared" si="0"/>
        <v>8.8678849604618359E-2</v>
      </c>
      <c r="H16" s="31">
        <v>1758199</v>
      </c>
      <c r="I16" s="36">
        <f t="shared" si="1"/>
        <v>0.1739203420244094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2654673</v>
      </c>
      <c r="O16" s="36">
        <f t="shared" si="5"/>
        <v>0.26259919162902778</v>
      </c>
      <c r="P16" s="31">
        <v>3406899</v>
      </c>
      <c r="Q16" s="31">
        <v>8556488</v>
      </c>
      <c r="R16" s="31">
        <v>12074203</v>
      </c>
      <c r="S16" s="31">
        <v>5738628</v>
      </c>
      <c r="T16" s="36">
        <f t="shared" si="6"/>
        <v>0.6706756323388755</v>
      </c>
      <c r="U16" s="36">
        <f t="shared" si="7"/>
        <v>-0.48392981417999181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15166776</v>
      </c>
      <c r="E19" s="32">
        <f>SUM(E11:E18)</f>
        <v>13935520</v>
      </c>
      <c r="F19" s="32">
        <f>SUM(F11:F18)</f>
        <v>1397537</v>
      </c>
      <c r="G19" s="37">
        <f t="shared" si="0"/>
        <v>9.2144632451880343E-2</v>
      </c>
      <c r="H19" s="32">
        <f>SUM(H11:H18)</f>
        <v>2899050</v>
      </c>
      <c r="I19" s="37">
        <f t="shared" si="1"/>
        <v>0.19114477592337356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4296587</v>
      </c>
      <c r="O19" s="37">
        <f t="shared" si="5"/>
        <v>0.2832894083752539</v>
      </c>
      <c r="P19" s="32">
        <f>SUM(P11:P18)</f>
        <v>4091061</v>
      </c>
      <c r="Q19" s="32">
        <f>SUM(Q11:Q18)</f>
        <v>11512794</v>
      </c>
      <c r="R19" s="32">
        <f>SUM(R11:R18)</f>
        <v>14558169</v>
      </c>
      <c r="S19" s="32">
        <f>SUM(S11:S18)</f>
        <v>7040627</v>
      </c>
      <c r="T19" s="37">
        <f t="shared" si="6"/>
        <v>0.61154807425547608</v>
      </c>
      <c r="U19" s="37">
        <f t="shared" si="7"/>
        <v>-0.29136964714043623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808697</v>
      </c>
      <c r="E20" s="31">
        <v>808697</v>
      </c>
      <c r="F20" s="31">
        <v>66132</v>
      </c>
      <c r="G20" s="36">
        <f t="shared" si="0"/>
        <v>8.1775992738936834E-2</v>
      </c>
      <c r="H20" s="31">
        <v>263747</v>
      </c>
      <c r="I20" s="36">
        <f t="shared" si="1"/>
        <v>0.32613821987716041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329879</v>
      </c>
      <c r="O20" s="36">
        <f t="shared" si="5"/>
        <v>0.40791421261609723</v>
      </c>
      <c r="P20" s="31">
        <v>364605</v>
      </c>
      <c r="Q20" s="31">
        <v>500000</v>
      </c>
      <c r="R20" s="31">
        <v>514222</v>
      </c>
      <c r="S20" s="31">
        <v>456430</v>
      </c>
      <c r="T20" s="36">
        <f t="shared" si="6"/>
        <v>0.91286</v>
      </c>
      <c r="U20" s="36">
        <f t="shared" si="7"/>
        <v>-0.27662264642558387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250000</v>
      </c>
      <c r="E23" s="31">
        <v>250000</v>
      </c>
      <c r="F23" s="31">
        <v>90000</v>
      </c>
      <c r="G23" s="36">
        <f t="shared" si="0"/>
        <v>0.36</v>
      </c>
      <c r="H23" s="31">
        <v>90000</v>
      </c>
      <c r="I23" s="36">
        <f t="shared" si="1"/>
        <v>0.36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180000</v>
      </c>
      <c r="O23" s="36">
        <f t="shared" si="5"/>
        <v>0.72</v>
      </c>
      <c r="P23" s="31">
        <v>135000</v>
      </c>
      <c r="Q23" s="31">
        <v>15000</v>
      </c>
      <c r="R23" s="31">
        <v>450000</v>
      </c>
      <c r="S23" s="31">
        <v>225000</v>
      </c>
      <c r="T23" s="36">
        <f t="shared" si="6"/>
        <v>15</v>
      </c>
      <c r="U23" s="36">
        <f t="shared" si="7"/>
        <v>-0.33333333333333337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1058697</v>
      </c>
      <c r="E27" s="32">
        <f>SUM(E20:E26)</f>
        <v>1058697</v>
      </c>
      <c r="F27" s="32">
        <f>SUM(F20:F26)</f>
        <v>156132</v>
      </c>
      <c r="G27" s="37">
        <f t="shared" si="0"/>
        <v>0.14747562333698877</v>
      </c>
      <c r="H27" s="32">
        <f>SUM(H20:H26)</f>
        <v>353747</v>
      </c>
      <c r="I27" s="37">
        <f t="shared" si="1"/>
        <v>0.33413431793988269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509879</v>
      </c>
      <c r="O27" s="37">
        <f t="shared" si="5"/>
        <v>0.48160994127687146</v>
      </c>
      <c r="P27" s="32">
        <f>SUM(P20:P26)</f>
        <v>499605</v>
      </c>
      <c r="Q27" s="32">
        <f>SUM(Q20:Q26)</f>
        <v>515000</v>
      </c>
      <c r="R27" s="32">
        <f>SUM(R20:R26)</f>
        <v>964222</v>
      </c>
      <c r="S27" s="32">
        <f>SUM(S20:S26)</f>
        <v>681430</v>
      </c>
      <c r="T27" s="37">
        <f t="shared" si="6"/>
        <v>1.3231650485436892</v>
      </c>
      <c r="U27" s="37">
        <f t="shared" si="7"/>
        <v>-0.29194663784389663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1162316</v>
      </c>
      <c r="E33" s="31">
        <v>1162316</v>
      </c>
      <c r="F33" s="31">
        <v>201336</v>
      </c>
      <c r="G33" s="36">
        <f t="shared" si="0"/>
        <v>0.17321967520020373</v>
      </c>
      <c r="H33" s="31">
        <v>168484</v>
      </c>
      <c r="I33" s="36">
        <f t="shared" si="1"/>
        <v>0.1449554165992725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369820</v>
      </c>
      <c r="O33" s="36">
        <f t="shared" si="5"/>
        <v>0.31817509179947623</v>
      </c>
      <c r="P33" s="31">
        <v>187674</v>
      </c>
      <c r="Q33" s="31">
        <v>897543</v>
      </c>
      <c r="R33" s="31">
        <v>887543</v>
      </c>
      <c r="S33" s="31">
        <v>359894</v>
      </c>
      <c r="T33" s="36">
        <f t="shared" si="6"/>
        <v>0.40097688912954588</v>
      </c>
      <c r="U33" s="36">
        <f t="shared" si="7"/>
        <v>-0.10225177701759436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38529549</v>
      </c>
      <c r="E34" s="31">
        <v>38529549</v>
      </c>
      <c r="F34" s="31">
        <v>8051343</v>
      </c>
      <c r="G34" s="36">
        <f t="shared" si="0"/>
        <v>0.20896540989877666</v>
      </c>
      <c r="H34" s="31">
        <v>10210428</v>
      </c>
      <c r="I34" s="36">
        <f t="shared" si="1"/>
        <v>0.26500253091464943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18261771</v>
      </c>
      <c r="O34" s="36">
        <f t="shared" si="5"/>
        <v>0.47396794081342608</v>
      </c>
      <c r="P34" s="31">
        <v>10420480</v>
      </c>
      <c r="Q34" s="31">
        <v>36399579</v>
      </c>
      <c r="R34" s="31">
        <v>35087359</v>
      </c>
      <c r="S34" s="31">
        <v>18869903</v>
      </c>
      <c r="T34" s="36">
        <f t="shared" si="6"/>
        <v>0.51840992446643408</v>
      </c>
      <c r="U34" s="36">
        <f t="shared" si="7"/>
        <v>-2.0157612701142358E-2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39691865</v>
      </c>
      <c r="E35" s="32">
        <f>SUM(E28:E34)</f>
        <v>39691865</v>
      </c>
      <c r="F35" s="32">
        <f>SUM(F28:F34)</f>
        <v>8252679</v>
      </c>
      <c r="G35" s="37">
        <f t="shared" si="0"/>
        <v>0.20791865033300905</v>
      </c>
      <c r="H35" s="32">
        <f>SUM(H28:H34)</f>
        <v>10378912</v>
      </c>
      <c r="I35" s="37">
        <f t="shared" si="1"/>
        <v>0.26148713344661434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18631591</v>
      </c>
      <c r="O35" s="37">
        <f t="shared" si="5"/>
        <v>0.46940578377962333</v>
      </c>
      <c r="P35" s="32">
        <f>SUM(P28:P34)</f>
        <v>10608154</v>
      </c>
      <c r="Q35" s="32">
        <f>SUM(Q28:Q34)</f>
        <v>37297122</v>
      </c>
      <c r="R35" s="32">
        <f>SUM(R28:R34)</f>
        <v>35974902</v>
      </c>
      <c r="S35" s="32">
        <f>SUM(S28:S34)</f>
        <v>19229797</v>
      </c>
      <c r="T35" s="37">
        <f t="shared" si="6"/>
        <v>0.51558393701261995</v>
      </c>
      <c r="U35" s="37">
        <f t="shared" si="7"/>
        <v>-2.1609980398097584E-2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458058</v>
      </c>
      <c r="E37" s="31">
        <v>458058</v>
      </c>
      <c r="F37" s="31">
        <v>30000</v>
      </c>
      <c r="G37" s="36">
        <f t="shared" si="0"/>
        <v>6.5493889420117107E-2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30000</v>
      </c>
      <c r="O37" s="36">
        <f t="shared" si="5"/>
        <v>6.5493889420117107E-2</v>
      </c>
      <c r="P37" s="31">
        <v>0</v>
      </c>
      <c r="Q37" s="31">
        <v>184839</v>
      </c>
      <c r="R37" s="31">
        <v>55301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400202</v>
      </c>
      <c r="Q39" s="31">
        <v>1</v>
      </c>
      <c r="R39" s="31">
        <v>61260</v>
      </c>
      <c r="S39" s="31">
        <v>797076</v>
      </c>
      <c r="T39" s="36">
        <f t="shared" si="6"/>
        <v>797076</v>
      </c>
      <c r="U39" s="36">
        <f t="shared" si="7"/>
        <v>-1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458058</v>
      </c>
      <c r="E40" s="32">
        <f>SUM(E36:E39)</f>
        <v>458058</v>
      </c>
      <c r="F40" s="32">
        <f>SUM(F36:F39)</f>
        <v>30000</v>
      </c>
      <c r="G40" s="37">
        <f t="shared" si="0"/>
        <v>6.5493889420117107E-2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30000</v>
      </c>
      <c r="O40" s="37">
        <f t="shared" si="5"/>
        <v>6.5493889420117107E-2</v>
      </c>
      <c r="P40" s="32">
        <f>SUM(P36:P39)</f>
        <v>400202</v>
      </c>
      <c r="Q40" s="32">
        <f>SUM(Q36:Q39)</f>
        <v>184840</v>
      </c>
      <c r="R40" s="32">
        <f>SUM(R36:R39)</f>
        <v>116561</v>
      </c>
      <c r="S40" s="32">
        <f>SUM(S36:S39)</f>
        <v>797076</v>
      </c>
      <c r="T40" s="37">
        <f t="shared" si="6"/>
        <v>4.3122484310755249</v>
      </c>
      <c r="U40" s="37">
        <f t="shared" si="7"/>
        <v>-1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5070373</v>
      </c>
      <c r="E45" s="31">
        <v>4714198</v>
      </c>
      <c r="F45" s="31">
        <v>104</v>
      </c>
      <c r="G45" s="36">
        <f t="shared" si="0"/>
        <v>2.0511311495229246E-5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104</v>
      </c>
      <c r="O45" s="36">
        <f t="shared" si="5"/>
        <v>2.0511311495229246E-5</v>
      </c>
      <c r="P45" s="31">
        <v>1222993</v>
      </c>
      <c r="Q45" s="31">
        <v>6452268</v>
      </c>
      <c r="R45" s="31">
        <v>4433212</v>
      </c>
      <c r="S45" s="31">
        <v>2392365</v>
      </c>
      <c r="T45" s="36">
        <f t="shared" si="6"/>
        <v>0.37077892610784302</v>
      </c>
      <c r="U45" s="36">
        <f t="shared" si="7"/>
        <v>-1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8601047</v>
      </c>
      <c r="E46" s="31">
        <v>8601047</v>
      </c>
      <c r="F46" s="31">
        <v>2988850</v>
      </c>
      <c r="G46" s="36">
        <f t="shared" si="0"/>
        <v>0.34749839176556063</v>
      </c>
      <c r="H46" s="31">
        <v>3219702</v>
      </c>
      <c r="I46" s="36">
        <f t="shared" si="1"/>
        <v>0.37433837996699704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6208552</v>
      </c>
      <c r="O46" s="36">
        <f t="shared" si="5"/>
        <v>0.72183677173255767</v>
      </c>
      <c r="P46" s="31">
        <v>2151061</v>
      </c>
      <c r="Q46" s="31">
        <v>9186642</v>
      </c>
      <c r="R46" s="31">
        <v>8961642</v>
      </c>
      <c r="S46" s="31">
        <v>2608641</v>
      </c>
      <c r="T46" s="36">
        <f t="shared" si="6"/>
        <v>0.28396023269438386</v>
      </c>
      <c r="U46" s="36">
        <f t="shared" si="7"/>
        <v>0.49679716195867996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13671420</v>
      </c>
      <c r="E47" s="32">
        <f>SUM(E41:E46)</f>
        <v>13315245</v>
      </c>
      <c r="F47" s="32">
        <f>SUM(F41:F46)</f>
        <v>2988954</v>
      </c>
      <c r="G47" s="37">
        <f t="shared" si="0"/>
        <v>0.21862791136546167</v>
      </c>
      <c r="H47" s="32">
        <f>SUM(H41:H46)</f>
        <v>3219702</v>
      </c>
      <c r="I47" s="37">
        <f t="shared" si="1"/>
        <v>0.23550604106961823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6208656</v>
      </c>
      <c r="O47" s="37">
        <f t="shared" si="5"/>
        <v>0.45413395243507992</v>
      </c>
      <c r="P47" s="32">
        <f>SUM(P41:P46)</f>
        <v>3374054</v>
      </c>
      <c r="Q47" s="32">
        <f>SUM(Q41:Q46)</f>
        <v>15638910</v>
      </c>
      <c r="R47" s="32">
        <f>SUM(R41:R46)</f>
        <v>13394854</v>
      </c>
      <c r="S47" s="32">
        <f>SUM(S41:S46)</f>
        <v>5001006</v>
      </c>
      <c r="T47" s="37">
        <f t="shared" si="6"/>
        <v>0.31977970331691913</v>
      </c>
      <c r="U47" s="37">
        <f t="shared" si="7"/>
        <v>-4.5746748570117735E-2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2814024</v>
      </c>
      <c r="E50" s="31">
        <v>2814024</v>
      </c>
      <c r="F50" s="31">
        <v>532001</v>
      </c>
      <c r="G50" s="36">
        <f t="shared" si="0"/>
        <v>0.18905346933785924</v>
      </c>
      <c r="H50" s="31">
        <v>633697</v>
      </c>
      <c r="I50" s="36">
        <f t="shared" si="1"/>
        <v>0.22519246459873832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1165698</v>
      </c>
      <c r="O50" s="36">
        <f t="shared" si="5"/>
        <v>0.41424593393659753</v>
      </c>
      <c r="P50" s="31">
        <v>550236</v>
      </c>
      <c r="Q50" s="31">
        <v>2509764</v>
      </c>
      <c r="R50" s="31">
        <v>2716764</v>
      </c>
      <c r="S50" s="31">
        <v>1014796</v>
      </c>
      <c r="T50" s="36">
        <f t="shared" si="6"/>
        <v>0.40433921277060314</v>
      </c>
      <c r="U50" s="36">
        <f t="shared" si="7"/>
        <v>0.15168218727964011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2530000</v>
      </c>
      <c r="E51" s="31">
        <v>2530000</v>
      </c>
      <c r="F51" s="31">
        <v>16983</v>
      </c>
      <c r="G51" s="36">
        <f t="shared" si="0"/>
        <v>6.7126482213438737E-3</v>
      </c>
      <c r="H51" s="31">
        <v>903594</v>
      </c>
      <c r="I51" s="36">
        <f t="shared" si="1"/>
        <v>0.35715177865612646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920577</v>
      </c>
      <c r="O51" s="36">
        <f t="shared" si="5"/>
        <v>0.36386442687747034</v>
      </c>
      <c r="P51" s="31">
        <v>354334</v>
      </c>
      <c r="Q51" s="31">
        <v>270000</v>
      </c>
      <c r="R51" s="31">
        <v>479000</v>
      </c>
      <c r="S51" s="31">
        <v>383334</v>
      </c>
      <c r="T51" s="36">
        <f t="shared" si="6"/>
        <v>1.4197555555555557</v>
      </c>
      <c r="U51" s="36">
        <f t="shared" si="7"/>
        <v>1.550119378891103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5344024</v>
      </c>
      <c r="E53" s="32">
        <f>SUM(E48:E52)</f>
        <v>5344024</v>
      </c>
      <c r="F53" s="32">
        <f>SUM(F48:F52)</f>
        <v>548984</v>
      </c>
      <c r="G53" s="37">
        <f t="shared" si="0"/>
        <v>0.10272858056026694</v>
      </c>
      <c r="H53" s="32">
        <f>SUM(H48:H52)</f>
        <v>1537291</v>
      </c>
      <c r="I53" s="37">
        <f t="shared" si="1"/>
        <v>0.28766543713127035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2086275</v>
      </c>
      <c r="O53" s="37">
        <f t="shared" si="5"/>
        <v>0.39039401769153731</v>
      </c>
      <c r="P53" s="32">
        <f>SUM(P48:P52)</f>
        <v>904570</v>
      </c>
      <c r="Q53" s="32">
        <f>SUM(Q48:Q52)</f>
        <v>2779764</v>
      </c>
      <c r="R53" s="32">
        <f>SUM(R48:R52)</f>
        <v>3195764</v>
      </c>
      <c r="S53" s="32">
        <f>SUM(S48:S52)</f>
        <v>1398130</v>
      </c>
      <c r="T53" s="37">
        <f t="shared" si="6"/>
        <v>0.50296715836308403</v>
      </c>
      <c r="U53" s="37">
        <f t="shared" si="7"/>
        <v>0.69947157212819344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135807160</v>
      </c>
      <c r="E54" s="32">
        <f>SUM(E8:E9,E11:E18,E20:E26,E28:E34,E36:E39,E41:E46,E48:E52)</f>
        <v>134219729</v>
      </c>
      <c r="F54" s="32">
        <f>SUM(F8:F9,F11:F18,F20:F26,F28:F34,F36:F39,F41:F46,F48:F52)</f>
        <v>22830149</v>
      </c>
      <c r="G54" s="37">
        <f t="shared" si="0"/>
        <v>0.16810710863845471</v>
      </c>
      <c r="H54" s="32">
        <f>SUM(H8:H9,H11:H18,H20:H26,H28:H34,H36:H39,H41:H46,H48:H52)</f>
        <v>29332947</v>
      </c>
      <c r="I54" s="37">
        <f t="shared" si="1"/>
        <v>0.21598969450506145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52163096</v>
      </c>
      <c r="O54" s="37">
        <f t="shared" si="5"/>
        <v>0.38409680314351613</v>
      </c>
      <c r="P54" s="32">
        <f>SUM(P8:P9,P11:P18,P20:P26,P28:P34,P36:P39,P41:P46,P48:P52)</f>
        <v>30908448</v>
      </c>
      <c r="Q54" s="32">
        <f>SUM(Q8:Q9,Q11:Q18,Q20:Q26,Q28:Q34,Q36:Q39,Q41:Q46,Q48:Q52)</f>
        <v>129152390</v>
      </c>
      <c r="R54" s="32">
        <f>SUM(R8:R9,R11:R18,R20:R26,R28:R34,R36:R39,R41:R46,R48:R52)</f>
        <v>123238462</v>
      </c>
      <c r="S54" s="32">
        <f>SUM(S8:S9,S11:S18,S20:S26,S28:S34,S36:S39,S41:S46,S48:S52)</f>
        <v>55173911</v>
      </c>
      <c r="T54" s="37">
        <f t="shared" si="6"/>
        <v>0.42720007736597054</v>
      </c>
      <c r="U54" s="37">
        <f t="shared" si="7"/>
        <v>-5.0973151418020057E-2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34516733</v>
      </c>
      <c r="E57" s="31">
        <v>34516733</v>
      </c>
      <c r="F57" s="31">
        <v>7105109</v>
      </c>
      <c r="G57" s="36">
        <f t="shared" ref="G57:G85" si="8">IF(($D57      =0),0,($F57      /$D57      ))</f>
        <v>0.20584535042757379</v>
      </c>
      <c r="H57" s="31">
        <v>7665400</v>
      </c>
      <c r="I57" s="36">
        <f t="shared" ref="I57:I85" si="9">IF(($D57      =0),0,($H57      /$D57      ))</f>
        <v>0.22207779629665414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14770509</v>
      </c>
      <c r="O57" s="36">
        <f t="shared" ref="O57:O85" si="13">IF(($D57      =0),0,($N57      /$D57      ))</f>
        <v>0.42792314672422793</v>
      </c>
      <c r="P57" s="31">
        <v>6983376</v>
      </c>
      <c r="Q57" s="31">
        <v>34928116</v>
      </c>
      <c r="R57" s="31">
        <v>31617860</v>
      </c>
      <c r="S57" s="31">
        <v>13990593</v>
      </c>
      <c r="T57" s="36">
        <f t="shared" ref="T57:T85" si="14">IF(($Q57      =0),0,($S57      /$Q57      ))</f>
        <v>0.40055389761073856</v>
      </c>
      <c r="U57" s="36">
        <f t="shared" ref="U57:U85" si="15">IF(($P57      =0),0,(($H57      /$P57      )-1))</f>
        <v>9.7663937900522635E-2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34516733</v>
      </c>
      <c r="E58" s="32">
        <f>E57</f>
        <v>34516733</v>
      </c>
      <c r="F58" s="32">
        <f>F57</f>
        <v>7105109</v>
      </c>
      <c r="G58" s="37">
        <f t="shared" si="8"/>
        <v>0.20584535042757379</v>
      </c>
      <c r="H58" s="32">
        <f>H57</f>
        <v>7665400</v>
      </c>
      <c r="I58" s="37">
        <f t="shared" si="9"/>
        <v>0.22207779629665414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14770509</v>
      </c>
      <c r="O58" s="37">
        <f t="shared" si="13"/>
        <v>0.42792314672422793</v>
      </c>
      <c r="P58" s="32">
        <f>P57</f>
        <v>6983376</v>
      </c>
      <c r="Q58" s="32">
        <f>Q57</f>
        <v>34928116</v>
      </c>
      <c r="R58" s="32">
        <f>R57</f>
        <v>31617860</v>
      </c>
      <c r="S58" s="32">
        <f>S57</f>
        <v>13990593</v>
      </c>
      <c r="T58" s="37">
        <f t="shared" si="14"/>
        <v>0.40055389761073856</v>
      </c>
      <c r="U58" s="37">
        <f t="shared" si="15"/>
        <v>9.7663937900522635E-2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100000</v>
      </c>
      <c r="E69" s="31">
        <v>100000</v>
      </c>
      <c r="F69" s="31">
        <v>38000</v>
      </c>
      <c r="G69" s="36">
        <f t="shared" si="8"/>
        <v>0.38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38000</v>
      </c>
      <c r="O69" s="36">
        <f t="shared" si="13"/>
        <v>0.38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100000</v>
      </c>
      <c r="E70" s="32">
        <f>SUM(E64:E69)</f>
        <v>100000</v>
      </c>
      <c r="F70" s="32">
        <f>SUM(F64:F69)</f>
        <v>38000</v>
      </c>
      <c r="G70" s="37">
        <f t="shared" si="8"/>
        <v>0.38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38000</v>
      </c>
      <c r="O70" s="37">
        <f t="shared" si="13"/>
        <v>0.38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3690539</v>
      </c>
      <c r="E72" s="31">
        <v>3690539</v>
      </c>
      <c r="F72" s="31">
        <v>915030</v>
      </c>
      <c r="G72" s="36">
        <f t="shared" si="8"/>
        <v>0.24793939313471555</v>
      </c>
      <c r="H72" s="31">
        <v>514230</v>
      </c>
      <c r="I72" s="36">
        <f t="shared" si="9"/>
        <v>0.13933737050333297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1429260</v>
      </c>
      <c r="O72" s="36">
        <f t="shared" si="13"/>
        <v>0.38727676363804853</v>
      </c>
      <c r="P72" s="31">
        <v>524604</v>
      </c>
      <c r="Q72" s="31">
        <v>3575907</v>
      </c>
      <c r="R72" s="31">
        <v>3502160</v>
      </c>
      <c r="S72" s="31">
        <v>1340775</v>
      </c>
      <c r="T72" s="36">
        <f t="shared" si="14"/>
        <v>0.37494683167095788</v>
      </c>
      <c r="U72" s="36">
        <f t="shared" si="15"/>
        <v>-1.9774915936592197E-2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3690539</v>
      </c>
      <c r="E78" s="32">
        <f>SUM(E71:E77)</f>
        <v>3690539</v>
      </c>
      <c r="F78" s="32">
        <f>SUM(F71:F77)</f>
        <v>915030</v>
      </c>
      <c r="G78" s="37">
        <f t="shared" si="8"/>
        <v>0.24793939313471555</v>
      </c>
      <c r="H78" s="32">
        <f>SUM(H71:H77)</f>
        <v>514230</v>
      </c>
      <c r="I78" s="37">
        <f t="shared" si="9"/>
        <v>0.13933737050333297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1429260</v>
      </c>
      <c r="O78" s="37">
        <f t="shared" si="13"/>
        <v>0.38727676363804853</v>
      </c>
      <c r="P78" s="32">
        <f>SUM(P71:P77)</f>
        <v>524604</v>
      </c>
      <c r="Q78" s="32">
        <f>SUM(Q71:Q77)</f>
        <v>3575907</v>
      </c>
      <c r="R78" s="32">
        <f>SUM(R71:R77)</f>
        <v>3502160</v>
      </c>
      <c r="S78" s="32">
        <f>SUM(S71:S77)</f>
        <v>1340775</v>
      </c>
      <c r="T78" s="37">
        <f t="shared" si="14"/>
        <v>0.37494683167095788</v>
      </c>
      <c r="U78" s="37">
        <f t="shared" si="15"/>
        <v>-1.9774915936592197E-2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4068923</v>
      </c>
      <c r="E79" s="31">
        <v>4068923</v>
      </c>
      <c r="F79" s="31">
        <v>744006</v>
      </c>
      <c r="G79" s="36">
        <f t="shared" si="8"/>
        <v>0.18285084283973915</v>
      </c>
      <c r="H79" s="31">
        <v>639276</v>
      </c>
      <c r="I79" s="36">
        <f t="shared" si="9"/>
        <v>0.15711184507546591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1383282</v>
      </c>
      <c r="O79" s="36">
        <f t="shared" si="13"/>
        <v>0.33996268791520506</v>
      </c>
      <c r="P79" s="31">
        <v>0</v>
      </c>
      <c r="Q79" s="31">
        <v>3754144</v>
      </c>
      <c r="R79" s="31">
        <v>3832971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13950684</v>
      </c>
      <c r="E82" s="31">
        <v>13950684</v>
      </c>
      <c r="F82" s="31">
        <v>2937197</v>
      </c>
      <c r="G82" s="36">
        <f t="shared" si="8"/>
        <v>0.21054143295052774</v>
      </c>
      <c r="H82" s="31">
        <v>3360575</v>
      </c>
      <c r="I82" s="36">
        <f t="shared" si="9"/>
        <v>0.24088962232962915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6297772</v>
      </c>
      <c r="O82" s="36">
        <f t="shared" si="13"/>
        <v>0.45143105528015687</v>
      </c>
      <c r="P82" s="31">
        <v>3075225</v>
      </c>
      <c r="Q82" s="31">
        <v>14640902</v>
      </c>
      <c r="R82" s="31">
        <v>12579530</v>
      </c>
      <c r="S82" s="31">
        <v>4684685</v>
      </c>
      <c r="T82" s="36">
        <f t="shared" si="14"/>
        <v>0.31997243066035141</v>
      </c>
      <c r="U82" s="36">
        <f t="shared" si="15"/>
        <v>9.2789958458324273E-2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3556000</v>
      </c>
      <c r="E83" s="31">
        <v>3556000</v>
      </c>
      <c r="F83" s="31">
        <v>389811</v>
      </c>
      <c r="G83" s="36">
        <f t="shared" si="8"/>
        <v>0.10962064116985377</v>
      </c>
      <c r="H83" s="31">
        <v>260292</v>
      </c>
      <c r="I83" s="36">
        <f t="shared" si="9"/>
        <v>7.3197975253093364E-2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650103</v>
      </c>
      <c r="O83" s="36">
        <f t="shared" si="13"/>
        <v>0.18281861642294714</v>
      </c>
      <c r="P83" s="31">
        <v>628167</v>
      </c>
      <c r="Q83" s="31">
        <v>3721000</v>
      </c>
      <c r="R83" s="31">
        <v>4085000</v>
      </c>
      <c r="S83" s="31">
        <v>1266581</v>
      </c>
      <c r="T83" s="36">
        <f t="shared" si="14"/>
        <v>0.34038726148884707</v>
      </c>
      <c r="U83" s="36">
        <f t="shared" si="15"/>
        <v>-0.58563248308172833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21575607</v>
      </c>
      <c r="E84" s="32">
        <f>SUM(E79:E83)</f>
        <v>21575607</v>
      </c>
      <c r="F84" s="32">
        <f>SUM(F79:F83)</f>
        <v>4071014</v>
      </c>
      <c r="G84" s="37">
        <f t="shared" si="8"/>
        <v>0.18868595446700526</v>
      </c>
      <c r="H84" s="32">
        <f>SUM(H79:H83)</f>
        <v>4260143</v>
      </c>
      <c r="I84" s="37">
        <f t="shared" si="9"/>
        <v>0.19745182603669043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8331157</v>
      </c>
      <c r="O84" s="37">
        <f t="shared" si="13"/>
        <v>0.38613778050369568</v>
      </c>
      <c r="P84" s="32">
        <f>SUM(P79:P83)</f>
        <v>3703392</v>
      </c>
      <c r="Q84" s="32">
        <f>SUM(Q79:Q83)</f>
        <v>22116046</v>
      </c>
      <c r="R84" s="32">
        <f>SUM(R79:R83)</f>
        <v>20497501</v>
      </c>
      <c r="S84" s="32">
        <f>SUM(S79:S83)</f>
        <v>5951266</v>
      </c>
      <c r="T84" s="37">
        <f t="shared" si="14"/>
        <v>0.26909267596929398</v>
      </c>
      <c r="U84" s="37">
        <f t="shared" si="15"/>
        <v>0.15033542222913487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59882879</v>
      </c>
      <c r="E85" s="32">
        <f>SUM(E57,E59:E62,E64:E69,E71:E77,E79:E83)</f>
        <v>59882879</v>
      </c>
      <c r="F85" s="32">
        <f>SUM(F57,F59:F62,F64:F69,F71:F77,F79:F83)</f>
        <v>12129153</v>
      </c>
      <c r="G85" s="37">
        <f t="shared" si="8"/>
        <v>0.20254792692916451</v>
      </c>
      <c r="H85" s="32">
        <f>SUM(H57,H59:H62,H64:H69,H71:H77,H79:H83)</f>
        <v>12439773</v>
      </c>
      <c r="I85" s="37">
        <f t="shared" si="9"/>
        <v>0.20773505228430986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24568926</v>
      </c>
      <c r="O85" s="37">
        <f t="shared" si="13"/>
        <v>0.41028297921347434</v>
      </c>
      <c r="P85" s="32">
        <f>SUM(P57,P59:P62,P64:P69,P71:P77,P79:P83)</f>
        <v>11211372</v>
      </c>
      <c r="Q85" s="32">
        <f>SUM(Q57,Q59:Q62,Q64:Q69,Q71:Q77,Q79:Q83)</f>
        <v>60620069</v>
      </c>
      <c r="R85" s="32">
        <f>SUM(R57,R59:R62,R64:R69,R71:R77,R79:R83)</f>
        <v>55617521</v>
      </c>
      <c r="S85" s="32">
        <f>SUM(S57,S59:S62,S64:S69,S71:S77,S79:S83)</f>
        <v>21282634</v>
      </c>
      <c r="T85" s="37">
        <f t="shared" si="14"/>
        <v>0.35108231236094434</v>
      </c>
      <c r="U85" s="37">
        <f t="shared" si="15"/>
        <v>0.10956741066124653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63118923</v>
      </c>
      <c r="E88" s="31">
        <v>63118923</v>
      </c>
      <c r="F88" s="31">
        <v>13667949</v>
      </c>
      <c r="G88" s="36">
        <f t="shared" ref="G88:G99" si="16">IF(($D88      =0),0,($F88      /$D88      ))</f>
        <v>0.21654281078275053</v>
      </c>
      <c r="H88" s="31">
        <v>12914985</v>
      </c>
      <c r="I88" s="36">
        <f t="shared" ref="I88:I99" si="17">IF(($D88      =0),0,($H88      /$D88      ))</f>
        <v>0.20461351978391645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26582934</v>
      </c>
      <c r="O88" s="36">
        <f t="shared" ref="O88:O99" si="21">IF(($D88      =0),0,($N88      /$D88      ))</f>
        <v>0.42115633056666701</v>
      </c>
      <c r="P88" s="31">
        <v>11243517</v>
      </c>
      <c r="Q88" s="31">
        <v>60365523</v>
      </c>
      <c r="R88" s="31">
        <v>54602476</v>
      </c>
      <c r="S88" s="31">
        <v>21650592</v>
      </c>
      <c r="T88" s="36">
        <f t="shared" ref="T88:T99" si="22">IF(($Q88      =0),0,($S88      /$Q88      ))</f>
        <v>0.35865823609281078</v>
      </c>
      <c r="U88" s="36">
        <f t="shared" ref="U88:U99" si="23">IF(($P88      =0),0,(($H88      /$P88      )-1))</f>
        <v>0.1486606014826144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323759000</v>
      </c>
      <c r="E89" s="31">
        <v>323759000</v>
      </c>
      <c r="F89" s="31">
        <v>71605013</v>
      </c>
      <c r="G89" s="36">
        <f t="shared" si="16"/>
        <v>0.22116763703866146</v>
      </c>
      <c r="H89" s="31">
        <v>90374319</v>
      </c>
      <c r="I89" s="36">
        <f t="shared" si="17"/>
        <v>0.2791407157793297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161979332</v>
      </c>
      <c r="O89" s="36">
        <f t="shared" si="21"/>
        <v>0.50030835281799113</v>
      </c>
      <c r="P89" s="31">
        <v>79961363</v>
      </c>
      <c r="Q89" s="31">
        <v>316622000</v>
      </c>
      <c r="R89" s="31">
        <v>310650000</v>
      </c>
      <c r="S89" s="31">
        <v>153649478</v>
      </c>
      <c r="T89" s="36">
        <f t="shared" si="22"/>
        <v>0.48527732753883179</v>
      </c>
      <c r="U89" s="36">
        <f t="shared" si="23"/>
        <v>0.13022484371608334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219247180</v>
      </c>
      <c r="E90" s="31">
        <v>219247180</v>
      </c>
      <c r="F90" s="31">
        <v>27657964</v>
      </c>
      <c r="G90" s="36">
        <f t="shared" si="16"/>
        <v>0.12614969095611628</v>
      </c>
      <c r="H90" s="31">
        <v>49238713</v>
      </c>
      <c r="I90" s="36">
        <f t="shared" si="17"/>
        <v>0.22458082699170862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76896677</v>
      </c>
      <c r="O90" s="36">
        <f t="shared" si="21"/>
        <v>0.35073051794782489</v>
      </c>
      <c r="P90" s="31">
        <v>47243217</v>
      </c>
      <c r="Q90" s="31">
        <v>185918434</v>
      </c>
      <c r="R90" s="31">
        <v>185768434</v>
      </c>
      <c r="S90" s="31">
        <v>75422226</v>
      </c>
      <c r="T90" s="36">
        <f t="shared" si="22"/>
        <v>0.40567373754880054</v>
      </c>
      <c r="U90" s="36">
        <f t="shared" si="23"/>
        <v>4.223878318870633E-2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606125103</v>
      </c>
      <c r="E91" s="32">
        <f>SUM(E88:E90)</f>
        <v>606125103</v>
      </c>
      <c r="F91" s="32">
        <f>SUM(F88:F90)</f>
        <v>112930926</v>
      </c>
      <c r="G91" s="37">
        <f t="shared" si="16"/>
        <v>0.18631620013929698</v>
      </c>
      <c r="H91" s="32">
        <f>SUM(H88:H90)</f>
        <v>152528017</v>
      </c>
      <c r="I91" s="37">
        <f t="shared" si="17"/>
        <v>0.25164444806041963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265458943</v>
      </c>
      <c r="O91" s="37">
        <f t="shared" si="21"/>
        <v>0.43796064819971664</v>
      </c>
      <c r="P91" s="32">
        <f>SUM(P88:P90)</f>
        <v>138448097</v>
      </c>
      <c r="Q91" s="32">
        <f>SUM(Q88:Q90)</f>
        <v>562905957</v>
      </c>
      <c r="R91" s="32">
        <f>SUM(R88:R90)</f>
        <v>551020910</v>
      </c>
      <c r="S91" s="32">
        <f>SUM(S88:S90)</f>
        <v>250722296</v>
      </c>
      <c r="T91" s="37">
        <f t="shared" si="22"/>
        <v>0.44540707534207175</v>
      </c>
      <c r="U91" s="37">
        <f t="shared" si="23"/>
        <v>0.10169818368828865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41015550</v>
      </c>
      <c r="E92" s="31">
        <v>41015550</v>
      </c>
      <c r="F92" s="31">
        <v>6498874</v>
      </c>
      <c r="G92" s="36">
        <f t="shared" si="16"/>
        <v>0.15844902725917365</v>
      </c>
      <c r="H92" s="31">
        <v>7190823</v>
      </c>
      <c r="I92" s="36">
        <f t="shared" si="17"/>
        <v>0.17531943372696454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13689697</v>
      </c>
      <c r="O92" s="36">
        <f t="shared" si="21"/>
        <v>0.33376846098613816</v>
      </c>
      <c r="P92" s="31">
        <v>6532568</v>
      </c>
      <c r="Q92" s="31">
        <v>36089965</v>
      </c>
      <c r="R92" s="31">
        <v>35017693</v>
      </c>
      <c r="S92" s="31">
        <v>13075337</v>
      </c>
      <c r="T92" s="36">
        <f t="shared" si="22"/>
        <v>0.36229841176072075</v>
      </c>
      <c r="U92" s="36">
        <f t="shared" si="23"/>
        <v>0.1007651202406159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4299556</v>
      </c>
      <c r="E93" s="31">
        <v>4299556</v>
      </c>
      <c r="F93" s="31">
        <v>964251</v>
      </c>
      <c r="G93" s="36">
        <f t="shared" si="16"/>
        <v>0.22426757553570648</v>
      </c>
      <c r="H93" s="31">
        <v>1108754</v>
      </c>
      <c r="I93" s="36">
        <f t="shared" si="17"/>
        <v>0.25787639467889245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2073005</v>
      </c>
      <c r="O93" s="36">
        <f t="shared" si="21"/>
        <v>0.48214397021459893</v>
      </c>
      <c r="P93" s="31">
        <v>1217762</v>
      </c>
      <c r="Q93" s="31">
        <v>4612411</v>
      </c>
      <c r="R93" s="31">
        <v>4541923</v>
      </c>
      <c r="S93" s="31">
        <v>2376805</v>
      </c>
      <c r="T93" s="36">
        <f t="shared" si="22"/>
        <v>0.51530642000463533</v>
      </c>
      <c r="U93" s="36">
        <f t="shared" si="23"/>
        <v>-8.9515028388141515E-2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18360285</v>
      </c>
      <c r="E94" s="31">
        <v>18360285</v>
      </c>
      <c r="F94" s="31">
        <v>3505013</v>
      </c>
      <c r="G94" s="36">
        <f t="shared" si="16"/>
        <v>0.19090188414831252</v>
      </c>
      <c r="H94" s="31">
        <v>3935567</v>
      </c>
      <c r="I94" s="36">
        <f t="shared" si="17"/>
        <v>0.21435217372715076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7440580</v>
      </c>
      <c r="O94" s="36">
        <f t="shared" si="21"/>
        <v>0.40525405787546326</v>
      </c>
      <c r="P94" s="31">
        <v>3559696</v>
      </c>
      <c r="Q94" s="31">
        <v>17722588</v>
      </c>
      <c r="R94" s="31">
        <v>16748611</v>
      </c>
      <c r="S94" s="31">
        <v>6993747</v>
      </c>
      <c r="T94" s="36">
        <f t="shared" si="22"/>
        <v>0.39462334733505061</v>
      </c>
      <c r="U94" s="36">
        <f t="shared" si="23"/>
        <v>0.10559075831194575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3916509</v>
      </c>
      <c r="E95" s="31">
        <v>3916509</v>
      </c>
      <c r="F95" s="31">
        <v>820643</v>
      </c>
      <c r="G95" s="36">
        <f t="shared" si="16"/>
        <v>0.20953430721083496</v>
      </c>
      <c r="H95" s="31">
        <v>914863</v>
      </c>
      <c r="I95" s="36">
        <f t="shared" si="17"/>
        <v>0.23359144585139469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1735506</v>
      </c>
      <c r="O95" s="36">
        <f t="shared" si="21"/>
        <v>0.44312575306222968</v>
      </c>
      <c r="P95" s="31">
        <v>856889</v>
      </c>
      <c r="Q95" s="31">
        <v>4210081</v>
      </c>
      <c r="R95" s="31">
        <v>3329549</v>
      </c>
      <c r="S95" s="31">
        <v>1702536</v>
      </c>
      <c r="T95" s="36">
        <f t="shared" si="22"/>
        <v>0.40439506983357326</v>
      </c>
      <c r="U95" s="36">
        <f t="shared" si="23"/>
        <v>6.7656370895180062E-2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67591900</v>
      </c>
      <c r="E96" s="32">
        <f>SUM(E92:E95)</f>
        <v>67591900</v>
      </c>
      <c r="F96" s="32">
        <f>SUM(F92:F95)</f>
        <v>11788781</v>
      </c>
      <c r="G96" s="37">
        <f t="shared" si="16"/>
        <v>0.1744111498567136</v>
      </c>
      <c r="H96" s="32">
        <f>SUM(H92:H95)</f>
        <v>13150007</v>
      </c>
      <c r="I96" s="37">
        <f t="shared" si="17"/>
        <v>0.19455004223878897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24938788</v>
      </c>
      <c r="O96" s="37">
        <f t="shared" si="21"/>
        <v>0.36896119209550254</v>
      </c>
      <c r="P96" s="32">
        <f>SUM(P92:P95)</f>
        <v>12166915</v>
      </c>
      <c r="Q96" s="32">
        <f>SUM(Q92:Q95)</f>
        <v>62635045</v>
      </c>
      <c r="R96" s="32">
        <f>SUM(R92:R95)</f>
        <v>59637776</v>
      </c>
      <c r="S96" s="32">
        <f>SUM(S92:S95)</f>
        <v>24148425</v>
      </c>
      <c r="T96" s="37">
        <f t="shared" si="22"/>
        <v>0.38554175222513209</v>
      </c>
      <c r="U96" s="37">
        <f t="shared" si="23"/>
        <v>8.0800432977463865E-2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17270750</v>
      </c>
      <c r="E97" s="31">
        <v>17270750</v>
      </c>
      <c r="F97" s="31">
        <v>2538201</v>
      </c>
      <c r="G97" s="36">
        <f t="shared" si="16"/>
        <v>0.14696530260700896</v>
      </c>
      <c r="H97" s="31">
        <v>6278460</v>
      </c>
      <c r="I97" s="36">
        <f t="shared" si="17"/>
        <v>0.36353140425285524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8816661</v>
      </c>
      <c r="O97" s="36">
        <f t="shared" si="21"/>
        <v>0.51049670685986426</v>
      </c>
      <c r="P97" s="31">
        <v>2759310</v>
      </c>
      <c r="Q97" s="31">
        <v>12560710</v>
      </c>
      <c r="R97" s="31">
        <v>15741482</v>
      </c>
      <c r="S97" s="31">
        <v>5429060</v>
      </c>
      <c r="T97" s="36">
        <f t="shared" si="22"/>
        <v>0.4322255668668411</v>
      </c>
      <c r="U97" s="36">
        <f t="shared" si="23"/>
        <v>1.2753731911238679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2175000</v>
      </c>
      <c r="E99" s="31">
        <v>2175000</v>
      </c>
      <c r="F99" s="31">
        <v>263051</v>
      </c>
      <c r="G99" s="36">
        <f t="shared" si="16"/>
        <v>0.12094298850574713</v>
      </c>
      <c r="H99" s="31">
        <v>183909</v>
      </c>
      <c r="I99" s="36">
        <f t="shared" si="17"/>
        <v>8.4555862068965523E-2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446960</v>
      </c>
      <c r="O99" s="36">
        <f t="shared" si="21"/>
        <v>0.20549885057471265</v>
      </c>
      <c r="P99" s="31">
        <v>232526</v>
      </c>
      <c r="Q99" s="31">
        <v>2016966</v>
      </c>
      <c r="R99" s="31">
        <v>2016966</v>
      </c>
      <c r="S99" s="31">
        <v>295303</v>
      </c>
      <c r="T99" s="36">
        <f t="shared" si="22"/>
        <v>0.14640950814242779</v>
      </c>
      <c r="U99" s="36">
        <f t="shared" si="23"/>
        <v>-0.20908199513172721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19445750</v>
      </c>
      <c r="E101" s="32">
        <f>SUM(E97:E100)</f>
        <v>19445750</v>
      </c>
      <c r="F101" s="32">
        <f>SUM(F97:F100)</f>
        <v>2801252</v>
      </c>
      <c r="G101" s="37">
        <f>IF(($D101     =0),0,($F101     /$D101     ))</f>
        <v>0.14405471632618952</v>
      </c>
      <c r="H101" s="32">
        <f>SUM(H97:H100)</f>
        <v>6462369</v>
      </c>
      <c r="I101" s="37">
        <f>IF(($D101     =0),0,($H101     /$D101     ))</f>
        <v>0.33232809225666277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9263621</v>
      </c>
      <c r="O101" s="37">
        <f>IF(($D101     =0),0,($N101     /$D101     ))</f>
        <v>0.47638280858285231</v>
      </c>
      <c r="P101" s="32">
        <f>SUM(P97:P100)</f>
        <v>2991836</v>
      </c>
      <c r="Q101" s="32">
        <f>SUM(Q97:Q100)</f>
        <v>14577676</v>
      </c>
      <c r="R101" s="32">
        <f>SUM(R97:R100)</f>
        <v>17758448</v>
      </c>
      <c r="S101" s="32">
        <f>SUM(S97:S100)</f>
        <v>5724363</v>
      </c>
      <c r="T101" s="37">
        <f>IF(($Q101     =0),0,($S101     /$Q101     ))</f>
        <v>0.39268008151642281</v>
      </c>
      <c r="U101" s="37">
        <f>IF(($P101     =0),0,(($H101     /$P101     )-1))</f>
        <v>1.1600010829470597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693162753</v>
      </c>
      <c r="E102" s="32">
        <f>SUM(E88:E90,E92:E95,E97:E100)</f>
        <v>693162753</v>
      </c>
      <c r="F102" s="32">
        <f>SUM(F88:F90,F92:F95,F97:F100)</f>
        <v>127520959</v>
      </c>
      <c r="G102" s="37">
        <f>IF(($D102     =0),0,($F102     /$D102     ))</f>
        <v>0.18396972204304232</v>
      </c>
      <c r="H102" s="32">
        <f>SUM(H88:H90,H92:H95,H97:H100)</f>
        <v>172140393</v>
      </c>
      <c r="I102" s="37">
        <f>IF(($D102     =0),0,($H102     /$D102     ))</f>
        <v>0.24834051202979165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299661352</v>
      </c>
      <c r="O102" s="37">
        <f>IF(($D102     =0),0,($N102     /$D102     ))</f>
        <v>0.43231023407283398</v>
      </c>
      <c r="P102" s="32">
        <f>SUM(P88:P90,P92:P95,P97:P100)</f>
        <v>153606848</v>
      </c>
      <c r="Q102" s="32">
        <f>SUM(Q88:Q90,Q92:Q95,Q97:Q100)</f>
        <v>640118678</v>
      </c>
      <c r="R102" s="32">
        <f>SUM(R88:R90,R92:R95,R97:R100)</f>
        <v>628417134</v>
      </c>
      <c r="S102" s="32">
        <f>SUM(S88:S90,S92:S95,S97:S100)</f>
        <v>280595084</v>
      </c>
      <c r="T102" s="37">
        <f>IF(($Q102     =0),0,($S102     /$Q102     ))</f>
        <v>0.43834853386359085</v>
      </c>
      <c r="U102" s="37">
        <f>IF(($P102     =0),0,(($H102     /$P102     )-1))</f>
        <v>0.1206557210261876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306294540</v>
      </c>
      <c r="E105" s="31">
        <v>306294540</v>
      </c>
      <c r="F105" s="31">
        <v>57650470</v>
      </c>
      <c r="G105" s="36">
        <f t="shared" ref="G105:G136" si="24">IF(($D105     =0),0,($F105     /$D105     ))</f>
        <v>0.18821905868775851</v>
      </c>
      <c r="H105" s="31">
        <v>70242393</v>
      </c>
      <c r="I105" s="36">
        <f t="shared" ref="I105:I136" si="25">IF(($D105     =0),0,($H105     /$D105     ))</f>
        <v>0.2293295629755594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127892863</v>
      </c>
      <c r="O105" s="36">
        <f t="shared" ref="O105:O136" si="29">IF(($D105     =0),0,($N105     /$D105     ))</f>
        <v>0.41754862166331791</v>
      </c>
      <c r="P105" s="31">
        <v>68696165</v>
      </c>
      <c r="Q105" s="31">
        <v>293060860</v>
      </c>
      <c r="R105" s="31">
        <v>292464136</v>
      </c>
      <c r="S105" s="31">
        <v>126907344</v>
      </c>
      <c r="T105" s="36">
        <f t="shared" ref="T105:T136" si="30">IF(($Q105     =0),0,($S105     /$Q105     ))</f>
        <v>0.43304091853139309</v>
      </c>
      <c r="U105" s="36">
        <f t="shared" ref="U105:U136" si="31">IF(($P105     =0),0,(($H105     /$P105     )-1))</f>
        <v>2.2508214250387848E-2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306294540</v>
      </c>
      <c r="E106" s="32">
        <f>E105</f>
        <v>306294540</v>
      </c>
      <c r="F106" s="32">
        <f>F105</f>
        <v>57650470</v>
      </c>
      <c r="G106" s="37">
        <f t="shared" si="24"/>
        <v>0.18821905868775851</v>
      </c>
      <c r="H106" s="32">
        <f>H105</f>
        <v>70242393</v>
      </c>
      <c r="I106" s="37">
        <f t="shared" si="25"/>
        <v>0.2293295629755594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127892863</v>
      </c>
      <c r="O106" s="37">
        <f t="shared" si="29"/>
        <v>0.41754862166331791</v>
      </c>
      <c r="P106" s="32">
        <f>P105</f>
        <v>68696165</v>
      </c>
      <c r="Q106" s="32">
        <f>Q105</f>
        <v>293060860</v>
      </c>
      <c r="R106" s="32">
        <f>R105</f>
        <v>292464136</v>
      </c>
      <c r="S106" s="32">
        <f>S105</f>
        <v>126907344</v>
      </c>
      <c r="T106" s="37">
        <f t="shared" si="30"/>
        <v>0.43304091853139309</v>
      </c>
      <c r="U106" s="37">
        <f t="shared" si="31"/>
        <v>2.2508214250387848E-2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1747725</v>
      </c>
      <c r="E108" s="31">
        <v>1747725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129933</v>
      </c>
      <c r="Q108" s="31">
        <v>2753951</v>
      </c>
      <c r="R108" s="31">
        <v>2753951</v>
      </c>
      <c r="S108" s="31">
        <v>129933</v>
      </c>
      <c r="T108" s="36">
        <f t="shared" si="30"/>
        <v>4.7180578013189048E-2</v>
      </c>
      <c r="U108" s="36">
        <f t="shared" si="31"/>
        <v>-1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27666330</v>
      </c>
      <c r="E110" s="31">
        <v>27666330</v>
      </c>
      <c r="F110" s="31">
        <v>7164578</v>
      </c>
      <c r="G110" s="36">
        <f t="shared" si="24"/>
        <v>0.25896380184867313</v>
      </c>
      <c r="H110" s="31">
        <v>8002937</v>
      </c>
      <c r="I110" s="36">
        <f t="shared" si="25"/>
        <v>0.28926630312007412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15167515</v>
      </c>
      <c r="O110" s="36">
        <f t="shared" si="29"/>
        <v>0.54823010496874724</v>
      </c>
      <c r="P110" s="31">
        <v>8048522</v>
      </c>
      <c r="Q110" s="31">
        <v>25627150</v>
      </c>
      <c r="R110" s="31">
        <v>30022150</v>
      </c>
      <c r="S110" s="31">
        <v>14533496</v>
      </c>
      <c r="T110" s="36">
        <f t="shared" si="30"/>
        <v>0.56711323732838026</v>
      </c>
      <c r="U110" s="36">
        <f t="shared" si="31"/>
        <v>-5.6637728020125788E-3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419600</v>
      </c>
      <c r="E111" s="31">
        <v>419600</v>
      </c>
      <c r="F111" s="31">
        <v>60102</v>
      </c>
      <c r="G111" s="36">
        <f t="shared" si="24"/>
        <v>0.14323641563393708</v>
      </c>
      <c r="H111" s="31">
        <v>112500</v>
      </c>
      <c r="I111" s="36">
        <f t="shared" si="25"/>
        <v>0.26811248808388943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172602</v>
      </c>
      <c r="O111" s="36">
        <f t="shared" si="29"/>
        <v>0.41134890371782651</v>
      </c>
      <c r="P111" s="31">
        <v>0</v>
      </c>
      <c r="Q111" s="31">
        <v>1200000</v>
      </c>
      <c r="R111" s="31">
        <v>400000</v>
      </c>
      <c r="S111" s="31">
        <v>-11500</v>
      </c>
      <c r="T111" s="36">
        <f t="shared" si="30"/>
        <v>-9.5833333333333326E-3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29833655</v>
      </c>
      <c r="E112" s="32">
        <f>SUM(E107:E111)</f>
        <v>29833655</v>
      </c>
      <c r="F112" s="32">
        <f>SUM(F107:F111)</f>
        <v>7224680</v>
      </c>
      <c r="G112" s="37">
        <f t="shared" si="24"/>
        <v>0.24216543363526863</v>
      </c>
      <c r="H112" s="32">
        <f>SUM(H107:H111)</f>
        <v>8115437</v>
      </c>
      <c r="I112" s="37">
        <f t="shared" si="25"/>
        <v>0.27202288824483623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15340117</v>
      </c>
      <c r="O112" s="37">
        <f t="shared" si="29"/>
        <v>0.51418832188010488</v>
      </c>
      <c r="P112" s="32">
        <f>SUM(P107:P111)</f>
        <v>8178455</v>
      </c>
      <c r="Q112" s="32">
        <f>SUM(Q107:Q111)</f>
        <v>29581101</v>
      </c>
      <c r="R112" s="32">
        <f>SUM(R107:R111)</f>
        <v>33176101</v>
      </c>
      <c r="S112" s="32">
        <f>SUM(S107:S111)</f>
        <v>14651929</v>
      </c>
      <c r="T112" s="37">
        <f t="shared" si="30"/>
        <v>0.49531384920392246</v>
      </c>
      <c r="U112" s="37">
        <f t="shared" si="31"/>
        <v>-7.7053673340502504E-3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32070128</v>
      </c>
      <c r="E117" s="31">
        <v>32070128</v>
      </c>
      <c r="F117" s="31">
        <v>6784206</v>
      </c>
      <c r="G117" s="36">
        <f t="shared" si="24"/>
        <v>0.21154284136315266</v>
      </c>
      <c r="H117" s="31">
        <v>7609957</v>
      </c>
      <c r="I117" s="36">
        <f t="shared" si="25"/>
        <v>0.23729113273261648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14394163</v>
      </c>
      <c r="O117" s="36">
        <f t="shared" si="29"/>
        <v>0.44883397409576914</v>
      </c>
      <c r="P117" s="31">
        <v>7454787</v>
      </c>
      <c r="Q117" s="31">
        <v>26242540</v>
      </c>
      <c r="R117" s="31">
        <v>25445306</v>
      </c>
      <c r="S117" s="31">
        <v>13490201</v>
      </c>
      <c r="T117" s="36">
        <f t="shared" si="30"/>
        <v>0.51405850958024646</v>
      </c>
      <c r="U117" s="36">
        <f t="shared" si="31"/>
        <v>2.0814813354157469E-2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735000</v>
      </c>
      <c r="E120" s="31">
        <v>1015000</v>
      </c>
      <c r="F120" s="31">
        <v>106851</v>
      </c>
      <c r="G120" s="36">
        <f t="shared" si="24"/>
        <v>0.14537551020408163</v>
      </c>
      <c r="H120" s="31">
        <v>77369</v>
      </c>
      <c r="I120" s="36">
        <f t="shared" si="25"/>
        <v>0.10526394557823129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184220</v>
      </c>
      <c r="O120" s="36">
        <f t="shared" si="29"/>
        <v>0.25063945578231295</v>
      </c>
      <c r="P120" s="31">
        <v>23060</v>
      </c>
      <c r="Q120" s="31">
        <v>1875000</v>
      </c>
      <c r="R120" s="31">
        <v>1951502</v>
      </c>
      <c r="S120" s="31">
        <v>40789</v>
      </c>
      <c r="T120" s="36">
        <f t="shared" si="30"/>
        <v>2.1754133333333335E-2</v>
      </c>
      <c r="U120" s="36">
        <f t="shared" si="31"/>
        <v>2.355117085862966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32805128</v>
      </c>
      <c r="E121" s="32">
        <f>SUM(E113:E120)</f>
        <v>33085128</v>
      </c>
      <c r="F121" s="32">
        <f>SUM(F113:F120)</f>
        <v>6891057</v>
      </c>
      <c r="G121" s="37">
        <f t="shared" si="24"/>
        <v>0.21006036007541259</v>
      </c>
      <c r="H121" s="32">
        <f>SUM(H113:H120)</f>
        <v>7687326</v>
      </c>
      <c r="I121" s="37">
        <f t="shared" si="25"/>
        <v>0.23433305914855751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14578383</v>
      </c>
      <c r="O121" s="37">
        <f t="shared" si="29"/>
        <v>0.44439341922397013</v>
      </c>
      <c r="P121" s="32">
        <f>SUM(P113:P120)</f>
        <v>7477847</v>
      </c>
      <c r="Q121" s="32">
        <f>SUM(Q113:Q120)</f>
        <v>28117540</v>
      </c>
      <c r="R121" s="32">
        <f>SUM(R113:R120)</f>
        <v>27396808</v>
      </c>
      <c r="S121" s="32">
        <f>SUM(S113:S120)</f>
        <v>13530990</v>
      </c>
      <c r="T121" s="37">
        <f t="shared" si="30"/>
        <v>0.4812295101207289</v>
      </c>
      <c r="U121" s="37">
        <f t="shared" si="31"/>
        <v>2.8013277083631216E-2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111405</v>
      </c>
      <c r="E131" s="31">
        <v>161405</v>
      </c>
      <c r="F131" s="31">
        <v>12039</v>
      </c>
      <c r="G131" s="36">
        <f t="shared" si="24"/>
        <v>0.10806516763161438</v>
      </c>
      <c r="H131" s="31">
        <v>14854</v>
      </c>
      <c r="I131" s="36">
        <f t="shared" si="25"/>
        <v>0.13333333333333333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26893</v>
      </c>
      <c r="O131" s="36">
        <f t="shared" si="29"/>
        <v>0.24139850096494772</v>
      </c>
      <c r="P131" s="31">
        <v>269</v>
      </c>
      <c r="Q131" s="31">
        <v>109566</v>
      </c>
      <c r="R131" s="31">
        <v>92466</v>
      </c>
      <c r="S131" s="31">
        <v>25923</v>
      </c>
      <c r="T131" s="36">
        <f t="shared" si="30"/>
        <v>0.2365971195443842</v>
      </c>
      <c r="U131" s="36">
        <f t="shared" si="31"/>
        <v>54.21933085501859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111405</v>
      </c>
      <c r="E132" s="32">
        <f>SUM(E127:E131)</f>
        <v>161405</v>
      </c>
      <c r="F132" s="32">
        <f>SUM(F127:F131)</f>
        <v>12039</v>
      </c>
      <c r="G132" s="37">
        <f t="shared" si="24"/>
        <v>0.10806516763161438</v>
      </c>
      <c r="H132" s="32">
        <f>SUM(H127:H131)</f>
        <v>14854</v>
      </c>
      <c r="I132" s="37">
        <f t="shared" si="25"/>
        <v>0.13333333333333333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26893</v>
      </c>
      <c r="O132" s="37">
        <f t="shared" si="29"/>
        <v>0.24139850096494772</v>
      </c>
      <c r="P132" s="32">
        <f>SUM(P127:P131)</f>
        <v>269</v>
      </c>
      <c r="Q132" s="32">
        <f>SUM(Q127:Q131)</f>
        <v>109566</v>
      </c>
      <c r="R132" s="32">
        <f>SUM(R127:R131)</f>
        <v>92466</v>
      </c>
      <c r="S132" s="32">
        <f>SUM(S127:S131)</f>
        <v>25923</v>
      </c>
      <c r="T132" s="37">
        <f t="shared" si="30"/>
        <v>0.2365971195443842</v>
      </c>
      <c r="U132" s="37">
        <f t="shared" si="31"/>
        <v>54.21933085501859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3109</v>
      </c>
      <c r="E133" s="31">
        <v>3109</v>
      </c>
      <c r="F133" s="31">
        <v>0</v>
      </c>
      <c r="G133" s="36">
        <f t="shared" si="24"/>
        <v>0</v>
      </c>
      <c r="H133" s="31">
        <v>2333</v>
      </c>
      <c r="I133" s="36">
        <f t="shared" si="25"/>
        <v>0.75040205853972342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2333</v>
      </c>
      <c r="O133" s="36">
        <f t="shared" si="29"/>
        <v>0.75040205853972342</v>
      </c>
      <c r="P133" s="31">
        <v>0</v>
      </c>
      <c r="Q133" s="31">
        <v>3454</v>
      </c>
      <c r="R133" s="31">
        <v>3454</v>
      </c>
      <c r="S133" s="31">
        <v>635</v>
      </c>
      <c r="T133" s="36">
        <f t="shared" si="30"/>
        <v>0.18384481760277938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200000</v>
      </c>
      <c r="E136" s="31">
        <v>200000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8800</v>
      </c>
      <c r="Q136" s="31">
        <v>273913</v>
      </c>
      <c r="R136" s="31">
        <v>117324</v>
      </c>
      <c r="S136" s="31">
        <v>58662</v>
      </c>
      <c r="T136" s="36">
        <f t="shared" si="30"/>
        <v>0.21416289113696685</v>
      </c>
      <c r="U136" s="36">
        <f t="shared" si="31"/>
        <v>-1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203109</v>
      </c>
      <c r="E137" s="32">
        <f>SUM(E133:E136)</f>
        <v>203109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2333</v>
      </c>
      <c r="I137" s="37">
        <f t="shared" ref="I137:I170" si="33">IF(($D137     =0),0,($H137     /$D137     ))</f>
        <v>1.1486443239836738E-2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2333</v>
      </c>
      <c r="O137" s="37">
        <f t="shared" ref="O137:O170" si="37">IF(($D137     =0),0,($N137     /$D137     ))</f>
        <v>1.1486443239836738E-2</v>
      </c>
      <c r="P137" s="32">
        <f>SUM(P133:P136)</f>
        <v>8800</v>
      </c>
      <c r="Q137" s="32">
        <f>SUM(Q133:Q136)</f>
        <v>277367</v>
      </c>
      <c r="R137" s="32">
        <f>SUM(R133:R136)</f>
        <v>120778</v>
      </c>
      <c r="S137" s="32">
        <f>SUM(S133:S136)</f>
        <v>59297</v>
      </c>
      <c r="T137" s="37">
        <f t="shared" ref="T137:T170" si="38">IF(($Q137     =0),0,($S137     /$Q137     ))</f>
        <v>0.21378534576932368</v>
      </c>
      <c r="U137" s="37">
        <f t="shared" ref="U137:U170" si="39">IF(($P137     =0),0,(($H137     /$P137     )-1))</f>
        <v>-0.73488636363636362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269566</v>
      </c>
      <c r="E142" s="31">
        <v>269566</v>
      </c>
      <c r="F142" s="31">
        <v>94684</v>
      </c>
      <c r="G142" s="36">
        <f t="shared" si="32"/>
        <v>0.35124607702751831</v>
      </c>
      <c r="H142" s="31">
        <v>290358</v>
      </c>
      <c r="I142" s="36">
        <f t="shared" si="33"/>
        <v>1.0771313889733869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385042</v>
      </c>
      <c r="O142" s="36">
        <f t="shared" si="37"/>
        <v>1.4283774660009052</v>
      </c>
      <c r="P142" s="31">
        <v>389469</v>
      </c>
      <c r="Q142" s="31">
        <v>890792</v>
      </c>
      <c r="R142" s="31">
        <v>605792</v>
      </c>
      <c r="S142" s="31">
        <v>428219</v>
      </c>
      <c r="T142" s="36">
        <f t="shared" si="38"/>
        <v>0.48071715956137911</v>
      </c>
      <c r="U142" s="36">
        <f t="shared" si="39"/>
        <v>-0.25447724979395026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269566</v>
      </c>
      <c r="E144" s="32">
        <f>SUM(E138:E143)</f>
        <v>269566</v>
      </c>
      <c r="F144" s="32">
        <f>SUM(F138:F143)</f>
        <v>94684</v>
      </c>
      <c r="G144" s="37">
        <f t="shared" si="32"/>
        <v>0.35124607702751831</v>
      </c>
      <c r="H144" s="32">
        <f>SUM(H138:H143)</f>
        <v>290358</v>
      </c>
      <c r="I144" s="37">
        <f t="shared" si="33"/>
        <v>1.0771313889733869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385042</v>
      </c>
      <c r="O144" s="37">
        <f t="shared" si="37"/>
        <v>1.4283774660009052</v>
      </c>
      <c r="P144" s="32">
        <f>SUM(P138:P143)</f>
        <v>389469</v>
      </c>
      <c r="Q144" s="32">
        <f>SUM(Q138:Q143)</f>
        <v>890792</v>
      </c>
      <c r="R144" s="32">
        <f>SUM(R138:R143)</f>
        <v>605792</v>
      </c>
      <c r="S144" s="32">
        <f>SUM(S138:S143)</f>
        <v>428219</v>
      </c>
      <c r="T144" s="37">
        <f t="shared" si="38"/>
        <v>0.48071715956137911</v>
      </c>
      <c r="U144" s="37">
        <f t="shared" si="39"/>
        <v>-0.25447724979395026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52650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52650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39000</v>
      </c>
      <c r="E151" s="31">
        <v>39000</v>
      </c>
      <c r="F151" s="31">
        <v>25903</v>
      </c>
      <c r="G151" s="36">
        <f t="shared" si="32"/>
        <v>0.66417948717948716</v>
      </c>
      <c r="H151" s="31">
        <v>36462</v>
      </c>
      <c r="I151" s="36">
        <f t="shared" si="33"/>
        <v>0.93492307692307697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62365</v>
      </c>
      <c r="O151" s="36">
        <f t="shared" si="37"/>
        <v>1.599102564102564</v>
      </c>
      <c r="P151" s="31">
        <v>8439</v>
      </c>
      <c r="Q151" s="31">
        <v>42000</v>
      </c>
      <c r="R151" s="31">
        <v>29350</v>
      </c>
      <c r="S151" s="31">
        <v>9049</v>
      </c>
      <c r="T151" s="36">
        <f t="shared" si="38"/>
        <v>0.21545238095238095</v>
      </c>
      <c r="U151" s="36">
        <f t="shared" si="39"/>
        <v>3.3206541059367227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5668400</v>
      </c>
      <c r="E152" s="31">
        <v>11214983</v>
      </c>
      <c r="F152" s="31">
        <v>715421</v>
      </c>
      <c r="G152" s="36">
        <f t="shared" si="32"/>
        <v>0.12621215863382965</v>
      </c>
      <c r="H152" s="31">
        <v>1712855</v>
      </c>
      <c r="I152" s="36">
        <f t="shared" si="33"/>
        <v>0.30217609907557691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2428276</v>
      </c>
      <c r="O152" s="36">
        <f t="shared" si="37"/>
        <v>0.42838825770940653</v>
      </c>
      <c r="P152" s="31">
        <v>745785</v>
      </c>
      <c r="Q152" s="31">
        <v>5882300</v>
      </c>
      <c r="R152" s="31">
        <v>4954700</v>
      </c>
      <c r="S152" s="31">
        <v>1630769</v>
      </c>
      <c r="T152" s="36">
        <f t="shared" si="38"/>
        <v>0.27723322509902587</v>
      </c>
      <c r="U152" s="36">
        <f t="shared" si="39"/>
        <v>1.296714200473327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22311242</v>
      </c>
      <c r="E156" s="31">
        <v>22311242</v>
      </c>
      <c r="F156" s="31">
        <v>4622043</v>
      </c>
      <c r="G156" s="36">
        <f t="shared" si="32"/>
        <v>0.20716206654923111</v>
      </c>
      <c r="H156" s="31">
        <v>5204790</v>
      </c>
      <c r="I156" s="36">
        <f t="shared" si="33"/>
        <v>0.23328105176753494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9826833</v>
      </c>
      <c r="O156" s="36">
        <f t="shared" si="37"/>
        <v>0.44044311831676602</v>
      </c>
      <c r="P156" s="31">
        <v>5496132</v>
      </c>
      <c r="Q156" s="31">
        <v>24908412</v>
      </c>
      <c r="R156" s="31">
        <v>22144997</v>
      </c>
      <c r="S156" s="31">
        <v>10699485</v>
      </c>
      <c r="T156" s="36">
        <f t="shared" si="38"/>
        <v>0.4295530762860354</v>
      </c>
      <c r="U156" s="36">
        <f t="shared" si="39"/>
        <v>-5.3008552196344594E-2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28018642</v>
      </c>
      <c r="E157" s="32">
        <f>SUM(E151:E156)</f>
        <v>33565225</v>
      </c>
      <c r="F157" s="32">
        <f>SUM(F151:F156)</f>
        <v>5363367</v>
      </c>
      <c r="G157" s="37">
        <f t="shared" si="32"/>
        <v>0.19142137581114746</v>
      </c>
      <c r="H157" s="32">
        <f>SUM(H151:H156)</f>
        <v>6954107</v>
      </c>
      <c r="I157" s="37">
        <f t="shared" si="33"/>
        <v>0.24819571912157626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12317474</v>
      </c>
      <c r="O157" s="37">
        <f t="shared" si="37"/>
        <v>0.43961709493272372</v>
      </c>
      <c r="P157" s="32">
        <f>SUM(P151:P156)</f>
        <v>6250356</v>
      </c>
      <c r="Q157" s="32">
        <f>SUM(Q151:Q156)</f>
        <v>30832712</v>
      </c>
      <c r="R157" s="32">
        <f>SUM(R151:R156)</f>
        <v>27129047</v>
      </c>
      <c r="S157" s="32">
        <f>SUM(S151:S156)</f>
        <v>12339303</v>
      </c>
      <c r="T157" s="37">
        <f t="shared" si="38"/>
        <v>0.40020167541538348</v>
      </c>
      <c r="U157" s="37">
        <f t="shared" si="39"/>
        <v>0.11259374666019029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4063000</v>
      </c>
      <c r="E158" s="31">
        <v>4063000</v>
      </c>
      <c r="F158" s="31">
        <v>974742</v>
      </c>
      <c r="G158" s="36">
        <f t="shared" si="32"/>
        <v>0.23990696529657887</v>
      </c>
      <c r="H158" s="31">
        <v>1088145</v>
      </c>
      <c r="I158" s="36">
        <f t="shared" si="33"/>
        <v>0.26781811469357619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2062887</v>
      </c>
      <c r="O158" s="36">
        <f t="shared" si="37"/>
        <v>0.50772507999015504</v>
      </c>
      <c r="P158" s="31">
        <v>962893</v>
      </c>
      <c r="Q158" s="31">
        <v>3930908</v>
      </c>
      <c r="R158" s="31">
        <v>3930908</v>
      </c>
      <c r="S158" s="31">
        <v>1799775</v>
      </c>
      <c r="T158" s="36">
        <f t="shared" si="38"/>
        <v>0.45785223159636401</v>
      </c>
      <c r="U158" s="36">
        <f t="shared" si="39"/>
        <v>0.13007883534307552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4061118</v>
      </c>
      <c r="E159" s="31">
        <v>4061118</v>
      </c>
      <c r="F159" s="31">
        <v>581875</v>
      </c>
      <c r="G159" s="36">
        <f t="shared" si="32"/>
        <v>0.14327951071601466</v>
      </c>
      <c r="H159" s="31">
        <v>661190</v>
      </c>
      <c r="I159" s="36">
        <f t="shared" si="33"/>
        <v>0.16280984694362488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1243065</v>
      </c>
      <c r="O159" s="36">
        <f t="shared" si="37"/>
        <v>0.30608935765963952</v>
      </c>
      <c r="P159" s="31">
        <v>676152</v>
      </c>
      <c r="Q159" s="31">
        <v>3831721</v>
      </c>
      <c r="R159" s="31">
        <v>3726169</v>
      </c>
      <c r="S159" s="31">
        <v>1234148</v>
      </c>
      <c r="T159" s="36">
        <f t="shared" si="38"/>
        <v>0.32208712481936969</v>
      </c>
      <c r="U159" s="36">
        <f t="shared" si="39"/>
        <v>-2.2128160531951435E-2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8124118</v>
      </c>
      <c r="E163" s="32">
        <f>SUM(E158:E162)</f>
        <v>8124118</v>
      </c>
      <c r="F163" s="32">
        <f>SUM(F158:F162)</f>
        <v>1556617</v>
      </c>
      <c r="G163" s="37">
        <f t="shared" si="32"/>
        <v>0.19160443016706552</v>
      </c>
      <c r="H163" s="32">
        <f>SUM(H158:H162)</f>
        <v>1749335</v>
      </c>
      <c r="I163" s="37">
        <f t="shared" si="33"/>
        <v>0.21532614371184663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3305952</v>
      </c>
      <c r="O163" s="37">
        <f t="shared" si="37"/>
        <v>0.40693057387891213</v>
      </c>
      <c r="P163" s="32">
        <f>SUM(P158:P162)</f>
        <v>1639045</v>
      </c>
      <c r="Q163" s="32">
        <f>SUM(Q158:Q162)</f>
        <v>7762629</v>
      </c>
      <c r="R163" s="32">
        <f>SUM(R158:R162)</f>
        <v>7657077</v>
      </c>
      <c r="S163" s="32">
        <f>SUM(S158:S162)</f>
        <v>3033923</v>
      </c>
      <c r="T163" s="37">
        <f t="shared" si="38"/>
        <v>0.39083704760333127</v>
      </c>
      <c r="U163" s="37">
        <f t="shared" si="39"/>
        <v>6.7289183640473649E-2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405660163</v>
      </c>
      <c r="E170" s="32">
        <f>SUM(E105,E107:E111,E113:E120,E122:E125,E127:E131,E133:E136,E138:E143,E145:E149,E151:E156,E158:E162,E164:E168)</f>
        <v>411536746</v>
      </c>
      <c r="F170" s="32">
        <f>SUM(F105,F107:F111,F113:F120,F122:F125,F127:F131,F133:F136,F138:F143,F145:F149,F151:F156,F158:F162,F164:F168)</f>
        <v>78792914</v>
      </c>
      <c r="G170" s="37">
        <f t="shared" si="32"/>
        <v>0.19423379761349649</v>
      </c>
      <c r="H170" s="32">
        <f>SUM(H105,H107:H111,H113:H120,H122:H125,H127:H131,H133:H136,H138:H143,H145:H149,H151:H156,H158:H162,H164:H168)</f>
        <v>95056143</v>
      </c>
      <c r="I170" s="37">
        <f t="shared" si="33"/>
        <v>0.23432456935634569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173849057</v>
      </c>
      <c r="O170" s="37">
        <f t="shared" si="37"/>
        <v>0.42855836696984217</v>
      </c>
      <c r="P170" s="32">
        <f>SUM(P105,P107:P111,P113:P120,P122:P125,P127:P131,P133:P136,P138:P143,P145:P149,P151:P156,P158:P162,P164:P168)</f>
        <v>92640406</v>
      </c>
      <c r="Q170" s="32">
        <f>SUM(Q105,Q107:Q111,Q113:Q120,Q122:Q125,Q127:Q131,Q133:Q136,Q138:Q143,Q145:Q149,Q151:Q156,Q158:Q162,Q164:Q168)</f>
        <v>390685217</v>
      </c>
      <c r="R170" s="32">
        <f>SUM(R105,R107:R111,R113:R120,R122:R125,R127:R131,R133:R136,R138:R143,R145:R149,R151:R156,R158:R162,R164:R168)</f>
        <v>388642205</v>
      </c>
      <c r="S170" s="32">
        <f>SUM(S105,S107:S111,S113:S120,S122:S125,S127:S131,S133:S136,S138:S143,S145:S149,S151:S156,S158:S162,S164:S168)</f>
        <v>170976928</v>
      </c>
      <c r="T170" s="37">
        <f t="shared" si="38"/>
        <v>0.4376334720645445</v>
      </c>
      <c r="U170" s="37">
        <f t="shared" si="39"/>
        <v>2.6076494094812164E-2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881439</v>
      </c>
      <c r="E183" s="31">
        <v>881439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847996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665870</v>
      </c>
      <c r="E184" s="31">
        <v>665870</v>
      </c>
      <c r="F184" s="31">
        <v>54480</v>
      </c>
      <c r="G184" s="36">
        <f t="shared" si="40"/>
        <v>8.1817772237824202E-2</v>
      </c>
      <c r="H184" s="31">
        <v>36740</v>
      </c>
      <c r="I184" s="36">
        <f t="shared" si="41"/>
        <v>5.5175935242614924E-2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91220</v>
      </c>
      <c r="O184" s="36">
        <f t="shared" si="45"/>
        <v>0.13699370748043913</v>
      </c>
      <c r="P184" s="31">
        <v>30700</v>
      </c>
      <c r="Q184" s="31">
        <v>829740</v>
      </c>
      <c r="R184" s="31">
        <v>887430</v>
      </c>
      <c r="S184" s="31">
        <v>57659</v>
      </c>
      <c r="T184" s="36">
        <f t="shared" si="46"/>
        <v>6.9490442789307494E-2</v>
      </c>
      <c r="U184" s="36">
        <f t="shared" si="47"/>
        <v>0.19674267100977194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1547309</v>
      </c>
      <c r="E185" s="32">
        <f>SUM(E180:E184)</f>
        <v>1547309</v>
      </c>
      <c r="F185" s="32">
        <f>SUM(F180:F184)</f>
        <v>54480</v>
      </c>
      <c r="G185" s="37">
        <f t="shared" si="40"/>
        <v>3.5209515358599994E-2</v>
      </c>
      <c r="H185" s="32">
        <f>SUM(H180:H184)</f>
        <v>36740</v>
      </c>
      <c r="I185" s="37">
        <f t="shared" si="41"/>
        <v>2.3744449234121948E-2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91220</v>
      </c>
      <c r="O185" s="37">
        <f t="shared" si="45"/>
        <v>5.8953964592721946E-2</v>
      </c>
      <c r="P185" s="32">
        <f>SUM(P180:P184)</f>
        <v>30700</v>
      </c>
      <c r="Q185" s="32">
        <f>SUM(Q180:Q184)</f>
        <v>1677736</v>
      </c>
      <c r="R185" s="32">
        <f>SUM(R180:R184)</f>
        <v>887430</v>
      </c>
      <c r="S185" s="32">
        <f>SUM(S180:S184)</f>
        <v>57659</v>
      </c>
      <c r="T185" s="37">
        <f t="shared" si="46"/>
        <v>3.4367147155452346E-2</v>
      </c>
      <c r="U185" s="37">
        <f t="shared" si="47"/>
        <v>0.19674267100977194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31233994</v>
      </c>
      <c r="E188" s="31">
        <v>31233994</v>
      </c>
      <c r="F188" s="31">
        <v>4530392</v>
      </c>
      <c r="G188" s="36">
        <f t="shared" si="40"/>
        <v>0.1450468358289369</v>
      </c>
      <c r="H188" s="31">
        <v>5261968</v>
      </c>
      <c r="I188" s="36">
        <f t="shared" si="41"/>
        <v>0.16846926460957892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9792360</v>
      </c>
      <c r="O188" s="36">
        <f t="shared" si="45"/>
        <v>0.3135161004385158</v>
      </c>
      <c r="P188" s="31">
        <v>8820152</v>
      </c>
      <c r="Q188" s="31">
        <v>31881016</v>
      </c>
      <c r="R188" s="31">
        <v>28711456</v>
      </c>
      <c r="S188" s="31">
        <v>16779116</v>
      </c>
      <c r="T188" s="36">
        <f t="shared" si="46"/>
        <v>0.52630430598573141</v>
      </c>
      <c r="U188" s="36">
        <f t="shared" si="47"/>
        <v>-0.40341526994092614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3313038</v>
      </c>
      <c r="E189" s="31">
        <v>3313038</v>
      </c>
      <c r="F189" s="31">
        <v>164379</v>
      </c>
      <c r="G189" s="36">
        <f t="shared" si="40"/>
        <v>4.9615790703275965E-2</v>
      </c>
      <c r="H189" s="31">
        <v>180285</v>
      </c>
      <c r="I189" s="36">
        <f t="shared" si="41"/>
        <v>5.4416822264036817E-2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344664</v>
      </c>
      <c r="O189" s="36">
        <f t="shared" si="45"/>
        <v>0.10403261296731278</v>
      </c>
      <c r="P189" s="31">
        <v>197112</v>
      </c>
      <c r="Q189" s="31">
        <v>975381</v>
      </c>
      <c r="R189" s="31">
        <v>908715</v>
      </c>
      <c r="S189" s="31">
        <v>358735</v>
      </c>
      <c r="T189" s="36">
        <f t="shared" si="46"/>
        <v>0.36778961246938374</v>
      </c>
      <c r="U189" s="36">
        <f t="shared" si="47"/>
        <v>-8.5367709728479291E-2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9184000</v>
      </c>
      <c r="E190" s="31">
        <v>9184000</v>
      </c>
      <c r="F190" s="31">
        <v>1569354</v>
      </c>
      <c r="G190" s="36">
        <f t="shared" si="40"/>
        <v>0.17087913763066201</v>
      </c>
      <c r="H190" s="31">
        <v>2168022</v>
      </c>
      <c r="I190" s="36">
        <f t="shared" si="41"/>
        <v>0.23606511324041812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3737376</v>
      </c>
      <c r="O190" s="36">
        <f t="shared" si="45"/>
        <v>0.40694425087108016</v>
      </c>
      <c r="P190" s="31">
        <v>1535854</v>
      </c>
      <c r="Q190" s="31">
        <v>8491000</v>
      </c>
      <c r="R190" s="31">
        <v>9512000</v>
      </c>
      <c r="S190" s="31">
        <v>3010440</v>
      </c>
      <c r="T190" s="36">
        <f t="shared" si="46"/>
        <v>0.35454481215404549</v>
      </c>
      <c r="U190" s="36">
        <f t="shared" si="47"/>
        <v>0.41160683242026908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43731032</v>
      </c>
      <c r="E191" s="32">
        <f>SUM(E186:E190)</f>
        <v>43731032</v>
      </c>
      <c r="F191" s="32">
        <f>SUM(F186:F190)</f>
        <v>6264125</v>
      </c>
      <c r="G191" s="37">
        <f t="shared" si="40"/>
        <v>0.14324210322774911</v>
      </c>
      <c r="H191" s="32">
        <f>SUM(H186:H190)</f>
        <v>7610275</v>
      </c>
      <c r="I191" s="37">
        <f t="shared" si="41"/>
        <v>0.17402459196480888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13874400</v>
      </c>
      <c r="O191" s="37">
        <f t="shared" si="45"/>
        <v>0.31726669519255801</v>
      </c>
      <c r="P191" s="32">
        <f>SUM(P186:P190)</f>
        <v>10553118</v>
      </c>
      <c r="Q191" s="32">
        <f>SUM(Q186:Q190)</f>
        <v>41347397</v>
      </c>
      <c r="R191" s="32">
        <f>SUM(R186:R190)</f>
        <v>39132171</v>
      </c>
      <c r="S191" s="32">
        <f>SUM(S186:S190)</f>
        <v>20148291</v>
      </c>
      <c r="T191" s="37">
        <f t="shared" si="46"/>
        <v>0.48729285183297028</v>
      </c>
      <c r="U191" s="37">
        <f t="shared" si="47"/>
        <v>-0.27886004875525883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996105</v>
      </c>
      <c r="E200" s="31">
        <v>996105</v>
      </c>
      <c r="F200" s="31">
        <v>0</v>
      </c>
      <c r="G200" s="36">
        <f t="shared" si="40"/>
        <v>0</v>
      </c>
      <c r="H200" s="31">
        <v>28700</v>
      </c>
      <c r="I200" s="36">
        <f t="shared" si="41"/>
        <v>2.8812223610964707E-2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28700</v>
      </c>
      <c r="O200" s="36">
        <f t="shared" si="45"/>
        <v>2.8812223610964707E-2</v>
      </c>
      <c r="P200" s="31">
        <v>0</v>
      </c>
      <c r="Q200" s="31">
        <v>694620</v>
      </c>
      <c r="R200" s="31">
        <v>16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800000</v>
      </c>
      <c r="E201" s="31">
        <v>800000</v>
      </c>
      <c r="F201" s="31">
        <v>0</v>
      </c>
      <c r="G201" s="36">
        <f t="shared" si="40"/>
        <v>0</v>
      </c>
      <c r="H201" s="31">
        <v>1208806</v>
      </c>
      <c r="I201" s="36">
        <f t="shared" si="41"/>
        <v>1.5110075000000001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1208806</v>
      </c>
      <c r="O201" s="36">
        <f t="shared" si="45"/>
        <v>1.5110075000000001</v>
      </c>
      <c r="P201" s="31">
        <v>0</v>
      </c>
      <c r="Q201" s="31">
        <v>300000</v>
      </c>
      <c r="R201" s="31">
        <v>30000</v>
      </c>
      <c r="S201" s="31">
        <v>27800</v>
      </c>
      <c r="T201" s="36">
        <f t="shared" si="46"/>
        <v>9.2666666666666661E-2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1796105</v>
      </c>
      <c r="E204" s="32">
        <f>SUM(E199:E203)</f>
        <v>1796105</v>
      </c>
      <c r="F204" s="32">
        <f>SUM(F199:F203)</f>
        <v>0</v>
      </c>
      <c r="G204" s="37">
        <f t="shared" si="40"/>
        <v>0</v>
      </c>
      <c r="H204" s="32">
        <f>SUM(H199:H203)</f>
        <v>1237506</v>
      </c>
      <c r="I204" s="37">
        <f t="shared" si="41"/>
        <v>0.68899424031445822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1237506</v>
      </c>
      <c r="O204" s="37">
        <f t="shared" si="45"/>
        <v>0.68899424031445822</v>
      </c>
      <c r="P204" s="32">
        <f>SUM(P199:P203)</f>
        <v>0</v>
      </c>
      <c r="Q204" s="32">
        <f>SUM(Q199:Q203)</f>
        <v>994620</v>
      </c>
      <c r="R204" s="32">
        <f>SUM(R199:R203)</f>
        <v>30016</v>
      </c>
      <c r="S204" s="32">
        <f>SUM(S199:S203)</f>
        <v>27800</v>
      </c>
      <c r="T204" s="37">
        <f t="shared" si="46"/>
        <v>2.7950373006776458E-2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47074446</v>
      </c>
      <c r="E205" s="32">
        <f>SUM(E173:E178,E180:E184,E186:E190,E192:E197,E199:E203)</f>
        <v>47074446</v>
      </c>
      <c r="F205" s="32">
        <f>SUM(F173:F178,F180:F184,F186:F190,F192:F197,F199:F203)</f>
        <v>6318605</v>
      </c>
      <c r="G205" s="37">
        <f t="shared" si="40"/>
        <v>0.13422579630570691</v>
      </c>
      <c r="H205" s="32">
        <f>SUM(H173:H178,H180:H184,H186:H190,H192:H197,H199:H203)</f>
        <v>8884521</v>
      </c>
      <c r="I205" s="37">
        <f t="shared" si="41"/>
        <v>0.18873341600238908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15203126</v>
      </c>
      <c r="O205" s="37">
        <f t="shared" si="45"/>
        <v>0.32295921230809599</v>
      </c>
      <c r="P205" s="32">
        <f>SUM(P173:P178,P180:P184,P186:P190,P192:P197,P199:P203)</f>
        <v>10583818</v>
      </c>
      <c r="Q205" s="32">
        <f>SUM(Q173:Q178,Q180:Q184,Q186:Q190,Q192:Q197,Q199:Q203)</f>
        <v>44019753</v>
      </c>
      <c r="R205" s="32">
        <f>SUM(R173:R178,R180:R184,R186:R190,R192:R197,R199:R203)</f>
        <v>40049617</v>
      </c>
      <c r="S205" s="32">
        <f>SUM(S173:S178,S180:S184,S186:S190,S192:S197,S199:S203)</f>
        <v>20233750</v>
      </c>
      <c r="T205" s="37">
        <f t="shared" si="46"/>
        <v>0.45965160231589669</v>
      </c>
      <c r="U205" s="37">
        <f t="shared" si="47"/>
        <v>-0.16055614335015966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3521397</v>
      </c>
      <c r="E214" s="31">
        <v>3521397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3521397</v>
      </c>
      <c r="R214" s="31">
        <v>3555021</v>
      </c>
      <c r="S214" s="31">
        <v>21757</v>
      </c>
      <c r="T214" s="36">
        <f t="shared" si="54"/>
        <v>6.1785138114220008E-3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3521397</v>
      </c>
      <c r="E216" s="32">
        <f>SUM(E208:E215)</f>
        <v>3521397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0</v>
      </c>
      <c r="O216" s="37">
        <f t="shared" si="53"/>
        <v>0</v>
      </c>
      <c r="P216" s="32">
        <f>SUM(P208:P215)</f>
        <v>0</v>
      </c>
      <c r="Q216" s="32">
        <f>SUM(Q208:Q215)</f>
        <v>3521397</v>
      </c>
      <c r="R216" s="32">
        <f>SUM(R208:R215)</f>
        <v>3555021</v>
      </c>
      <c r="S216" s="32">
        <f>SUM(S208:S215)</f>
        <v>21757</v>
      </c>
      <c r="T216" s="37">
        <f t="shared" si="54"/>
        <v>6.1785138114220008E-3</v>
      </c>
      <c r="U216" s="37">
        <f t="shared" si="55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790720</v>
      </c>
      <c r="E217" s="31">
        <v>790720</v>
      </c>
      <c r="F217" s="31">
        <v>32000</v>
      </c>
      <c r="G217" s="36">
        <f t="shared" si="48"/>
        <v>4.0469445568595712E-2</v>
      </c>
      <c r="H217" s="31">
        <v>47725</v>
      </c>
      <c r="I217" s="36">
        <f t="shared" si="49"/>
        <v>6.0356384055038445E-2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79725</v>
      </c>
      <c r="O217" s="36">
        <f t="shared" si="53"/>
        <v>0.10082582962363415</v>
      </c>
      <c r="P217" s="31">
        <v>51700</v>
      </c>
      <c r="Q217" s="31">
        <v>200000</v>
      </c>
      <c r="R217" s="31">
        <v>470000</v>
      </c>
      <c r="S217" s="31">
        <v>445427</v>
      </c>
      <c r="T217" s="36">
        <f t="shared" si="54"/>
        <v>2.2271350000000001</v>
      </c>
      <c r="U217" s="36">
        <f t="shared" si="55"/>
        <v>-7.6885880077369406E-2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6873472</v>
      </c>
      <c r="E218" s="31">
        <v>6873472</v>
      </c>
      <c r="F218" s="31">
        <v>1298068</v>
      </c>
      <c r="G218" s="36">
        <f t="shared" si="48"/>
        <v>0.18885186409430343</v>
      </c>
      <c r="H218" s="31">
        <v>1321560</v>
      </c>
      <c r="I218" s="36">
        <f t="shared" si="49"/>
        <v>0.19226964189277268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2619628</v>
      </c>
      <c r="O218" s="36">
        <f t="shared" si="53"/>
        <v>0.38112150598707611</v>
      </c>
      <c r="P218" s="31">
        <v>597360</v>
      </c>
      <c r="Q218" s="31">
        <v>7831616</v>
      </c>
      <c r="R218" s="31">
        <v>4353580</v>
      </c>
      <c r="S218" s="31">
        <v>1337771</v>
      </c>
      <c r="T218" s="36">
        <f t="shared" si="54"/>
        <v>0.17081672543699794</v>
      </c>
      <c r="U218" s="36">
        <f t="shared" si="55"/>
        <v>1.2123342707914824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9819503</v>
      </c>
      <c r="E219" s="31">
        <v>9819503</v>
      </c>
      <c r="F219" s="31">
        <v>1865342</v>
      </c>
      <c r="G219" s="36">
        <f t="shared" si="48"/>
        <v>0.18996297470452425</v>
      </c>
      <c r="H219" s="31">
        <v>1882520</v>
      </c>
      <c r="I219" s="36">
        <f t="shared" si="49"/>
        <v>0.19171235041121734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3747862</v>
      </c>
      <c r="O219" s="36">
        <f t="shared" si="53"/>
        <v>0.38167532511574159</v>
      </c>
      <c r="P219" s="31">
        <v>2459811</v>
      </c>
      <c r="Q219" s="31">
        <v>10692617</v>
      </c>
      <c r="R219" s="31">
        <v>10422617</v>
      </c>
      <c r="S219" s="31">
        <v>5232744</v>
      </c>
      <c r="T219" s="36">
        <f t="shared" si="54"/>
        <v>0.48937916695229988</v>
      </c>
      <c r="U219" s="36">
        <f t="shared" si="55"/>
        <v>-0.23468916920852867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8302643</v>
      </c>
      <c r="E223" s="31">
        <v>8302643</v>
      </c>
      <c r="F223" s="31">
        <v>550577</v>
      </c>
      <c r="G223" s="36">
        <f t="shared" si="48"/>
        <v>6.6313461869912993E-2</v>
      </c>
      <c r="H223" s="31">
        <v>1030784</v>
      </c>
      <c r="I223" s="36">
        <f t="shared" si="49"/>
        <v>0.12415130940834142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1581361</v>
      </c>
      <c r="O223" s="36">
        <f t="shared" si="53"/>
        <v>0.1904647712782544</v>
      </c>
      <c r="P223" s="31">
        <v>1315398</v>
      </c>
      <c r="Q223" s="31">
        <v>7155868</v>
      </c>
      <c r="R223" s="31">
        <v>6655868</v>
      </c>
      <c r="S223" s="31">
        <v>2339780</v>
      </c>
      <c r="T223" s="36">
        <f t="shared" si="54"/>
        <v>0.32697361102804018</v>
      </c>
      <c r="U223" s="36">
        <f t="shared" si="55"/>
        <v>-0.21637101470429487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25786338</v>
      </c>
      <c r="E224" s="32">
        <f>SUM(E217:E223)</f>
        <v>25786338</v>
      </c>
      <c r="F224" s="32">
        <f>SUM(F217:F223)</f>
        <v>3745987</v>
      </c>
      <c r="G224" s="37">
        <f t="shared" si="48"/>
        <v>0.14527022022281721</v>
      </c>
      <c r="H224" s="32">
        <f>SUM(H217:H223)</f>
        <v>4282589</v>
      </c>
      <c r="I224" s="37">
        <f t="shared" si="49"/>
        <v>0.16607976673539299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8028576</v>
      </c>
      <c r="O224" s="37">
        <f t="shared" si="53"/>
        <v>0.3113499869582102</v>
      </c>
      <c r="P224" s="32">
        <f>SUM(P217:P223)</f>
        <v>4424269</v>
      </c>
      <c r="Q224" s="32">
        <f>SUM(Q217:Q223)</f>
        <v>25880101</v>
      </c>
      <c r="R224" s="32">
        <f>SUM(R217:R223)</f>
        <v>21902065</v>
      </c>
      <c r="S224" s="32">
        <f>SUM(S217:S223)</f>
        <v>9355722</v>
      </c>
      <c r="T224" s="37">
        <f t="shared" si="54"/>
        <v>0.36150253045766706</v>
      </c>
      <c r="U224" s="37">
        <f t="shared" si="55"/>
        <v>-3.2023369284281733E-2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1000000</v>
      </c>
      <c r="E225" s="31">
        <v>1000000</v>
      </c>
      <c r="F225" s="31">
        <v>0</v>
      </c>
      <c r="G225" s="36">
        <f t="shared" si="48"/>
        <v>0</v>
      </c>
      <c r="H225" s="31">
        <v>355954</v>
      </c>
      <c r="I225" s="36">
        <f t="shared" si="49"/>
        <v>0.35595399999999999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355954</v>
      </c>
      <c r="O225" s="36">
        <f t="shared" si="53"/>
        <v>0.35595399999999999</v>
      </c>
      <c r="P225" s="31">
        <v>0</v>
      </c>
      <c r="Q225" s="31">
        <v>750000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12991412</v>
      </c>
      <c r="E226" s="31">
        <v>12991412</v>
      </c>
      <c r="F226" s="31">
        <v>3614823</v>
      </c>
      <c r="G226" s="36">
        <f t="shared" si="48"/>
        <v>0.27824712202184027</v>
      </c>
      <c r="H226" s="31">
        <v>4416876</v>
      </c>
      <c r="I226" s="36">
        <f t="shared" si="49"/>
        <v>0.33998429116096079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8031699</v>
      </c>
      <c r="O226" s="36">
        <f t="shared" si="53"/>
        <v>0.61823141318280106</v>
      </c>
      <c r="P226" s="31">
        <v>4343579</v>
      </c>
      <c r="Q226" s="31">
        <v>12102260</v>
      </c>
      <c r="R226" s="31">
        <v>12102260</v>
      </c>
      <c r="S226" s="31">
        <v>7876202</v>
      </c>
      <c r="T226" s="36">
        <f t="shared" si="54"/>
        <v>0.65080422995374421</v>
      </c>
      <c r="U226" s="36">
        <f t="shared" si="55"/>
        <v>1.6874793804832366E-2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2240000</v>
      </c>
      <c r="E227" s="31">
        <v>2240000</v>
      </c>
      <c r="F227" s="31">
        <v>256850</v>
      </c>
      <c r="G227" s="36">
        <f t="shared" si="48"/>
        <v>0.11466517857142858</v>
      </c>
      <c r="H227" s="31">
        <v>395714</v>
      </c>
      <c r="I227" s="36">
        <f t="shared" si="49"/>
        <v>0.1766580357142857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652564</v>
      </c>
      <c r="O227" s="36">
        <f t="shared" si="53"/>
        <v>0.29132321428571428</v>
      </c>
      <c r="P227" s="31">
        <v>165446</v>
      </c>
      <c r="Q227" s="31">
        <v>434450</v>
      </c>
      <c r="R227" s="31">
        <v>2001226</v>
      </c>
      <c r="S227" s="31">
        <v>245396</v>
      </c>
      <c r="T227" s="36">
        <f t="shared" si="54"/>
        <v>0.56484290482218902</v>
      </c>
      <c r="U227" s="36">
        <f t="shared" si="55"/>
        <v>1.3918015545857862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10106202</v>
      </c>
      <c r="E228" s="31">
        <v>10106202</v>
      </c>
      <c r="F228" s="31">
        <v>1104431</v>
      </c>
      <c r="G228" s="36">
        <f t="shared" si="48"/>
        <v>0.10928249801458551</v>
      </c>
      <c r="H228" s="31">
        <v>1049036</v>
      </c>
      <c r="I228" s="36">
        <f t="shared" si="49"/>
        <v>0.10380121038546429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2153467</v>
      </c>
      <c r="O228" s="36">
        <f t="shared" si="53"/>
        <v>0.21308370840004978</v>
      </c>
      <c r="P228" s="31">
        <v>4932747</v>
      </c>
      <c r="Q228" s="31">
        <v>7434182</v>
      </c>
      <c r="R228" s="31">
        <v>15875495</v>
      </c>
      <c r="S228" s="31">
        <v>6555578</v>
      </c>
      <c r="T228" s="36">
        <f t="shared" si="54"/>
        <v>0.88181564562180481</v>
      </c>
      <c r="U228" s="36">
        <f t="shared" si="55"/>
        <v>-0.78733229172305008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4075927</v>
      </c>
      <c r="E229" s="31">
        <v>4075927</v>
      </c>
      <c r="F229" s="31">
        <v>1390095</v>
      </c>
      <c r="G229" s="36">
        <f t="shared" si="48"/>
        <v>0.34105002371239718</v>
      </c>
      <c r="H229" s="31">
        <v>1432381</v>
      </c>
      <c r="I229" s="36">
        <f t="shared" si="49"/>
        <v>0.35142459617161936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2822476</v>
      </c>
      <c r="O229" s="36">
        <f t="shared" si="53"/>
        <v>0.6924746198840166</v>
      </c>
      <c r="P229" s="31">
        <v>1459699</v>
      </c>
      <c r="Q229" s="31">
        <v>5203320</v>
      </c>
      <c r="R229" s="31">
        <v>5428820</v>
      </c>
      <c r="S229" s="31">
        <v>2690322</v>
      </c>
      <c r="T229" s="36">
        <f t="shared" si="54"/>
        <v>0.51703950554645883</v>
      </c>
      <c r="U229" s="36">
        <f t="shared" si="55"/>
        <v>-1.8714817232867831E-2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30413541</v>
      </c>
      <c r="E230" s="32">
        <f>SUM(E225:E229)</f>
        <v>30413541</v>
      </c>
      <c r="F230" s="32">
        <f>SUM(F225:F229)</f>
        <v>6366199</v>
      </c>
      <c r="G230" s="37">
        <f t="shared" si="48"/>
        <v>0.20932120334162996</v>
      </c>
      <c r="H230" s="32">
        <f>SUM(H225:H229)</f>
        <v>7649961</v>
      </c>
      <c r="I230" s="37">
        <f t="shared" si="49"/>
        <v>0.25153141490495962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14016160</v>
      </c>
      <c r="O230" s="37">
        <f t="shared" si="53"/>
        <v>0.46085261824658957</v>
      </c>
      <c r="P230" s="32">
        <f>SUM(P225:P229)</f>
        <v>10901471</v>
      </c>
      <c r="Q230" s="32">
        <f>SUM(Q225:Q229)</f>
        <v>25924212</v>
      </c>
      <c r="R230" s="32">
        <f>SUM(R225:R229)</f>
        <v>35407801</v>
      </c>
      <c r="S230" s="32">
        <f>SUM(S225:S229)</f>
        <v>17367498</v>
      </c>
      <c r="T230" s="37">
        <f t="shared" si="54"/>
        <v>0.66993349691786197</v>
      </c>
      <c r="U230" s="37">
        <f t="shared" si="55"/>
        <v>-0.29826341784516974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59721276</v>
      </c>
      <c r="E231" s="32">
        <f>SUM(E208:E215,E217:E223,E225:E229)</f>
        <v>59721276</v>
      </c>
      <c r="F231" s="32">
        <f>SUM(F208:F215,F217:F223,F225:F229)</f>
        <v>10112186</v>
      </c>
      <c r="G231" s="37">
        <f t="shared" si="48"/>
        <v>0.16932300642739115</v>
      </c>
      <c r="H231" s="32">
        <f>SUM(H208:H215,H217:H223,H225:H229)</f>
        <v>11932550</v>
      </c>
      <c r="I231" s="37">
        <f t="shared" si="49"/>
        <v>0.19980400284816419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22044736</v>
      </c>
      <c r="O231" s="37">
        <f t="shared" si="53"/>
        <v>0.36912700927555531</v>
      </c>
      <c r="P231" s="32">
        <f>SUM(P208:P215,P217:P223,P225:P229)</f>
        <v>15325740</v>
      </c>
      <c r="Q231" s="32">
        <f>SUM(Q208:Q215,Q217:Q223,Q225:Q229)</f>
        <v>55325710</v>
      </c>
      <c r="R231" s="32">
        <f>SUM(R208:R215,R217:R223,R225:R229)</f>
        <v>60864887</v>
      </c>
      <c r="S231" s="32">
        <f>SUM(S208:S215,S217:S223,S225:S229)</f>
        <v>26744977</v>
      </c>
      <c r="T231" s="37">
        <f t="shared" si="54"/>
        <v>0.48340955769026733</v>
      </c>
      <c r="U231" s="37">
        <f t="shared" si="55"/>
        <v>-0.22140464342994204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2982249</v>
      </c>
      <c r="E235" s="31">
        <v>2982249</v>
      </c>
      <c r="F235" s="31">
        <v>669000</v>
      </c>
      <c r="G235" s="36">
        <f t="shared" si="56"/>
        <v>0.22432734489977196</v>
      </c>
      <c r="H235" s="31">
        <v>730816</v>
      </c>
      <c r="I235" s="36">
        <f t="shared" si="57"/>
        <v>0.24505532569547345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1399816</v>
      </c>
      <c r="O235" s="36">
        <f t="shared" si="61"/>
        <v>0.46938267059524541</v>
      </c>
      <c r="P235" s="31">
        <v>682286</v>
      </c>
      <c r="Q235" s="31">
        <v>2720056</v>
      </c>
      <c r="R235" s="31">
        <v>2820056</v>
      </c>
      <c r="S235" s="31">
        <v>1431117</v>
      </c>
      <c r="T235" s="36">
        <f t="shared" si="62"/>
        <v>0.52613512368862991</v>
      </c>
      <c r="U235" s="36">
        <f t="shared" si="63"/>
        <v>7.1128529678170072E-2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6638271</v>
      </c>
      <c r="E236" s="31">
        <v>6638271</v>
      </c>
      <c r="F236" s="31">
        <v>1043185</v>
      </c>
      <c r="G236" s="36">
        <f t="shared" si="56"/>
        <v>0.15714709447686001</v>
      </c>
      <c r="H236" s="31">
        <v>1209750</v>
      </c>
      <c r="I236" s="36">
        <f t="shared" si="57"/>
        <v>0.18223871848558157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2252935</v>
      </c>
      <c r="O236" s="36">
        <f t="shared" si="61"/>
        <v>0.33938581296244158</v>
      </c>
      <c r="P236" s="31">
        <v>1358053</v>
      </c>
      <c r="Q236" s="31">
        <v>6312728</v>
      </c>
      <c r="R236" s="31">
        <v>6518941</v>
      </c>
      <c r="S236" s="31">
        <v>2042529</v>
      </c>
      <c r="T236" s="36">
        <f t="shared" si="62"/>
        <v>0.32355726399109863</v>
      </c>
      <c r="U236" s="36">
        <f t="shared" si="63"/>
        <v>-0.10920265998455136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9620520</v>
      </c>
      <c r="E240" s="32">
        <f>SUM(E234:E239)</f>
        <v>9620520</v>
      </c>
      <c r="F240" s="32">
        <f>SUM(F234:F239)</f>
        <v>1712185</v>
      </c>
      <c r="G240" s="37">
        <f t="shared" si="56"/>
        <v>0.17797218861350531</v>
      </c>
      <c r="H240" s="32">
        <f>SUM(H234:H239)</f>
        <v>1940566</v>
      </c>
      <c r="I240" s="37">
        <f t="shared" si="57"/>
        <v>0.20171113411749053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3652751</v>
      </c>
      <c r="O240" s="37">
        <f t="shared" si="61"/>
        <v>0.37968332273099581</v>
      </c>
      <c r="P240" s="32">
        <f>SUM(P234:P239)</f>
        <v>2040339</v>
      </c>
      <c r="Q240" s="32">
        <f>SUM(Q234:Q239)</f>
        <v>9032784</v>
      </c>
      <c r="R240" s="32">
        <f>SUM(R234:R239)</f>
        <v>9338997</v>
      </c>
      <c r="S240" s="32">
        <f>SUM(S234:S239)</f>
        <v>3473646</v>
      </c>
      <c r="T240" s="37">
        <f t="shared" si="62"/>
        <v>0.38455984334397902</v>
      </c>
      <c r="U240" s="37">
        <f t="shared" si="63"/>
        <v>-4.8900207269478302E-2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288200</v>
      </c>
      <c r="R243" s="31">
        <v>688200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115278</v>
      </c>
      <c r="R244" s="31">
        <v>115278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19358799</v>
      </c>
      <c r="E246" s="31">
        <v>19358799</v>
      </c>
      <c r="F246" s="31">
        <v>5212444</v>
      </c>
      <c r="G246" s="36">
        <f t="shared" si="56"/>
        <v>0.26925451315445759</v>
      </c>
      <c r="H246" s="31">
        <v>6178068</v>
      </c>
      <c r="I246" s="36">
        <f t="shared" si="57"/>
        <v>0.31913488021648451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11390512</v>
      </c>
      <c r="O246" s="36">
        <f t="shared" si="61"/>
        <v>0.58838939337094209</v>
      </c>
      <c r="P246" s="31">
        <v>0</v>
      </c>
      <c r="Q246" s="31">
        <v>0</v>
      </c>
      <c r="R246" s="31">
        <v>5000000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19358799</v>
      </c>
      <c r="E247" s="32">
        <f>SUM(E241:E246)</f>
        <v>19358799</v>
      </c>
      <c r="F247" s="32">
        <f>SUM(F241:F246)</f>
        <v>5212444</v>
      </c>
      <c r="G247" s="37">
        <f t="shared" si="56"/>
        <v>0.26925451315445759</v>
      </c>
      <c r="H247" s="32">
        <f>SUM(H241:H246)</f>
        <v>6178068</v>
      </c>
      <c r="I247" s="37">
        <f t="shared" si="57"/>
        <v>0.31913488021648451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11390512</v>
      </c>
      <c r="O247" s="37">
        <f t="shared" si="61"/>
        <v>0.58838939337094209</v>
      </c>
      <c r="P247" s="32">
        <f>SUM(P241:P246)</f>
        <v>0</v>
      </c>
      <c r="Q247" s="32">
        <f>SUM(Q241:Q246)</f>
        <v>403478</v>
      </c>
      <c r="R247" s="32">
        <f>SUM(R241:R246)</f>
        <v>5803478</v>
      </c>
      <c r="S247" s="32">
        <f>SUM(S241:S246)</f>
        <v>0</v>
      </c>
      <c r="T247" s="37">
        <f t="shared" si="62"/>
        <v>0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4728354</v>
      </c>
      <c r="E248" s="31">
        <v>4728354</v>
      </c>
      <c r="F248" s="31">
        <v>1038616</v>
      </c>
      <c r="G248" s="36">
        <f t="shared" si="56"/>
        <v>0.21965698845729401</v>
      </c>
      <c r="H248" s="31">
        <v>818799</v>
      </c>
      <c r="I248" s="36">
        <f t="shared" si="57"/>
        <v>0.17316787194867389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1857415</v>
      </c>
      <c r="O248" s="36">
        <f t="shared" si="61"/>
        <v>0.39282486040596792</v>
      </c>
      <c r="P248" s="31">
        <v>1647590</v>
      </c>
      <c r="Q248" s="31">
        <v>4405340</v>
      </c>
      <c r="R248" s="31">
        <v>4643097</v>
      </c>
      <c r="S248" s="31">
        <v>1955815</v>
      </c>
      <c r="T248" s="36">
        <f t="shared" si="62"/>
        <v>0.44396459751120232</v>
      </c>
      <c r="U248" s="36">
        <f t="shared" si="63"/>
        <v>-0.50303230779502184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1015788</v>
      </c>
      <c r="R252" s="31">
        <v>1015788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20757413</v>
      </c>
      <c r="E253" s="31">
        <v>20757413</v>
      </c>
      <c r="F253" s="31">
        <v>4530349</v>
      </c>
      <c r="G253" s="36">
        <f t="shared" si="56"/>
        <v>0.218252101068664</v>
      </c>
      <c r="H253" s="31">
        <v>3284153</v>
      </c>
      <c r="I253" s="36">
        <f t="shared" si="57"/>
        <v>0.15821591062431528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7814502</v>
      </c>
      <c r="O253" s="36">
        <f t="shared" si="61"/>
        <v>0.37646801169297928</v>
      </c>
      <c r="P253" s="31">
        <v>5244444</v>
      </c>
      <c r="Q253" s="31">
        <v>19439609</v>
      </c>
      <c r="R253" s="31">
        <v>19467285</v>
      </c>
      <c r="S253" s="31">
        <v>11341666</v>
      </c>
      <c r="T253" s="36">
        <f t="shared" si="62"/>
        <v>0.58343076756327761</v>
      </c>
      <c r="U253" s="36">
        <f t="shared" si="63"/>
        <v>-0.37378433252409593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25485767</v>
      </c>
      <c r="E254" s="32">
        <f>SUM(E248:E253)</f>
        <v>25485767</v>
      </c>
      <c r="F254" s="32">
        <f>SUM(F248:F253)</f>
        <v>5568965</v>
      </c>
      <c r="G254" s="37">
        <f t="shared" si="56"/>
        <v>0.21851274870401194</v>
      </c>
      <c r="H254" s="32">
        <f>SUM(H248:H253)</f>
        <v>4102952</v>
      </c>
      <c r="I254" s="37">
        <f t="shared" si="57"/>
        <v>0.16098993606902237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9671917</v>
      </c>
      <c r="O254" s="37">
        <f t="shared" si="61"/>
        <v>0.37950268477303428</v>
      </c>
      <c r="P254" s="32">
        <f>SUM(P248:P253)</f>
        <v>6892034</v>
      </c>
      <c r="Q254" s="32">
        <f>SUM(Q248:Q253)</f>
        <v>24860737</v>
      </c>
      <c r="R254" s="32">
        <f>SUM(R248:R253)</f>
        <v>25126170</v>
      </c>
      <c r="S254" s="32">
        <f>SUM(S248:S253)</f>
        <v>13297481</v>
      </c>
      <c r="T254" s="37">
        <f t="shared" si="62"/>
        <v>0.53487879301406072</v>
      </c>
      <c r="U254" s="37">
        <f t="shared" si="63"/>
        <v>-0.40468198502793229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2308956</v>
      </c>
      <c r="E255" s="31">
        <v>2308956</v>
      </c>
      <c r="F255" s="31">
        <v>314862</v>
      </c>
      <c r="G255" s="36">
        <f t="shared" si="56"/>
        <v>0.13636552623783216</v>
      </c>
      <c r="H255" s="31">
        <v>450958</v>
      </c>
      <c r="I255" s="36">
        <f t="shared" si="57"/>
        <v>0.19530818257255661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765820</v>
      </c>
      <c r="O255" s="36">
        <f t="shared" si="61"/>
        <v>0.33167370881038877</v>
      </c>
      <c r="P255" s="31">
        <v>315750</v>
      </c>
      <c r="Q255" s="31">
        <v>2329247</v>
      </c>
      <c r="R255" s="31">
        <v>2311933</v>
      </c>
      <c r="S255" s="31">
        <v>659486</v>
      </c>
      <c r="T255" s="36">
        <f t="shared" si="62"/>
        <v>0.28313270340157143</v>
      </c>
      <c r="U255" s="36">
        <f t="shared" si="63"/>
        <v>0.4282121931908156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3370083</v>
      </c>
      <c r="E257" s="31">
        <v>3370083</v>
      </c>
      <c r="F257" s="31">
        <v>20272</v>
      </c>
      <c r="G257" s="36">
        <f t="shared" si="56"/>
        <v>6.0152821161971381E-3</v>
      </c>
      <c r="H257" s="31">
        <v>279735</v>
      </c>
      <c r="I257" s="36">
        <f t="shared" si="57"/>
        <v>8.3005374051618314E-2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300007</v>
      </c>
      <c r="O257" s="36">
        <f t="shared" si="61"/>
        <v>8.9020656167815446E-2</v>
      </c>
      <c r="P257" s="31">
        <v>696710</v>
      </c>
      <c r="Q257" s="31">
        <v>2716712</v>
      </c>
      <c r="R257" s="31">
        <v>2477097</v>
      </c>
      <c r="S257" s="31">
        <v>816380</v>
      </c>
      <c r="T257" s="36">
        <f t="shared" si="62"/>
        <v>0.30050296093218565</v>
      </c>
      <c r="U257" s="36">
        <f t="shared" si="63"/>
        <v>-0.59849148139110964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5679039</v>
      </c>
      <c r="E259" s="32">
        <f>SUM(E255:E258)</f>
        <v>5679039</v>
      </c>
      <c r="F259" s="32">
        <f>SUM(F255:F258)</f>
        <v>335134</v>
      </c>
      <c r="G259" s="37">
        <f t="shared" si="56"/>
        <v>5.9012449113309488E-2</v>
      </c>
      <c r="H259" s="32">
        <f>SUM(H255:H258)</f>
        <v>730693</v>
      </c>
      <c r="I259" s="37">
        <f t="shared" si="57"/>
        <v>0.12866490263581568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1065827</v>
      </c>
      <c r="O259" s="37">
        <f t="shared" si="61"/>
        <v>0.18767735174912517</v>
      </c>
      <c r="P259" s="32">
        <f>SUM(P255:P258)</f>
        <v>1012460</v>
      </c>
      <c r="Q259" s="32">
        <f>SUM(Q255:Q258)</f>
        <v>5045959</v>
      </c>
      <c r="R259" s="32">
        <f>SUM(R255:R258)</f>
        <v>4789030</v>
      </c>
      <c r="S259" s="32">
        <f>SUM(S255:S258)</f>
        <v>1475866</v>
      </c>
      <c r="T259" s="37">
        <f t="shared" si="62"/>
        <v>0.29248473877809944</v>
      </c>
      <c r="U259" s="37">
        <f t="shared" si="63"/>
        <v>-0.27829938960551526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60144125</v>
      </c>
      <c r="E260" s="32">
        <f>SUM(E234:E239,E241:E246,E248:E253,E255:E258)</f>
        <v>60144125</v>
      </c>
      <c r="F260" s="32">
        <f>SUM(F234:F239,F241:F246,F248:F253,F255:F258)</f>
        <v>12828728</v>
      </c>
      <c r="G260" s="37">
        <f t="shared" si="56"/>
        <v>0.21329976951198476</v>
      </c>
      <c r="H260" s="32">
        <f>SUM(H234:H239,H241:H246,H248:H253,H255:H258)</f>
        <v>12952279</v>
      </c>
      <c r="I260" s="37">
        <f t="shared" si="57"/>
        <v>0.21535401836837761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25781007</v>
      </c>
      <c r="O260" s="37">
        <f t="shared" si="61"/>
        <v>0.4286537878803624</v>
      </c>
      <c r="P260" s="32">
        <f>SUM(P234:P239,P241:P246,P248:P253,P255:P258)</f>
        <v>9944833</v>
      </c>
      <c r="Q260" s="32">
        <f>SUM(Q234:Q239,Q241:Q246,Q248:Q253,Q255:Q258)</f>
        <v>39342958</v>
      </c>
      <c r="R260" s="32">
        <f>SUM(R234:R239,R241:R246,R248:R253,R255:R258)</f>
        <v>45057675</v>
      </c>
      <c r="S260" s="32">
        <f>SUM(S234:S239,S241:S246,S248:S253,S255:S258)</f>
        <v>18246993</v>
      </c>
      <c r="T260" s="37">
        <f t="shared" si="62"/>
        <v>0.46379311387821931</v>
      </c>
      <c r="U260" s="37">
        <f t="shared" si="63"/>
        <v>0.3024129213632849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3614780</v>
      </c>
      <c r="E263" s="31">
        <v>3614780</v>
      </c>
      <c r="F263" s="31">
        <v>859971</v>
      </c>
      <c r="G263" s="36">
        <f t="shared" ref="G263:G299" si="64">IF(($D263     =0),0,($F263     /$D263     ))</f>
        <v>0.23790410481412425</v>
      </c>
      <c r="H263" s="31">
        <v>1028047</v>
      </c>
      <c r="I263" s="36">
        <f t="shared" ref="I263:I299" si="65">IF(($D263     =0),0,($H263     /$D263     ))</f>
        <v>0.28440098705868683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1888018</v>
      </c>
      <c r="O263" s="36">
        <f t="shared" ref="O263:O299" si="69">IF(($D263     =0),0,($N263     /$D263     ))</f>
        <v>0.52230509187281104</v>
      </c>
      <c r="P263" s="31">
        <v>518472</v>
      </c>
      <c r="Q263" s="31">
        <v>1854883</v>
      </c>
      <c r="R263" s="31">
        <v>1934607</v>
      </c>
      <c r="S263" s="31">
        <v>1095673</v>
      </c>
      <c r="T263" s="36">
        <f t="shared" ref="T263:T299" si="70">IF(($Q263     =0),0,($S263     /$Q263     ))</f>
        <v>0.59069655606310478</v>
      </c>
      <c r="U263" s="36">
        <f t="shared" ref="U263:U299" si="71">IF(($P263     =0),0,(($H263     /$P263     )-1))</f>
        <v>0.98283996049931344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309330</v>
      </c>
      <c r="E264" s="31">
        <v>309330</v>
      </c>
      <c r="F264" s="31">
        <v>56472</v>
      </c>
      <c r="G264" s="36">
        <f t="shared" si="64"/>
        <v>0.18256231209388032</v>
      </c>
      <c r="H264" s="31">
        <v>118802</v>
      </c>
      <c r="I264" s="36">
        <f t="shared" si="65"/>
        <v>0.38406232825784759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175274</v>
      </c>
      <c r="O264" s="36">
        <f t="shared" si="69"/>
        <v>0.56662464035172788</v>
      </c>
      <c r="P264" s="31">
        <v>79539</v>
      </c>
      <c r="Q264" s="31">
        <v>289694</v>
      </c>
      <c r="R264" s="31">
        <v>289694</v>
      </c>
      <c r="S264" s="31">
        <v>136008</v>
      </c>
      <c r="T264" s="36">
        <f t="shared" si="70"/>
        <v>0.4694884947565362</v>
      </c>
      <c r="U264" s="36">
        <f t="shared" si="71"/>
        <v>0.49363205471529681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3924110</v>
      </c>
      <c r="E267" s="32">
        <f>SUM(E263:E266)</f>
        <v>3924110</v>
      </c>
      <c r="F267" s="32">
        <f>SUM(F263:F266)</f>
        <v>916443</v>
      </c>
      <c r="G267" s="37">
        <f t="shared" si="64"/>
        <v>0.23354161835422554</v>
      </c>
      <c r="H267" s="32">
        <f>SUM(H263:H266)</f>
        <v>1146849</v>
      </c>
      <c r="I267" s="37">
        <f t="shared" si="65"/>
        <v>0.29225709778777864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2063292</v>
      </c>
      <c r="O267" s="37">
        <f t="shared" si="69"/>
        <v>0.52579871614200413</v>
      </c>
      <c r="P267" s="32">
        <f>SUM(P263:P266)</f>
        <v>598011</v>
      </c>
      <c r="Q267" s="32">
        <f>SUM(Q263:Q266)</f>
        <v>2144577</v>
      </c>
      <c r="R267" s="32">
        <f>SUM(R263:R266)</f>
        <v>2224301</v>
      </c>
      <c r="S267" s="32">
        <f>SUM(S263:S266)</f>
        <v>1231681</v>
      </c>
      <c r="T267" s="37">
        <f t="shared" si="70"/>
        <v>0.57432351461383757</v>
      </c>
      <c r="U267" s="37">
        <f t="shared" si="71"/>
        <v>0.91777241555757327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3745</v>
      </c>
      <c r="E271" s="31">
        <v>3745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-350</v>
      </c>
      <c r="Q271" s="31">
        <v>3570</v>
      </c>
      <c r="R271" s="31">
        <v>3570</v>
      </c>
      <c r="S271" s="31">
        <v>-109</v>
      </c>
      <c r="T271" s="36">
        <f t="shared" si="70"/>
        <v>-3.0532212885154061E-2</v>
      </c>
      <c r="U271" s="36">
        <f t="shared" si="71"/>
        <v>-1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4046185</v>
      </c>
      <c r="E274" s="31">
        <v>4046185</v>
      </c>
      <c r="F274" s="31">
        <v>616578</v>
      </c>
      <c r="G274" s="36">
        <f t="shared" si="64"/>
        <v>0.15238502441188428</v>
      </c>
      <c r="H274" s="31">
        <v>670708</v>
      </c>
      <c r="I274" s="36">
        <f t="shared" si="65"/>
        <v>0.16576305828823942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1287286</v>
      </c>
      <c r="O274" s="36">
        <f t="shared" si="69"/>
        <v>0.31814808270012368</v>
      </c>
      <c r="P274" s="31">
        <v>623988</v>
      </c>
      <c r="Q274" s="31">
        <v>3922426</v>
      </c>
      <c r="R274" s="31">
        <v>3922426</v>
      </c>
      <c r="S274" s="31">
        <v>1142016</v>
      </c>
      <c r="T274" s="36">
        <f t="shared" si="70"/>
        <v>0.29115042578241118</v>
      </c>
      <c r="U274" s="36">
        <f t="shared" si="71"/>
        <v>7.4873234741693828E-2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4049930</v>
      </c>
      <c r="E275" s="32">
        <f>SUM(E268:E274)</f>
        <v>4049930</v>
      </c>
      <c r="F275" s="32">
        <f>SUM(F268:F274)</f>
        <v>616578</v>
      </c>
      <c r="G275" s="37">
        <f t="shared" si="64"/>
        <v>0.15224411286120995</v>
      </c>
      <c r="H275" s="32">
        <f>SUM(H268:H274)</f>
        <v>670708</v>
      </c>
      <c r="I275" s="37">
        <f t="shared" si="65"/>
        <v>0.16560977597143656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1287286</v>
      </c>
      <c r="O275" s="37">
        <f t="shared" si="69"/>
        <v>0.31785388883264648</v>
      </c>
      <c r="P275" s="32">
        <f>SUM(P268:P274)</f>
        <v>623638</v>
      </c>
      <c r="Q275" s="32">
        <f>SUM(Q268:Q274)</f>
        <v>3925996</v>
      </c>
      <c r="R275" s="32">
        <f>SUM(R268:R274)</f>
        <v>3925996</v>
      </c>
      <c r="S275" s="32">
        <f>SUM(S268:S274)</f>
        <v>1141907</v>
      </c>
      <c r="T275" s="37">
        <f t="shared" si="70"/>
        <v>0.29085791223424579</v>
      </c>
      <c r="U275" s="37">
        <f t="shared" si="71"/>
        <v>7.5476478341601982E-2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157700</v>
      </c>
      <c r="E279" s="31">
        <v>157700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13989</v>
      </c>
      <c r="Q279" s="31">
        <v>155400</v>
      </c>
      <c r="R279" s="31">
        <v>155400</v>
      </c>
      <c r="S279" s="31">
        <v>15069</v>
      </c>
      <c r="T279" s="36">
        <f t="shared" si="70"/>
        <v>9.6969111969111968E-2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157700</v>
      </c>
      <c r="E285" s="32">
        <f>SUM(E276:E284)</f>
        <v>157700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13989</v>
      </c>
      <c r="Q285" s="32">
        <f>SUM(Q276:Q284)</f>
        <v>155400</v>
      </c>
      <c r="R285" s="32">
        <f>SUM(R276:R284)</f>
        <v>155400</v>
      </c>
      <c r="S285" s="32">
        <f>SUM(S276:S284)</f>
        <v>15069</v>
      </c>
      <c r="T285" s="37">
        <f t="shared" si="70"/>
        <v>9.6969111969111968E-2</v>
      </c>
      <c r="U285" s="37">
        <f t="shared" si="71"/>
        <v>-1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898119</v>
      </c>
      <c r="E293" s="31">
        <v>898119</v>
      </c>
      <c r="F293" s="31">
        <v>207249</v>
      </c>
      <c r="G293" s="36">
        <f t="shared" si="64"/>
        <v>0.23075895287818207</v>
      </c>
      <c r="H293" s="31">
        <v>264430</v>
      </c>
      <c r="I293" s="36">
        <f t="shared" si="65"/>
        <v>0.29442646241756382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471679</v>
      </c>
      <c r="O293" s="36">
        <f t="shared" si="69"/>
        <v>0.52518541529574592</v>
      </c>
      <c r="P293" s="31">
        <v>247239</v>
      </c>
      <c r="Q293" s="31">
        <v>900426</v>
      </c>
      <c r="R293" s="31">
        <v>900426</v>
      </c>
      <c r="S293" s="31">
        <v>453604</v>
      </c>
      <c r="T293" s="36">
        <f t="shared" si="70"/>
        <v>0.50376599520671328</v>
      </c>
      <c r="U293" s="36">
        <f t="shared" si="71"/>
        <v>6.95319104186638E-2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2130000</v>
      </c>
      <c r="E296" s="31">
        <v>2130000</v>
      </c>
      <c r="F296" s="31">
        <v>6122</v>
      </c>
      <c r="G296" s="36">
        <f t="shared" si="64"/>
        <v>2.8741784037558684E-3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6122</v>
      </c>
      <c r="O296" s="36">
        <f t="shared" si="69"/>
        <v>2.8741784037558684E-3</v>
      </c>
      <c r="P296" s="31">
        <v>16284</v>
      </c>
      <c r="Q296" s="31">
        <v>0</v>
      </c>
      <c r="R296" s="31">
        <v>652067</v>
      </c>
      <c r="S296" s="31">
        <v>32568</v>
      </c>
      <c r="T296" s="36">
        <f t="shared" si="70"/>
        <v>0</v>
      </c>
      <c r="U296" s="36">
        <f t="shared" si="71"/>
        <v>-1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12152530</v>
      </c>
      <c r="E297" s="31">
        <v>12152530</v>
      </c>
      <c r="F297" s="31">
        <v>1875379</v>
      </c>
      <c r="G297" s="36">
        <f t="shared" si="64"/>
        <v>0.15432004693672841</v>
      </c>
      <c r="H297" s="31">
        <v>5957755</v>
      </c>
      <c r="I297" s="36">
        <f t="shared" si="65"/>
        <v>0.490248121173122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7833134</v>
      </c>
      <c r="O297" s="36">
        <f t="shared" si="69"/>
        <v>0.6445681681098504</v>
      </c>
      <c r="P297" s="31">
        <v>5457099</v>
      </c>
      <c r="Q297" s="31">
        <v>12353075</v>
      </c>
      <c r="R297" s="31">
        <v>11681075</v>
      </c>
      <c r="S297" s="31">
        <v>7161219</v>
      </c>
      <c r="T297" s="36">
        <f t="shared" si="70"/>
        <v>0.57971144836407129</v>
      </c>
      <c r="U297" s="36">
        <f t="shared" si="71"/>
        <v>9.1743983387510442E-2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15180649</v>
      </c>
      <c r="E298" s="32">
        <f>SUM(E293:E297)</f>
        <v>15180649</v>
      </c>
      <c r="F298" s="32">
        <f>SUM(F293:F297)</f>
        <v>2088750</v>
      </c>
      <c r="G298" s="37">
        <f t="shared" si="64"/>
        <v>0.1375929316328966</v>
      </c>
      <c r="H298" s="32">
        <f>SUM(H293:H297)</f>
        <v>6222185</v>
      </c>
      <c r="I298" s="37">
        <f t="shared" si="65"/>
        <v>0.40987608632542655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8310935</v>
      </c>
      <c r="O298" s="37">
        <f t="shared" si="69"/>
        <v>0.54746901795832315</v>
      </c>
      <c r="P298" s="32">
        <f>SUM(P293:P297)</f>
        <v>5720622</v>
      </c>
      <c r="Q298" s="32">
        <f>SUM(Q293:Q297)</f>
        <v>13253501</v>
      </c>
      <c r="R298" s="32">
        <f>SUM(R293:R297)</f>
        <v>13233568</v>
      </c>
      <c r="S298" s="32">
        <f>SUM(S293:S297)</f>
        <v>7647391</v>
      </c>
      <c r="T298" s="37">
        <f t="shared" si="70"/>
        <v>0.57700912385338787</v>
      </c>
      <c r="U298" s="37">
        <f t="shared" si="71"/>
        <v>8.7676305129057663E-2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23312389</v>
      </c>
      <c r="E299" s="32">
        <f>SUM(E263:E266,E268:E274,E276:E284,E286:E291,E293:E297)</f>
        <v>23312389</v>
      </c>
      <c r="F299" s="32">
        <f>SUM(F263:F266,F268:F274,F276:F284,F286:F291,F293:F297)</f>
        <v>3621771</v>
      </c>
      <c r="G299" s="37">
        <f t="shared" si="64"/>
        <v>0.15535820889056029</v>
      </c>
      <c r="H299" s="32">
        <f>SUM(H263:H266,H268:H274,H276:H284,H286:H291,H293:H297)</f>
        <v>8039742</v>
      </c>
      <c r="I299" s="37">
        <f t="shared" si="65"/>
        <v>0.34486993160589419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11661513</v>
      </c>
      <c r="O299" s="37">
        <f t="shared" si="69"/>
        <v>0.50022814049645448</v>
      </c>
      <c r="P299" s="32">
        <f>SUM(P263:P266,P268:P274,P276:P284,P286:P291,P293:P297)</f>
        <v>6956260</v>
      </c>
      <c r="Q299" s="32">
        <f>SUM(Q263:Q266,Q268:Q274,Q276:Q284,Q286:Q291,Q293:Q297)</f>
        <v>19479474</v>
      </c>
      <c r="R299" s="32">
        <f>SUM(R263:R266,R268:R274,R276:R284,R286:R291,R293:R297)</f>
        <v>19539265</v>
      </c>
      <c r="S299" s="32">
        <f>SUM(S263:S266,S268:S274,S276:S284,S286:S291,S293:S297)</f>
        <v>10036048</v>
      </c>
      <c r="T299" s="37">
        <f t="shared" si="70"/>
        <v>0.51521144770130856</v>
      </c>
      <c r="U299" s="37">
        <f t="shared" si="71"/>
        <v>0.15575639783446849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311397846</v>
      </c>
      <c r="E302" s="31">
        <v>311770017</v>
      </c>
      <c r="F302" s="31">
        <v>57316163</v>
      </c>
      <c r="G302" s="36">
        <f t="shared" ref="G302:G339" si="72">IF(($D302     =0),0,($F302     /$D302     ))</f>
        <v>0.18406088460868802</v>
      </c>
      <c r="H302" s="31">
        <v>75117338</v>
      </c>
      <c r="I302" s="36">
        <f t="shared" ref="I302:I339" si="73">IF(($D302     =0),0,($H302     /$D302     ))</f>
        <v>0.24122626076225331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132433501</v>
      </c>
      <c r="O302" s="36">
        <f t="shared" ref="O302:O339" si="77">IF(($D302     =0),0,($N302     /$D302     ))</f>
        <v>0.42528714537094131</v>
      </c>
      <c r="P302" s="31">
        <v>69199741</v>
      </c>
      <c r="Q302" s="31">
        <v>296390857</v>
      </c>
      <c r="R302" s="31">
        <v>301566376</v>
      </c>
      <c r="S302" s="31">
        <v>122414541</v>
      </c>
      <c r="T302" s="36">
        <f t="shared" ref="T302:T339" si="78">IF(($Q302     =0),0,($S302     /$Q302     ))</f>
        <v>0.41301726456427096</v>
      </c>
      <c r="U302" s="36">
        <f t="shared" ref="U302:U339" si="79">IF(($P302     =0),0,(($H302     /$P302     )-1))</f>
        <v>8.5514727576798233E-2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311397846</v>
      </c>
      <c r="E303" s="32">
        <f>E302</f>
        <v>311770017</v>
      </c>
      <c r="F303" s="32">
        <f>F302</f>
        <v>57316163</v>
      </c>
      <c r="G303" s="37">
        <f t="shared" si="72"/>
        <v>0.18406088460868802</v>
      </c>
      <c r="H303" s="32">
        <f>H302</f>
        <v>75117338</v>
      </c>
      <c r="I303" s="37">
        <f t="shared" si="73"/>
        <v>0.24122626076225331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132433501</v>
      </c>
      <c r="O303" s="37">
        <f t="shared" si="77"/>
        <v>0.42528714537094131</v>
      </c>
      <c r="P303" s="32">
        <f>P302</f>
        <v>69199741</v>
      </c>
      <c r="Q303" s="32">
        <f>Q302</f>
        <v>296390857</v>
      </c>
      <c r="R303" s="32">
        <f>R302</f>
        <v>301566376</v>
      </c>
      <c r="S303" s="32">
        <f>S302</f>
        <v>122414541</v>
      </c>
      <c r="T303" s="37">
        <f t="shared" si="78"/>
        <v>0.41301726456427096</v>
      </c>
      <c r="U303" s="37">
        <f t="shared" si="79"/>
        <v>8.5514727576798233E-2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7995765</v>
      </c>
      <c r="E307" s="31">
        <v>7629375</v>
      </c>
      <c r="F307" s="31">
        <v>865642</v>
      </c>
      <c r="G307" s="36">
        <f t="shared" si="72"/>
        <v>0.10826256149349062</v>
      </c>
      <c r="H307" s="31">
        <v>898314</v>
      </c>
      <c r="I307" s="36">
        <f t="shared" si="73"/>
        <v>0.11234872460608834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1763956</v>
      </c>
      <c r="O307" s="36">
        <f t="shared" si="77"/>
        <v>0.22061128609957897</v>
      </c>
      <c r="P307" s="31">
        <v>953944</v>
      </c>
      <c r="Q307" s="31">
        <v>5676620</v>
      </c>
      <c r="R307" s="31">
        <v>5952725</v>
      </c>
      <c r="S307" s="31">
        <v>1840225</v>
      </c>
      <c r="T307" s="36">
        <f t="shared" si="78"/>
        <v>0.3241761823056678</v>
      </c>
      <c r="U307" s="36">
        <f t="shared" si="79"/>
        <v>-5.8315792121969467E-2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7995765</v>
      </c>
      <c r="E310" s="32">
        <f>SUM(E304:E309)</f>
        <v>7629375</v>
      </c>
      <c r="F310" s="32">
        <f>SUM(F304:F309)</f>
        <v>865642</v>
      </c>
      <c r="G310" s="37">
        <f t="shared" si="72"/>
        <v>0.10826256149349062</v>
      </c>
      <c r="H310" s="32">
        <f>SUM(H304:H309)</f>
        <v>898314</v>
      </c>
      <c r="I310" s="37">
        <f t="shared" si="73"/>
        <v>0.11234872460608834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1763956</v>
      </c>
      <c r="O310" s="37">
        <f t="shared" si="77"/>
        <v>0.22061128609957897</v>
      </c>
      <c r="P310" s="32">
        <f>SUM(P304:P309)</f>
        <v>953944</v>
      </c>
      <c r="Q310" s="32">
        <f>SUM(Q304:Q309)</f>
        <v>5676620</v>
      </c>
      <c r="R310" s="32">
        <f>SUM(R304:R309)</f>
        <v>5952725</v>
      </c>
      <c r="S310" s="32">
        <f>SUM(S304:S309)</f>
        <v>1840225</v>
      </c>
      <c r="T310" s="37">
        <f t="shared" si="78"/>
        <v>0.3241761823056678</v>
      </c>
      <c r="U310" s="37">
        <f t="shared" si="79"/>
        <v>-5.8315792121969467E-2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5235284</v>
      </c>
      <c r="E311" s="31">
        <v>5235284</v>
      </c>
      <c r="F311" s="31">
        <v>485697</v>
      </c>
      <c r="G311" s="36">
        <f t="shared" si="72"/>
        <v>9.2773763562779027E-2</v>
      </c>
      <c r="H311" s="31">
        <v>580376</v>
      </c>
      <c r="I311" s="36">
        <f t="shared" si="73"/>
        <v>0.11085855132214413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1066073</v>
      </c>
      <c r="O311" s="36">
        <f t="shared" si="77"/>
        <v>0.20363231488492314</v>
      </c>
      <c r="P311" s="31">
        <v>641314</v>
      </c>
      <c r="Q311" s="31">
        <v>1418563</v>
      </c>
      <c r="R311" s="31">
        <v>4650299</v>
      </c>
      <c r="S311" s="31">
        <v>1048542</v>
      </c>
      <c r="T311" s="36">
        <f t="shared" si="78"/>
        <v>0.73915786609406842</v>
      </c>
      <c r="U311" s="36">
        <f t="shared" si="79"/>
        <v>-9.5020535962102803E-2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2021838</v>
      </c>
      <c r="E312" s="31">
        <v>2021838</v>
      </c>
      <c r="F312" s="31">
        <v>465455</v>
      </c>
      <c r="G312" s="36">
        <f t="shared" si="72"/>
        <v>0.23021379556621252</v>
      </c>
      <c r="H312" s="31">
        <v>588413</v>
      </c>
      <c r="I312" s="36">
        <f t="shared" si="73"/>
        <v>0.29102875700229197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1053868</v>
      </c>
      <c r="O312" s="36">
        <f t="shared" si="77"/>
        <v>0.52124255256850449</v>
      </c>
      <c r="P312" s="31">
        <v>555194</v>
      </c>
      <c r="Q312" s="31">
        <v>1886390</v>
      </c>
      <c r="R312" s="31">
        <v>1875133</v>
      </c>
      <c r="S312" s="31">
        <v>994715</v>
      </c>
      <c r="T312" s="36">
        <f t="shared" si="78"/>
        <v>0.52731142552706489</v>
      </c>
      <c r="U312" s="36">
        <f t="shared" si="79"/>
        <v>5.983313940712609E-2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19091585</v>
      </c>
      <c r="E313" s="31">
        <v>19775269</v>
      </c>
      <c r="F313" s="31">
        <v>1002811</v>
      </c>
      <c r="G313" s="36">
        <f t="shared" si="72"/>
        <v>5.252633555569116E-2</v>
      </c>
      <c r="H313" s="31">
        <v>2116438</v>
      </c>
      <c r="I313" s="36">
        <f t="shared" si="73"/>
        <v>0.1108571132255389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3119249</v>
      </c>
      <c r="O313" s="36">
        <f t="shared" si="77"/>
        <v>0.16338344878123007</v>
      </c>
      <c r="P313" s="31">
        <v>4060082</v>
      </c>
      <c r="Q313" s="31">
        <v>18085280</v>
      </c>
      <c r="R313" s="31">
        <v>18584034</v>
      </c>
      <c r="S313" s="31">
        <v>4589557</v>
      </c>
      <c r="T313" s="36">
        <f t="shared" si="78"/>
        <v>0.25377306848442488</v>
      </c>
      <c r="U313" s="36">
        <f t="shared" si="79"/>
        <v>-0.47872038052433419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334400</v>
      </c>
      <c r="E314" s="31">
        <v>334400</v>
      </c>
      <c r="F314" s="31">
        <v>2978</v>
      </c>
      <c r="G314" s="36">
        <f t="shared" si="72"/>
        <v>8.9055023923444981E-3</v>
      </c>
      <c r="H314" s="31">
        <v>33588</v>
      </c>
      <c r="I314" s="36">
        <f t="shared" si="73"/>
        <v>0.10044258373205742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36566</v>
      </c>
      <c r="O314" s="36">
        <f t="shared" si="77"/>
        <v>0.10934808612440192</v>
      </c>
      <c r="P314" s="31">
        <v>53188</v>
      </c>
      <c r="Q314" s="31">
        <v>439222</v>
      </c>
      <c r="R314" s="31">
        <v>329222</v>
      </c>
      <c r="S314" s="31">
        <v>56258</v>
      </c>
      <c r="T314" s="36">
        <f t="shared" si="78"/>
        <v>0.12808556948422437</v>
      </c>
      <c r="U314" s="36">
        <f t="shared" si="79"/>
        <v>-0.36850417387380607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26683107</v>
      </c>
      <c r="E317" s="32">
        <f>SUM(E311:E316)</f>
        <v>27366791</v>
      </c>
      <c r="F317" s="32">
        <f>SUM(F311:F316)</f>
        <v>1956941</v>
      </c>
      <c r="G317" s="37">
        <f t="shared" si="72"/>
        <v>7.3340072428596859E-2</v>
      </c>
      <c r="H317" s="32">
        <f>SUM(H311:H316)</f>
        <v>3318815</v>
      </c>
      <c r="I317" s="37">
        <f t="shared" si="73"/>
        <v>0.12437888136490252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5275756</v>
      </c>
      <c r="O317" s="37">
        <f t="shared" si="77"/>
        <v>0.19771895379349938</v>
      </c>
      <c r="P317" s="32">
        <f>SUM(P311:P316)</f>
        <v>5309778</v>
      </c>
      <c r="Q317" s="32">
        <f>SUM(Q311:Q316)</f>
        <v>21829455</v>
      </c>
      <c r="R317" s="32">
        <f>SUM(R311:R316)</f>
        <v>25438688</v>
      </c>
      <c r="S317" s="32">
        <f>SUM(S311:S316)</f>
        <v>6689072</v>
      </c>
      <c r="T317" s="37">
        <f t="shared" si="78"/>
        <v>0.30642414114323974</v>
      </c>
      <c r="U317" s="37">
        <f t="shared" si="79"/>
        <v>-0.37496162739760497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122550</v>
      </c>
      <c r="E318" s="31">
        <v>122550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128974</v>
      </c>
      <c r="R318" s="31">
        <v>33974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25217563</v>
      </c>
      <c r="E319" s="31">
        <v>25217563</v>
      </c>
      <c r="F319" s="31">
        <v>6430148</v>
      </c>
      <c r="G319" s="36">
        <f t="shared" si="72"/>
        <v>0.25498689147718201</v>
      </c>
      <c r="H319" s="31">
        <v>7493067</v>
      </c>
      <c r="I319" s="36">
        <f t="shared" si="73"/>
        <v>0.29713684070106217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13923215</v>
      </c>
      <c r="O319" s="36">
        <f t="shared" si="77"/>
        <v>0.55212373217824418</v>
      </c>
      <c r="P319" s="31">
        <v>5808370</v>
      </c>
      <c r="Q319" s="31">
        <v>24561353</v>
      </c>
      <c r="R319" s="31">
        <v>24632353</v>
      </c>
      <c r="S319" s="31">
        <v>10917607</v>
      </c>
      <c r="T319" s="36">
        <f t="shared" si="78"/>
        <v>0.44450348480395196</v>
      </c>
      <c r="U319" s="36">
        <f t="shared" si="79"/>
        <v>0.29004643299238864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10688280</v>
      </c>
      <c r="E320" s="31">
        <v>10688280</v>
      </c>
      <c r="F320" s="31">
        <v>1904330</v>
      </c>
      <c r="G320" s="36">
        <f t="shared" si="72"/>
        <v>0.1781699206981853</v>
      </c>
      <c r="H320" s="31">
        <v>2259346</v>
      </c>
      <c r="I320" s="36">
        <f t="shared" si="73"/>
        <v>0.21138536789829607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4163676</v>
      </c>
      <c r="O320" s="36">
        <f t="shared" si="77"/>
        <v>0.38955528859648136</v>
      </c>
      <c r="P320" s="31">
        <v>2357590</v>
      </c>
      <c r="Q320" s="31">
        <v>12278490</v>
      </c>
      <c r="R320" s="31">
        <v>12753690</v>
      </c>
      <c r="S320" s="31">
        <v>4288082</v>
      </c>
      <c r="T320" s="36">
        <f t="shared" si="78"/>
        <v>0.349235288704067</v>
      </c>
      <c r="U320" s="36">
        <f t="shared" si="79"/>
        <v>-4.1671367795078851E-2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155000</v>
      </c>
      <c r="Q321" s="31">
        <v>643500</v>
      </c>
      <c r="R321" s="31">
        <v>845000</v>
      </c>
      <c r="S321" s="31">
        <v>155000</v>
      </c>
      <c r="T321" s="36">
        <f t="shared" si="78"/>
        <v>0.24087024087024086</v>
      </c>
      <c r="U321" s="36">
        <f t="shared" si="79"/>
        <v>-1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3759473</v>
      </c>
      <c r="E322" s="31">
        <v>3764773</v>
      </c>
      <c r="F322" s="31">
        <v>782206</v>
      </c>
      <c r="G322" s="36">
        <f t="shared" si="72"/>
        <v>0.20806267261395414</v>
      </c>
      <c r="H322" s="31">
        <v>943737</v>
      </c>
      <c r="I322" s="36">
        <f t="shared" si="73"/>
        <v>0.25102906710594808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1725943</v>
      </c>
      <c r="O322" s="36">
        <f t="shared" si="77"/>
        <v>0.45909173971990225</v>
      </c>
      <c r="P322" s="31">
        <v>943440</v>
      </c>
      <c r="Q322" s="31">
        <v>3401974</v>
      </c>
      <c r="R322" s="31">
        <v>3453038</v>
      </c>
      <c r="S322" s="31">
        <v>1620048</v>
      </c>
      <c r="T322" s="36">
        <f t="shared" si="78"/>
        <v>0.47620822498937382</v>
      </c>
      <c r="U322" s="36">
        <f t="shared" si="79"/>
        <v>3.1480539302974897E-4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39787866</v>
      </c>
      <c r="E323" s="32">
        <f>SUM(E318:E322)</f>
        <v>39793166</v>
      </c>
      <c r="F323" s="32">
        <f>SUM(F318:F322)</f>
        <v>9116684</v>
      </c>
      <c r="G323" s="37">
        <f t="shared" si="72"/>
        <v>0.22913226861676875</v>
      </c>
      <c r="H323" s="32">
        <f>SUM(H318:H322)</f>
        <v>10696150</v>
      </c>
      <c r="I323" s="37">
        <f t="shared" si="73"/>
        <v>0.26882944664586939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19812834</v>
      </c>
      <c r="O323" s="37">
        <f t="shared" si="77"/>
        <v>0.4979617152626381</v>
      </c>
      <c r="P323" s="32">
        <f>SUM(P318:P322)</f>
        <v>9264400</v>
      </c>
      <c r="Q323" s="32">
        <f>SUM(Q318:Q322)</f>
        <v>41014291</v>
      </c>
      <c r="R323" s="32">
        <f>SUM(R318:R322)</f>
        <v>41718055</v>
      </c>
      <c r="S323" s="32">
        <f>SUM(S318:S322)</f>
        <v>16980737</v>
      </c>
      <c r="T323" s="37">
        <f t="shared" si="78"/>
        <v>0.41402000585600762</v>
      </c>
      <c r="U323" s="37">
        <f t="shared" si="79"/>
        <v>0.15454319761668311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6716247</v>
      </c>
      <c r="E325" s="31">
        <v>6716247</v>
      </c>
      <c r="F325" s="31">
        <v>893668</v>
      </c>
      <c r="G325" s="36">
        <f t="shared" si="72"/>
        <v>0.13306062150483744</v>
      </c>
      <c r="H325" s="31">
        <v>2144619</v>
      </c>
      <c r="I325" s="36">
        <f t="shared" si="73"/>
        <v>0.31931806558037545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3038287</v>
      </c>
      <c r="O325" s="36">
        <f t="shared" si="77"/>
        <v>0.45237868708521289</v>
      </c>
      <c r="P325" s="31">
        <v>1657528</v>
      </c>
      <c r="Q325" s="31">
        <v>6075982</v>
      </c>
      <c r="R325" s="31">
        <v>6109148</v>
      </c>
      <c r="S325" s="31">
        <v>2936240</v>
      </c>
      <c r="T325" s="36">
        <f t="shared" si="78"/>
        <v>0.48325357119227808</v>
      </c>
      <c r="U325" s="36">
        <f t="shared" si="79"/>
        <v>0.29386592564348835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11867501</v>
      </c>
      <c r="E326" s="31">
        <v>11812591</v>
      </c>
      <c r="F326" s="31">
        <v>2670006</v>
      </c>
      <c r="G326" s="36">
        <f t="shared" si="72"/>
        <v>0.22498468717213507</v>
      </c>
      <c r="H326" s="31">
        <v>3080756</v>
      </c>
      <c r="I326" s="36">
        <f t="shared" si="73"/>
        <v>0.25959601772942764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5750762</v>
      </c>
      <c r="O326" s="36">
        <f t="shared" si="77"/>
        <v>0.48458070490156269</v>
      </c>
      <c r="P326" s="31">
        <v>2537992</v>
      </c>
      <c r="Q326" s="31">
        <v>12085897</v>
      </c>
      <c r="R326" s="31">
        <v>11321977</v>
      </c>
      <c r="S326" s="31">
        <v>4955446</v>
      </c>
      <c r="T326" s="36">
        <f t="shared" si="78"/>
        <v>0.41001888399346775</v>
      </c>
      <c r="U326" s="36">
        <f t="shared" si="79"/>
        <v>0.21385567803208216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7065249</v>
      </c>
      <c r="E327" s="31">
        <v>7145249</v>
      </c>
      <c r="F327" s="31">
        <v>1420643</v>
      </c>
      <c r="G327" s="36">
        <f t="shared" si="72"/>
        <v>0.20107472503799936</v>
      </c>
      <c r="H327" s="31">
        <v>1541247</v>
      </c>
      <c r="I327" s="36">
        <f t="shared" si="73"/>
        <v>0.21814475328470376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2961890</v>
      </c>
      <c r="O327" s="36">
        <f t="shared" si="77"/>
        <v>0.41921947832270312</v>
      </c>
      <c r="P327" s="31">
        <v>803279</v>
      </c>
      <c r="Q327" s="31">
        <v>4529680</v>
      </c>
      <c r="R327" s="31">
        <v>6511570</v>
      </c>
      <c r="S327" s="31">
        <v>1383097</v>
      </c>
      <c r="T327" s="36">
        <f t="shared" si="78"/>
        <v>0.30534099539040288</v>
      </c>
      <c r="U327" s="36">
        <f t="shared" si="79"/>
        <v>0.91869450091437721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7373244</v>
      </c>
      <c r="E330" s="31">
        <v>6863096</v>
      </c>
      <c r="F330" s="31">
        <v>755975</v>
      </c>
      <c r="G330" s="36">
        <f t="shared" si="72"/>
        <v>0.10252949719282313</v>
      </c>
      <c r="H330" s="31">
        <v>1266259</v>
      </c>
      <c r="I330" s="36">
        <f t="shared" si="73"/>
        <v>0.17173702647030262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2022234</v>
      </c>
      <c r="O330" s="36">
        <f t="shared" si="77"/>
        <v>0.27426652366312576</v>
      </c>
      <c r="P330" s="31">
        <v>1322971</v>
      </c>
      <c r="Q330" s="31">
        <v>5145669</v>
      </c>
      <c r="R330" s="31">
        <v>5203570</v>
      </c>
      <c r="S330" s="31">
        <v>2146749</v>
      </c>
      <c r="T330" s="36">
        <f t="shared" si="78"/>
        <v>0.41719531512812036</v>
      </c>
      <c r="U330" s="36">
        <f t="shared" si="79"/>
        <v>-4.286715279473241E-2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4269781</v>
      </c>
      <c r="E331" s="31">
        <v>4255231</v>
      </c>
      <c r="F331" s="31">
        <v>1083837</v>
      </c>
      <c r="G331" s="36">
        <f t="shared" si="72"/>
        <v>0.25383901422578814</v>
      </c>
      <c r="H331" s="31">
        <v>1159729</v>
      </c>
      <c r="I331" s="36">
        <f t="shared" si="73"/>
        <v>0.27161322793838844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2243566</v>
      </c>
      <c r="O331" s="36">
        <f t="shared" si="77"/>
        <v>0.52545224216417652</v>
      </c>
      <c r="P331" s="31">
        <v>1068548</v>
      </c>
      <c r="Q331" s="31">
        <v>3955033</v>
      </c>
      <c r="R331" s="31">
        <v>3761853</v>
      </c>
      <c r="S331" s="31">
        <v>1948299</v>
      </c>
      <c r="T331" s="36">
        <f t="shared" si="78"/>
        <v>0.49261257744246384</v>
      </c>
      <c r="U331" s="36">
        <f t="shared" si="79"/>
        <v>8.5331683742798647E-2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37292022</v>
      </c>
      <c r="E332" s="32">
        <f>SUM(E324:E331)</f>
        <v>36792414</v>
      </c>
      <c r="F332" s="32">
        <f>SUM(F324:F331)</f>
        <v>6824129</v>
      </c>
      <c r="G332" s="37">
        <f t="shared" si="72"/>
        <v>0.18299165971745915</v>
      </c>
      <c r="H332" s="32">
        <f>SUM(H324:H331)</f>
        <v>9192610</v>
      </c>
      <c r="I332" s="37">
        <f t="shared" si="73"/>
        <v>0.24650339421123371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16016739</v>
      </c>
      <c r="O332" s="37">
        <f t="shared" si="77"/>
        <v>0.42949505392869286</v>
      </c>
      <c r="P332" s="32">
        <f>SUM(P324:P331)</f>
        <v>7390318</v>
      </c>
      <c r="Q332" s="32">
        <f>SUM(Q324:Q331)</f>
        <v>31792261</v>
      </c>
      <c r="R332" s="32">
        <f>SUM(R324:R331)</f>
        <v>32908118</v>
      </c>
      <c r="S332" s="32">
        <f>SUM(S324:S331)</f>
        <v>13369831</v>
      </c>
      <c r="T332" s="37">
        <f t="shared" si="78"/>
        <v>0.42053728106975469</v>
      </c>
      <c r="U332" s="37">
        <f t="shared" si="79"/>
        <v>0.24387204989014011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423156606</v>
      </c>
      <c r="E338" s="32">
        <f>SUM(E302,E304:E309,E311:E316,E318:E322,E324:E331,E333:E336)</f>
        <v>423351763</v>
      </c>
      <c r="F338" s="32">
        <f>SUM(F302,F304:F309,F311:F316,F318:F322,F324:F331,F333:F336)</f>
        <v>76079559</v>
      </c>
      <c r="G338" s="37">
        <f t="shared" si="72"/>
        <v>0.17979055016808601</v>
      </c>
      <c r="H338" s="32">
        <f>SUM(H302,H304:H309,H311:H316,H318:H322,H324:H331,H333:H336)</f>
        <v>99223227</v>
      </c>
      <c r="I338" s="37">
        <f t="shared" si="73"/>
        <v>0.23448346449777507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175302786</v>
      </c>
      <c r="O338" s="37">
        <f t="shared" si="77"/>
        <v>0.41427401466586106</v>
      </c>
      <c r="P338" s="32">
        <f>SUM(P302,P304:P309,P311:P316,P318:P322,P324:P331,P333:P336)</f>
        <v>92118181</v>
      </c>
      <c r="Q338" s="32">
        <f>SUM(Q302,Q304:Q309,Q311:Q316,Q318:Q322,Q324:Q331,Q333:Q336)</f>
        <v>396703484</v>
      </c>
      <c r="R338" s="32">
        <f>SUM(R302,R304:R309,R311:R316,R318:R322,R324:R331,R333:R336)</f>
        <v>407583962</v>
      </c>
      <c r="S338" s="32">
        <f>SUM(S302,S304:S309,S311:S316,S318:S322,S324:S331,S333:S336)</f>
        <v>161294406</v>
      </c>
      <c r="T338" s="37">
        <f t="shared" si="78"/>
        <v>0.40658681485136644</v>
      </c>
      <c r="U338" s="37">
        <f t="shared" si="79"/>
        <v>7.712968192457037E-2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1907921797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1912406106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350234024</v>
      </c>
      <c r="G339" s="39">
        <f t="shared" si="72"/>
        <v>0.18356833312073115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450001575</v>
      </c>
      <c r="I339" s="39">
        <f t="shared" si="73"/>
        <v>0.23585954922658708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800235599</v>
      </c>
      <c r="O339" s="39">
        <f t="shared" si="77"/>
        <v>0.41942788234731826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423295906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1775447733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1769010728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764584731</v>
      </c>
      <c r="T339" s="39">
        <f t="shared" si="78"/>
        <v>0.43064333395389232</v>
      </c>
      <c r="U339" s="39">
        <f t="shared" si="79"/>
        <v>6.3089835317235554E-2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tabSelected="1" view="pageBreakPreview" topLeftCell="A274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7.5703125" bestFit="1" customWidth="1"/>
    <col min="5" max="5" width="11.7109375" hidden="1" customWidth="1"/>
    <col min="6" max="6" width="16.5703125" bestFit="1" customWidth="1"/>
    <col min="7" max="7" width="13" bestFit="1" customWidth="1"/>
    <col min="8" max="8" width="16.5703125" bestFit="1" customWidth="1"/>
    <col min="9" max="9" width="13" bestFit="1" customWidth="1"/>
    <col min="10" max="13" width="11.7109375" hidden="1" customWidth="1"/>
    <col min="14" max="14" width="17" bestFit="1" customWidth="1"/>
    <col min="15" max="15" width="19.85546875" bestFit="1" customWidth="1"/>
    <col min="16" max="16" width="17" bestFit="1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0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3937554849</v>
      </c>
      <c r="E8" s="31">
        <v>3935854849</v>
      </c>
      <c r="F8" s="31">
        <v>1253576903</v>
      </c>
      <c r="G8" s="36">
        <f>IF(($D8       =0),0,($F8       /$D8       ))</f>
        <v>0.31836430248542807</v>
      </c>
      <c r="H8" s="31">
        <v>959811851</v>
      </c>
      <c r="I8" s="36">
        <f>IF(($D8       =0),0,($H8       /$D8       ))</f>
        <v>0.24375834440598546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2213388754</v>
      </c>
      <c r="O8" s="36">
        <f>IF(($D8       =0),0,($N8       /$D8       ))</f>
        <v>0.56212264689141345</v>
      </c>
      <c r="P8" s="31">
        <v>789055979</v>
      </c>
      <c r="Q8" s="31">
        <v>3503924076</v>
      </c>
      <c r="R8" s="31">
        <v>3195373080</v>
      </c>
      <c r="S8" s="31">
        <v>1785415531</v>
      </c>
      <c r="T8" s="36">
        <f>IF(($Q8       =0),0,($S8       /$Q8       ))</f>
        <v>0.50954743660946833</v>
      </c>
      <c r="U8" s="36">
        <f>IF(($P8       =0),0,(($H8       /$P8       )-1))</f>
        <v>0.21640526977110697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7415583550</v>
      </c>
      <c r="E9" s="31">
        <v>7415583550</v>
      </c>
      <c r="F9" s="31">
        <v>2274742319</v>
      </c>
      <c r="G9" s="36">
        <f>IF(($D9       =0),0,($F9       /$D9       ))</f>
        <v>0.30675162698423108</v>
      </c>
      <c r="H9" s="31">
        <v>1503274755</v>
      </c>
      <c r="I9" s="36">
        <f>IF(($D9       =0),0,($H9       /$D9       ))</f>
        <v>0.20271833563253427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3778017074</v>
      </c>
      <c r="O9" s="36">
        <f>IF(($D9       =0),0,($N9       /$D9       ))</f>
        <v>0.50946996261676536</v>
      </c>
      <c r="P9" s="31">
        <v>1348559824</v>
      </c>
      <c r="Q9" s="31">
        <v>6686110900</v>
      </c>
      <c r="R9" s="31">
        <v>6639970020</v>
      </c>
      <c r="S9" s="31">
        <v>3274540396</v>
      </c>
      <c r="T9" s="36">
        <f>IF(($Q9       =0),0,($S9       /$Q9       ))</f>
        <v>0.48975262973876188</v>
      </c>
      <c r="U9" s="36">
        <f>IF(($P9       =0),0,(($H9       /$P9       )-1))</f>
        <v>0.11472604199426306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11353138399</v>
      </c>
      <c r="E10" s="32">
        <f>SUM(E8:E9)</f>
        <v>11351438399</v>
      </c>
      <c r="F10" s="32">
        <f>SUM(F8:F9)</f>
        <v>3528319222</v>
      </c>
      <c r="G10" s="37">
        <f t="shared" ref="G10:G54" si="0">IF(($D10      =0),0,($F10      /$D10      ))</f>
        <v>0.31077919584868086</v>
      </c>
      <c r="H10" s="32">
        <f>SUM(H8:H9)</f>
        <v>2463086606</v>
      </c>
      <c r="I10" s="37">
        <f t="shared" ref="I10:I54" si="1">IF(($D10      =0),0,($H10      /$D10      ))</f>
        <v>0.21695204615993688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5991405828</v>
      </c>
      <c r="O10" s="37">
        <f t="shared" ref="O10:O54" si="5">IF(($D10      =0),0,($N10      /$D10      ))</f>
        <v>0.52773124200861776</v>
      </c>
      <c r="P10" s="32">
        <f>SUM(P8:P9)</f>
        <v>2137615803</v>
      </c>
      <c r="Q10" s="32">
        <f>SUM(Q8:Q9)</f>
        <v>10190034976</v>
      </c>
      <c r="R10" s="32">
        <f>SUM(R8:R9)</f>
        <v>9835343100</v>
      </c>
      <c r="S10" s="32">
        <f>SUM(S8:S9)</f>
        <v>5059955927</v>
      </c>
      <c r="T10" s="37">
        <f t="shared" ref="T10:T54" si="6">IF(($Q10      =0),0,($S10      /$Q10      ))</f>
        <v>0.49655923055391088</v>
      </c>
      <c r="U10" s="37">
        <f t="shared" ref="U10:U54" si="7">IF(($P10      =0),0,(($H10      /$P10      )-1))</f>
        <v>0.15225879343856996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154883099</v>
      </c>
      <c r="E11" s="31">
        <v>154883099</v>
      </c>
      <c r="F11" s="31">
        <v>41720893</v>
      </c>
      <c r="G11" s="36">
        <f t="shared" si="0"/>
        <v>0.26937021062575717</v>
      </c>
      <c r="H11" s="31">
        <v>53611619</v>
      </c>
      <c r="I11" s="36">
        <f t="shared" si="1"/>
        <v>0.34614247355678235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95332512</v>
      </c>
      <c r="O11" s="36">
        <f t="shared" si="5"/>
        <v>0.61551268418253946</v>
      </c>
      <c r="P11" s="31">
        <v>33993278</v>
      </c>
      <c r="Q11" s="31">
        <v>167735489</v>
      </c>
      <c r="R11" s="31">
        <v>169483094</v>
      </c>
      <c r="S11" s="31">
        <v>72803358</v>
      </c>
      <c r="T11" s="36">
        <f t="shared" si="6"/>
        <v>0.43403669929385069</v>
      </c>
      <c r="U11" s="36">
        <f t="shared" si="7"/>
        <v>0.57712413024716236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151891336</v>
      </c>
      <c r="E12" s="31">
        <v>151891336</v>
      </c>
      <c r="F12" s="31">
        <v>3270862</v>
      </c>
      <c r="G12" s="36">
        <f t="shared" si="0"/>
        <v>2.1534223650518158E-2</v>
      </c>
      <c r="H12" s="31">
        <v>6539071</v>
      </c>
      <c r="I12" s="36">
        <f t="shared" si="1"/>
        <v>4.3050980867006136E-2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9809933</v>
      </c>
      <c r="O12" s="36">
        <f t="shared" si="5"/>
        <v>6.4585204517524294E-2</v>
      </c>
      <c r="P12" s="31">
        <v>18319689</v>
      </c>
      <c r="Q12" s="31">
        <v>159390164</v>
      </c>
      <c r="R12" s="31">
        <v>136743611</v>
      </c>
      <c r="S12" s="31">
        <v>30820572</v>
      </c>
      <c r="T12" s="36">
        <f t="shared" si="6"/>
        <v>0.19336558308579191</v>
      </c>
      <c r="U12" s="36">
        <f t="shared" si="7"/>
        <v>-0.64305775059827708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263613956</v>
      </c>
      <c r="E13" s="31">
        <v>263613956</v>
      </c>
      <c r="F13" s="31">
        <v>32842277</v>
      </c>
      <c r="G13" s="36">
        <f t="shared" si="0"/>
        <v>0.12458474315373501</v>
      </c>
      <c r="H13" s="31">
        <v>47165273</v>
      </c>
      <c r="I13" s="36">
        <f t="shared" si="1"/>
        <v>0.1789179666952079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80007550</v>
      </c>
      <c r="O13" s="36">
        <f t="shared" si="5"/>
        <v>0.3035027098489429</v>
      </c>
      <c r="P13" s="31">
        <v>44868679</v>
      </c>
      <c r="Q13" s="31">
        <v>234477767</v>
      </c>
      <c r="R13" s="31">
        <v>235139970</v>
      </c>
      <c r="S13" s="31">
        <v>67084572</v>
      </c>
      <c r="T13" s="36">
        <f t="shared" si="6"/>
        <v>0.28610205930526456</v>
      </c>
      <c r="U13" s="36">
        <f t="shared" si="7"/>
        <v>5.1184791956990772E-2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121250281</v>
      </c>
      <c r="E14" s="31">
        <v>121250281</v>
      </c>
      <c r="F14" s="31">
        <v>25718436</v>
      </c>
      <c r="G14" s="36">
        <f t="shared" si="0"/>
        <v>0.21211032079999881</v>
      </c>
      <c r="H14" s="31">
        <v>32549529</v>
      </c>
      <c r="I14" s="36">
        <f t="shared" si="1"/>
        <v>0.2684491015736285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58267965</v>
      </c>
      <c r="O14" s="36">
        <f t="shared" si="5"/>
        <v>0.48055942237362731</v>
      </c>
      <c r="P14" s="31">
        <v>31237793</v>
      </c>
      <c r="Q14" s="31">
        <v>108986396</v>
      </c>
      <c r="R14" s="31">
        <v>107349162</v>
      </c>
      <c r="S14" s="31">
        <v>53322176</v>
      </c>
      <c r="T14" s="36">
        <f t="shared" si="6"/>
        <v>0.48925533788639086</v>
      </c>
      <c r="U14" s="36">
        <f t="shared" si="7"/>
        <v>4.19919550654555E-2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46126391</v>
      </c>
      <c r="E15" s="31">
        <v>46126391</v>
      </c>
      <c r="F15" s="31">
        <v>13256018</v>
      </c>
      <c r="G15" s="36">
        <f t="shared" si="0"/>
        <v>0.28738467746154256</v>
      </c>
      <c r="H15" s="31">
        <v>9523304</v>
      </c>
      <c r="I15" s="36">
        <f t="shared" si="1"/>
        <v>0.2064610691090053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22779322</v>
      </c>
      <c r="O15" s="36">
        <f t="shared" si="5"/>
        <v>0.49384574657054786</v>
      </c>
      <c r="P15" s="31">
        <v>9146824</v>
      </c>
      <c r="Q15" s="31">
        <v>57529645</v>
      </c>
      <c r="R15" s="31">
        <v>63156902</v>
      </c>
      <c r="S15" s="31">
        <v>19132869</v>
      </c>
      <c r="T15" s="36">
        <f t="shared" si="6"/>
        <v>0.33257408419606971</v>
      </c>
      <c r="U15" s="36">
        <f t="shared" si="7"/>
        <v>4.1159641860387897E-2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454723784</v>
      </c>
      <c r="E16" s="31">
        <v>488691326</v>
      </c>
      <c r="F16" s="31">
        <v>151459868</v>
      </c>
      <c r="G16" s="36">
        <f t="shared" si="0"/>
        <v>0.33308103365008945</v>
      </c>
      <c r="H16" s="31">
        <v>102416332</v>
      </c>
      <c r="I16" s="36">
        <f t="shared" si="1"/>
        <v>0.22522756803941446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253876200</v>
      </c>
      <c r="O16" s="36">
        <f t="shared" si="5"/>
        <v>0.55830860168950391</v>
      </c>
      <c r="P16" s="31">
        <v>88365868</v>
      </c>
      <c r="Q16" s="31">
        <v>424019503</v>
      </c>
      <c r="R16" s="31">
        <v>427457404</v>
      </c>
      <c r="S16" s="31">
        <v>210076550</v>
      </c>
      <c r="T16" s="36">
        <f t="shared" si="6"/>
        <v>0.49544077221372529</v>
      </c>
      <c r="U16" s="36">
        <f t="shared" si="7"/>
        <v>0.1590032929909091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16222215</v>
      </c>
      <c r="E17" s="31">
        <v>16222215</v>
      </c>
      <c r="F17" s="31">
        <v>2989902</v>
      </c>
      <c r="G17" s="36">
        <f t="shared" si="0"/>
        <v>0.18430910945268572</v>
      </c>
      <c r="H17" s="31">
        <v>3632603</v>
      </c>
      <c r="I17" s="36">
        <f t="shared" si="1"/>
        <v>0.2239276818856118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6622505</v>
      </c>
      <c r="O17" s="36">
        <f t="shared" si="5"/>
        <v>0.40823679133829749</v>
      </c>
      <c r="P17" s="31">
        <v>3010056</v>
      </c>
      <c r="Q17" s="31">
        <v>13508740</v>
      </c>
      <c r="R17" s="31">
        <v>11428866</v>
      </c>
      <c r="S17" s="31">
        <v>5274417</v>
      </c>
      <c r="T17" s="36">
        <f t="shared" si="6"/>
        <v>0.39044477871363281</v>
      </c>
      <c r="U17" s="36">
        <f t="shared" si="7"/>
        <v>0.2068223979886088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1208711062</v>
      </c>
      <c r="E19" s="32">
        <f>SUM(E11:E18)</f>
        <v>1242678604</v>
      </c>
      <c r="F19" s="32">
        <f>SUM(F11:F18)</f>
        <v>271258256</v>
      </c>
      <c r="G19" s="37">
        <f t="shared" si="0"/>
        <v>0.22441943697541836</v>
      </c>
      <c r="H19" s="32">
        <f>SUM(H11:H18)</f>
        <v>255437731</v>
      </c>
      <c r="I19" s="37">
        <f t="shared" si="1"/>
        <v>0.21133068028461544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526695987</v>
      </c>
      <c r="O19" s="37">
        <f t="shared" si="5"/>
        <v>0.43575011726003382</v>
      </c>
      <c r="P19" s="32">
        <f>SUM(P11:P18)</f>
        <v>228942187</v>
      </c>
      <c r="Q19" s="32">
        <f>SUM(Q11:Q18)</f>
        <v>1165647704</v>
      </c>
      <c r="R19" s="32">
        <f>SUM(R11:R18)</f>
        <v>1150759009</v>
      </c>
      <c r="S19" s="32">
        <f>SUM(S11:S18)</f>
        <v>458514514</v>
      </c>
      <c r="T19" s="37">
        <f t="shared" si="6"/>
        <v>0.39335599634999152</v>
      </c>
      <c r="U19" s="37">
        <f t="shared" si="7"/>
        <v>0.11573028259750129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15309848</v>
      </c>
      <c r="E20" s="31">
        <v>15309848</v>
      </c>
      <c r="F20" s="31">
        <v>3323113</v>
      </c>
      <c r="G20" s="36">
        <f t="shared" si="0"/>
        <v>0.21705721702788949</v>
      </c>
      <c r="H20" s="31">
        <v>6566684</v>
      </c>
      <c r="I20" s="36">
        <f t="shared" si="1"/>
        <v>0.42891895464932112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9889797</v>
      </c>
      <c r="O20" s="36">
        <f t="shared" si="5"/>
        <v>0.64597617167721066</v>
      </c>
      <c r="P20" s="31">
        <v>1355776</v>
      </c>
      <c r="Q20" s="31">
        <v>9893177</v>
      </c>
      <c r="R20" s="31">
        <v>9775177</v>
      </c>
      <c r="S20" s="31">
        <v>6025737</v>
      </c>
      <c r="T20" s="36">
        <f t="shared" si="6"/>
        <v>0.60908007609688986</v>
      </c>
      <c r="U20" s="36">
        <f t="shared" si="7"/>
        <v>3.8434874197507556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1152000</v>
      </c>
      <c r="E21" s="31">
        <v>1152000</v>
      </c>
      <c r="F21" s="31">
        <v>59042</v>
      </c>
      <c r="G21" s="36">
        <f t="shared" si="0"/>
        <v>5.1251736111111112E-2</v>
      </c>
      <c r="H21" s="31">
        <v>258240</v>
      </c>
      <c r="I21" s="36">
        <f t="shared" si="1"/>
        <v>0.22416666666666665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317282</v>
      </c>
      <c r="O21" s="36">
        <f t="shared" si="5"/>
        <v>0.27541840277777779</v>
      </c>
      <c r="P21" s="31">
        <v>0</v>
      </c>
      <c r="Q21" s="31">
        <v>1</v>
      </c>
      <c r="R21" s="31">
        <v>10700001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16916369</v>
      </c>
      <c r="E22" s="31">
        <v>16916369</v>
      </c>
      <c r="F22" s="31">
        <v>5887708</v>
      </c>
      <c r="G22" s="36">
        <f t="shared" si="0"/>
        <v>0.34804797648951735</v>
      </c>
      <c r="H22" s="31">
        <v>4097462</v>
      </c>
      <c r="I22" s="36">
        <f t="shared" si="1"/>
        <v>0.24221876455875371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9985170</v>
      </c>
      <c r="O22" s="36">
        <f t="shared" si="5"/>
        <v>0.59026674104827104</v>
      </c>
      <c r="P22" s="31">
        <v>3493533</v>
      </c>
      <c r="Q22" s="31">
        <v>17510108</v>
      </c>
      <c r="R22" s="31">
        <v>17510108</v>
      </c>
      <c r="S22" s="31">
        <v>8133368</v>
      </c>
      <c r="T22" s="36">
        <f t="shared" si="6"/>
        <v>0.46449559305973442</v>
      </c>
      <c r="U22" s="36">
        <f t="shared" si="7"/>
        <v>0.17287055825721409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65788421</v>
      </c>
      <c r="E23" s="31">
        <v>65788421</v>
      </c>
      <c r="F23" s="31">
        <v>21248127</v>
      </c>
      <c r="G23" s="36">
        <f t="shared" si="0"/>
        <v>0.32297669828555392</v>
      </c>
      <c r="H23" s="31">
        <v>1368888</v>
      </c>
      <c r="I23" s="36">
        <f t="shared" si="1"/>
        <v>2.0807430535534514E-2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22617015</v>
      </c>
      <c r="O23" s="36">
        <f t="shared" si="5"/>
        <v>0.34378412882108844</v>
      </c>
      <c r="P23" s="31">
        <v>8024213</v>
      </c>
      <c r="Q23" s="31">
        <v>59363795</v>
      </c>
      <c r="R23" s="31">
        <v>59626633</v>
      </c>
      <c r="S23" s="31">
        <v>22812160</v>
      </c>
      <c r="T23" s="36">
        <f t="shared" si="6"/>
        <v>0.38427731919766922</v>
      </c>
      <c r="U23" s="36">
        <f t="shared" si="7"/>
        <v>-0.82940532610487783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5380103</v>
      </c>
      <c r="E24" s="31">
        <v>5380103</v>
      </c>
      <c r="F24" s="31">
        <v>1197924</v>
      </c>
      <c r="G24" s="36">
        <f t="shared" si="0"/>
        <v>0.22265819074467533</v>
      </c>
      <c r="H24" s="31">
        <v>1855277</v>
      </c>
      <c r="I24" s="36">
        <f t="shared" si="1"/>
        <v>0.34484042405879589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3053201</v>
      </c>
      <c r="O24" s="36">
        <f t="shared" si="5"/>
        <v>0.56749861480347119</v>
      </c>
      <c r="P24" s="31">
        <v>879628</v>
      </c>
      <c r="Q24" s="31">
        <v>7903250</v>
      </c>
      <c r="R24" s="31">
        <v>5408750</v>
      </c>
      <c r="S24" s="31">
        <v>1808468</v>
      </c>
      <c r="T24" s="36">
        <f t="shared" si="6"/>
        <v>0.2288258627779711</v>
      </c>
      <c r="U24" s="36">
        <f t="shared" si="7"/>
        <v>1.1091609180244375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177695050</v>
      </c>
      <c r="E25" s="31">
        <v>177695050</v>
      </c>
      <c r="F25" s="31">
        <v>48921891</v>
      </c>
      <c r="G25" s="36">
        <f t="shared" si="0"/>
        <v>0.27531375240897255</v>
      </c>
      <c r="H25" s="31">
        <v>31553414</v>
      </c>
      <c r="I25" s="36">
        <f t="shared" si="1"/>
        <v>0.17757058511196569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80475305</v>
      </c>
      <c r="O25" s="36">
        <f t="shared" si="5"/>
        <v>0.45288433752093826</v>
      </c>
      <c r="P25" s="31">
        <v>8375512</v>
      </c>
      <c r="Q25" s="31">
        <v>137480545</v>
      </c>
      <c r="R25" s="31">
        <v>134080545</v>
      </c>
      <c r="S25" s="31">
        <v>45102700</v>
      </c>
      <c r="T25" s="36">
        <f t="shared" si="6"/>
        <v>0.32806605472796169</v>
      </c>
      <c r="U25" s="36">
        <f t="shared" si="7"/>
        <v>2.7673415070027958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282241791</v>
      </c>
      <c r="E27" s="32">
        <f>SUM(E20:E26)</f>
        <v>282241791</v>
      </c>
      <c r="F27" s="32">
        <f>SUM(F20:F26)</f>
        <v>80637805</v>
      </c>
      <c r="G27" s="37">
        <f t="shared" si="0"/>
        <v>0.28570469565933276</v>
      </c>
      <c r="H27" s="32">
        <f>SUM(H20:H26)</f>
        <v>45699965</v>
      </c>
      <c r="I27" s="37">
        <f t="shared" si="1"/>
        <v>0.16191778275670027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126337770</v>
      </c>
      <c r="O27" s="37">
        <f t="shared" si="5"/>
        <v>0.44762247841603303</v>
      </c>
      <c r="P27" s="32">
        <f>SUM(P20:P26)</f>
        <v>22128662</v>
      </c>
      <c r="Q27" s="32">
        <f>SUM(Q20:Q26)</f>
        <v>232150876</v>
      </c>
      <c r="R27" s="32">
        <f>SUM(R20:R26)</f>
        <v>237101214</v>
      </c>
      <c r="S27" s="32">
        <f>SUM(S20:S26)</f>
        <v>83882433</v>
      </c>
      <c r="T27" s="37">
        <f t="shared" si="6"/>
        <v>0.36132723014148782</v>
      </c>
      <c r="U27" s="37">
        <f t="shared" si="7"/>
        <v>1.0651933225786538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141681990</v>
      </c>
      <c r="E28" s="31">
        <v>141681990</v>
      </c>
      <c r="F28" s="31">
        <v>64334485</v>
      </c>
      <c r="G28" s="36">
        <f t="shared" si="0"/>
        <v>0.45407666140205966</v>
      </c>
      <c r="H28" s="31">
        <v>37947832</v>
      </c>
      <c r="I28" s="36">
        <f t="shared" si="1"/>
        <v>0.26783807878474886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102282317</v>
      </c>
      <c r="O28" s="36">
        <f t="shared" si="5"/>
        <v>0.72191474018680846</v>
      </c>
      <c r="P28" s="31">
        <v>26793815</v>
      </c>
      <c r="Q28" s="31">
        <v>79067810</v>
      </c>
      <c r="R28" s="31">
        <v>100166726</v>
      </c>
      <c r="S28" s="31">
        <v>75947123</v>
      </c>
      <c r="T28" s="36">
        <f t="shared" si="6"/>
        <v>0.96053151086390276</v>
      </c>
      <c r="U28" s="36">
        <f t="shared" si="7"/>
        <v>0.4162907372466369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434783</v>
      </c>
      <c r="E29" s="31">
        <v>434783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200000</v>
      </c>
      <c r="S29" s="31">
        <v>56522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21372129</v>
      </c>
      <c r="E30" s="31">
        <v>21372129</v>
      </c>
      <c r="F30" s="31">
        <v>8346252</v>
      </c>
      <c r="G30" s="36">
        <f t="shared" si="0"/>
        <v>0.39052038287809326</v>
      </c>
      <c r="H30" s="31">
        <v>10486779</v>
      </c>
      <c r="I30" s="36">
        <f t="shared" si="1"/>
        <v>0.4906754493199999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18833031</v>
      </c>
      <c r="O30" s="36">
        <f t="shared" si="5"/>
        <v>0.88119583219809317</v>
      </c>
      <c r="P30" s="31">
        <v>2559941</v>
      </c>
      <c r="Q30" s="31">
        <v>20762235</v>
      </c>
      <c r="R30" s="31">
        <v>25762235</v>
      </c>
      <c r="S30" s="31">
        <v>12747686</v>
      </c>
      <c r="T30" s="36">
        <f t="shared" si="6"/>
        <v>0.61398428444721875</v>
      </c>
      <c r="U30" s="36">
        <f t="shared" si="7"/>
        <v>3.0964924582246232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26888465</v>
      </c>
      <c r="E32" s="31">
        <v>27978486</v>
      </c>
      <c r="F32" s="31">
        <v>3736249</v>
      </c>
      <c r="G32" s="36">
        <f t="shared" si="0"/>
        <v>0.13895359961976261</v>
      </c>
      <c r="H32" s="31">
        <v>6176404</v>
      </c>
      <c r="I32" s="36">
        <f t="shared" si="1"/>
        <v>0.2297045963761784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9912653</v>
      </c>
      <c r="O32" s="36">
        <f t="shared" si="5"/>
        <v>0.36865819599594102</v>
      </c>
      <c r="P32" s="31">
        <v>6969375</v>
      </c>
      <c r="Q32" s="31">
        <v>20949237</v>
      </c>
      <c r="R32" s="31">
        <v>23514237</v>
      </c>
      <c r="S32" s="31">
        <v>13166475</v>
      </c>
      <c r="T32" s="36">
        <f t="shared" si="6"/>
        <v>0.62849425017245253</v>
      </c>
      <c r="U32" s="36">
        <f t="shared" si="7"/>
        <v>-0.11377935611155954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424479505</v>
      </c>
      <c r="E33" s="31">
        <v>424479505</v>
      </c>
      <c r="F33" s="31">
        <v>187562478</v>
      </c>
      <c r="G33" s="36">
        <f t="shared" si="0"/>
        <v>0.44186462665612086</v>
      </c>
      <c r="H33" s="31">
        <v>123565248</v>
      </c>
      <c r="I33" s="36">
        <f t="shared" si="1"/>
        <v>0.29109826633443703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311127726</v>
      </c>
      <c r="O33" s="36">
        <f t="shared" si="5"/>
        <v>0.73296289299055795</v>
      </c>
      <c r="P33" s="31">
        <v>143792849</v>
      </c>
      <c r="Q33" s="31">
        <v>386918737</v>
      </c>
      <c r="R33" s="31">
        <v>398232188</v>
      </c>
      <c r="S33" s="31">
        <v>238541033</v>
      </c>
      <c r="T33" s="36">
        <f t="shared" si="6"/>
        <v>0.61651455509635866</v>
      </c>
      <c r="U33" s="36">
        <f t="shared" si="7"/>
        <v>-0.14067181463245093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614856872</v>
      </c>
      <c r="E35" s="32">
        <f>SUM(E28:E34)</f>
        <v>615946893</v>
      </c>
      <c r="F35" s="32">
        <f>SUM(F28:F34)</f>
        <v>263979464</v>
      </c>
      <c r="G35" s="37">
        <f t="shared" si="0"/>
        <v>0.42933481924229028</v>
      </c>
      <c r="H35" s="32">
        <f>SUM(H28:H34)</f>
        <v>178176263</v>
      </c>
      <c r="I35" s="37">
        <f t="shared" si="1"/>
        <v>0.28978494201492799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442155727</v>
      </c>
      <c r="O35" s="37">
        <f t="shared" si="5"/>
        <v>0.71911976125721822</v>
      </c>
      <c r="P35" s="32">
        <f>SUM(P28:P34)</f>
        <v>180115980</v>
      </c>
      <c r="Q35" s="32">
        <f>SUM(Q28:Q34)</f>
        <v>507698019</v>
      </c>
      <c r="R35" s="32">
        <f>SUM(R28:R34)</f>
        <v>547875386</v>
      </c>
      <c r="S35" s="32">
        <f>SUM(S28:S34)</f>
        <v>340458839</v>
      </c>
      <c r="T35" s="37">
        <f t="shared" si="6"/>
        <v>0.67059319961616792</v>
      </c>
      <c r="U35" s="37">
        <f t="shared" si="7"/>
        <v>-1.0769266558136592E-2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67826750</v>
      </c>
      <c r="E36" s="31">
        <v>67826750</v>
      </c>
      <c r="F36" s="31">
        <v>15162255</v>
      </c>
      <c r="G36" s="36">
        <f t="shared" si="0"/>
        <v>0.22354388202294817</v>
      </c>
      <c r="H36" s="31">
        <v>12945696</v>
      </c>
      <c r="I36" s="36">
        <f t="shared" si="1"/>
        <v>0.19086416494966957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28107951</v>
      </c>
      <c r="O36" s="36">
        <f t="shared" si="5"/>
        <v>0.41440804697261774</v>
      </c>
      <c r="P36" s="31">
        <v>11744792</v>
      </c>
      <c r="Q36" s="31">
        <v>70438152</v>
      </c>
      <c r="R36" s="31">
        <v>59348471</v>
      </c>
      <c r="S36" s="31">
        <v>27753350</v>
      </c>
      <c r="T36" s="36">
        <f t="shared" si="6"/>
        <v>0.39401019492958872</v>
      </c>
      <c r="U36" s="36">
        <f t="shared" si="7"/>
        <v>0.10224991638847247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90810750</v>
      </c>
      <c r="E37" s="31">
        <v>90810750</v>
      </c>
      <c r="F37" s="31">
        <v>9973270</v>
      </c>
      <c r="G37" s="36">
        <f t="shared" si="0"/>
        <v>0.10982477294813665</v>
      </c>
      <c r="H37" s="31">
        <v>20839786</v>
      </c>
      <c r="I37" s="36">
        <f t="shared" si="1"/>
        <v>0.22948589236406483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30813056</v>
      </c>
      <c r="O37" s="36">
        <f t="shared" si="5"/>
        <v>0.3393106653122015</v>
      </c>
      <c r="P37" s="31">
        <v>13662269</v>
      </c>
      <c r="Q37" s="31">
        <v>88735237</v>
      </c>
      <c r="R37" s="31">
        <v>85684391</v>
      </c>
      <c r="S37" s="31">
        <v>34716998</v>
      </c>
      <c r="T37" s="36">
        <f t="shared" si="6"/>
        <v>0.39124252296751066</v>
      </c>
      <c r="U37" s="36">
        <f t="shared" si="7"/>
        <v>0.52535321914683419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235273128</v>
      </c>
      <c r="E38" s="31">
        <v>235273128</v>
      </c>
      <c r="F38" s="31">
        <v>50282436</v>
      </c>
      <c r="G38" s="36">
        <f t="shared" si="0"/>
        <v>0.21371941805440697</v>
      </c>
      <c r="H38" s="31">
        <v>47318960</v>
      </c>
      <c r="I38" s="36">
        <f t="shared" si="1"/>
        <v>0.20112352142485224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97601396</v>
      </c>
      <c r="O38" s="36">
        <f t="shared" si="5"/>
        <v>0.41484293947925921</v>
      </c>
      <c r="P38" s="31">
        <v>50340667</v>
      </c>
      <c r="Q38" s="31">
        <v>186405671</v>
      </c>
      <c r="R38" s="31">
        <v>186483550</v>
      </c>
      <c r="S38" s="31">
        <v>91966631</v>
      </c>
      <c r="T38" s="36">
        <f t="shared" si="6"/>
        <v>0.4933682033740272</v>
      </c>
      <c r="U38" s="36">
        <f t="shared" si="7"/>
        <v>-6.00251681210342E-2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393910628</v>
      </c>
      <c r="E40" s="32">
        <f>SUM(E36:E39)</f>
        <v>393910628</v>
      </c>
      <c r="F40" s="32">
        <f>SUM(F36:F39)</f>
        <v>75417961</v>
      </c>
      <c r="G40" s="37">
        <f t="shared" si="0"/>
        <v>0.1914595739214226</v>
      </c>
      <c r="H40" s="32">
        <f>SUM(H36:H39)</f>
        <v>81104442</v>
      </c>
      <c r="I40" s="37">
        <f t="shared" si="1"/>
        <v>0.2058955413612247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156522403</v>
      </c>
      <c r="O40" s="37">
        <f t="shared" si="5"/>
        <v>0.39735511528264733</v>
      </c>
      <c r="P40" s="32">
        <f>SUM(P36:P39)</f>
        <v>75747728</v>
      </c>
      <c r="Q40" s="32">
        <f>SUM(Q36:Q39)</f>
        <v>345579060</v>
      </c>
      <c r="R40" s="32">
        <f>SUM(R36:R39)</f>
        <v>331516412</v>
      </c>
      <c r="S40" s="32">
        <f>SUM(S36:S39)</f>
        <v>154436979</v>
      </c>
      <c r="T40" s="37">
        <f t="shared" si="6"/>
        <v>0.44689333607192522</v>
      </c>
      <c r="U40" s="37">
        <f t="shared" si="7"/>
        <v>7.0717817437375707E-2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35517508</v>
      </c>
      <c r="E41" s="31">
        <v>38017508</v>
      </c>
      <c r="F41" s="31">
        <v>6668738</v>
      </c>
      <c r="G41" s="36">
        <f t="shared" si="0"/>
        <v>0.18775917499617373</v>
      </c>
      <c r="H41" s="31">
        <v>10103099</v>
      </c>
      <c r="I41" s="36">
        <f t="shared" si="1"/>
        <v>0.28445405009833458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16771837</v>
      </c>
      <c r="O41" s="36">
        <f t="shared" si="5"/>
        <v>0.4722132250945083</v>
      </c>
      <c r="P41" s="31">
        <v>3319512</v>
      </c>
      <c r="Q41" s="31">
        <v>15811020</v>
      </c>
      <c r="R41" s="31">
        <v>11346516</v>
      </c>
      <c r="S41" s="31">
        <v>5880937</v>
      </c>
      <c r="T41" s="36">
        <f t="shared" si="6"/>
        <v>0.37195177793716028</v>
      </c>
      <c r="U41" s="36">
        <f t="shared" si="7"/>
        <v>2.0435494735370741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23275991</v>
      </c>
      <c r="E43" s="31">
        <v>19316291</v>
      </c>
      <c r="F43" s="31">
        <v>14456872</v>
      </c>
      <c r="G43" s="36">
        <f t="shared" si="0"/>
        <v>0.62110661582572357</v>
      </c>
      <c r="H43" s="31">
        <v>9888232</v>
      </c>
      <c r="I43" s="36">
        <f t="shared" si="1"/>
        <v>0.42482539196719915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24345104</v>
      </c>
      <c r="O43" s="36">
        <f t="shared" si="5"/>
        <v>1.0459320077929228</v>
      </c>
      <c r="P43" s="31">
        <v>950143</v>
      </c>
      <c r="Q43" s="31">
        <v>7194512</v>
      </c>
      <c r="R43" s="31">
        <v>27740830</v>
      </c>
      <c r="S43" s="31">
        <v>2050171</v>
      </c>
      <c r="T43" s="36">
        <f t="shared" si="6"/>
        <v>0.2849631774886191</v>
      </c>
      <c r="U43" s="36">
        <f t="shared" si="7"/>
        <v>9.4070987209293762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644980309</v>
      </c>
      <c r="E45" s="31">
        <v>644080309</v>
      </c>
      <c r="F45" s="31">
        <v>222107069</v>
      </c>
      <c r="G45" s="36">
        <f t="shared" si="0"/>
        <v>0.34436255789632175</v>
      </c>
      <c r="H45" s="31">
        <v>155780467</v>
      </c>
      <c r="I45" s="36">
        <f t="shared" si="1"/>
        <v>0.24152747739156175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377887536</v>
      </c>
      <c r="O45" s="36">
        <f t="shared" si="5"/>
        <v>0.58589003528788353</v>
      </c>
      <c r="P45" s="31">
        <v>129438404</v>
      </c>
      <c r="Q45" s="31">
        <v>574789602</v>
      </c>
      <c r="R45" s="31">
        <v>572355127</v>
      </c>
      <c r="S45" s="31">
        <v>321167285</v>
      </c>
      <c r="T45" s="36">
        <f t="shared" si="6"/>
        <v>0.55875625425805808</v>
      </c>
      <c r="U45" s="36">
        <f t="shared" si="7"/>
        <v>0.20351041256658253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703773808</v>
      </c>
      <c r="E47" s="32">
        <f>SUM(E41:E46)</f>
        <v>701414108</v>
      </c>
      <c r="F47" s="32">
        <f>SUM(F41:F46)</f>
        <v>243232679</v>
      </c>
      <c r="G47" s="37">
        <f t="shared" si="0"/>
        <v>0.34561200805586106</v>
      </c>
      <c r="H47" s="32">
        <f>SUM(H41:H46)</f>
        <v>175771798</v>
      </c>
      <c r="I47" s="37">
        <f t="shared" si="1"/>
        <v>0.24975609492986417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419004477</v>
      </c>
      <c r="O47" s="37">
        <f t="shared" si="5"/>
        <v>0.59536810298572518</v>
      </c>
      <c r="P47" s="32">
        <f>SUM(P41:P46)</f>
        <v>133708059</v>
      </c>
      <c r="Q47" s="32">
        <f>SUM(Q41:Q46)</f>
        <v>597795134</v>
      </c>
      <c r="R47" s="32">
        <f>SUM(R41:R46)</f>
        <v>611442473</v>
      </c>
      <c r="S47" s="32">
        <f>SUM(S41:S46)</f>
        <v>329098393</v>
      </c>
      <c r="T47" s="37">
        <f t="shared" si="6"/>
        <v>0.55052036104395585</v>
      </c>
      <c r="U47" s="37">
        <f t="shared" si="7"/>
        <v>0.31459389444880048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131097636</v>
      </c>
      <c r="E48" s="31">
        <v>131097636</v>
      </c>
      <c r="F48" s="31">
        <v>39748799</v>
      </c>
      <c r="G48" s="36">
        <f t="shared" si="0"/>
        <v>0.30319996769430685</v>
      </c>
      <c r="H48" s="31">
        <v>40730353</v>
      </c>
      <c r="I48" s="36">
        <f t="shared" si="1"/>
        <v>0.31068716601419111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80479152</v>
      </c>
      <c r="O48" s="36">
        <f t="shared" si="5"/>
        <v>0.61388713370849801</v>
      </c>
      <c r="P48" s="31">
        <v>20445348</v>
      </c>
      <c r="Q48" s="31">
        <v>102345228</v>
      </c>
      <c r="R48" s="31">
        <v>146018311</v>
      </c>
      <c r="S48" s="31">
        <v>42069989</v>
      </c>
      <c r="T48" s="36">
        <f t="shared" si="6"/>
        <v>0.41105960504577704</v>
      </c>
      <c r="U48" s="36">
        <f t="shared" si="7"/>
        <v>0.99215748247474189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93136464</v>
      </c>
      <c r="E50" s="31">
        <v>93136464</v>
      </c>
      <c r="F50" s="31">
        <v>24934918</v>
      </c>
      <c r="G50" s="36">
        <f t="shared" si="0"/>
        <v>0.26772455093420766</v>
      </c>
      <c r="H50" s="31">
        <v>20512142</v>
      </c>
      <c r="I50" s="36">
        <f t="shared" si="1"/>
        <v>0.22023750010522194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45447060</v>
      </c>
      <c r="O50" s="36">
        <f t="shared" si="5"/>
        <v>0.48796205103942963</v>
      </c>
      <c r="P50" s="31">
        <v>14274272</v>
      </c>
      <c r="Q50" s="31">
        <v>67303020</v>
      </c>
      <c r="R50" s="31">
        <v>108814970</v>
      </c>
      <c r="S50" s="31">
        <v>29493429</v>
      </c>
      <c r="T50" s="36">
        <f t="shared" si="6"/>
        <v>0.43821850787676392</v>
      </c>
      <c r="U50" s="36">
        <f t="shared" si="7"/>
        <v>0.43700092025708903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10365184</v>
      </c>
      <c r="E51" s="31">
        <v>9215270</v>
      </c>
      <c r="F51" s="31">
        <v>2763011</v>
      </c>
      <c r="G51" s="36">
        <f t="shared" si="0"/>
        <v>0.26656651729482084</v>
      </c>
      <c r="H51" s="31">
        <v>5136879</v>
      </c>
      <c r="I51" s="36">
        <f t="shared" si="1"/>
        <v>0.49558975508780162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7899890</v>
      </c>
      <c r="O51" s="36">
        <f t="shared" si="5"/>
        <v>0.7621562723826224</v>
      </c>
      <c r="P51" s="31">
        <v>0</v>
      </c>
      <c r="Q51" s="31">
        <v>297540</v>
      </c>
      <c r="R51" s="31">
        <v>124400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25000000</v>
      </c>
      <c r="E52" s="31">
        <v>25000000</v>
      </c>
      <c r="F52" s="31">
        <v>9949717</v>
      </c>
      <c r="G52" s="36">
        <f t="shared" si="0"/>
        <v>0.39798867999999998</v>
      </c>
      <c r="H52" s="31">
        <v>8114719</v>
      </c>
      <c r="I52" s="36">
        <f t="shared" si="1"/>
        <v>0.32458875999999998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18064436</v>
      </c>
      <c r="O52" s="36">
        <f t="shared" si="5"/>
        <v>0.72257744000000002</v>
      </c>
      <c r="P52" s="31">
        <v>0</v>
      </c>
      <c r="Q52" s="31">
        <v>0</v>
      </c>
      <c r="R52" s="31">
        <v>10238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259599284</v>
      </c>
      <c r="E53" s="32">
        <f>SUM(E48:E52)</f>
        <v>258449370</v>
      </c>
      <c r="F53" s="32">
        <f>SUM(F48:F52)</f>
        <v>77396445</v>
      </c>
      <c r="G53" s="37">
        <f t="shared" si="0"/>
        <v>0.29813812968759962</v>
      </c>
      <c r="H53" s="32">
        <f>SUM(H48:H52)</f>
        <v>74494093</v>
      </c>
      <c r="I53" s="37">
        <f t="shared" si="1"/>
        <v>0.28695800640189745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151890538</v>
      </c>
      <c r="O53" s="37">
        <f t="shared" si="5"/>
        <v>0.58509613608949707</v>
      </c>
      <c r="P53" s="32">
        <f>SUM(P48:P52)</f>
        <v>34719620</v>
      </c>
      <c r="Q53" s="32">
        <f>SUM(Q48:Q52)</f>
        <v>169945788</v>
      </c>
      <c r="R53" s="32">
        <f>SUM(R48:R52)</f>
        <v>254967919</v>
      </c>
      <c r="S53" s="32">
        <f>SUM(S48:S52)</f>
        <v>71563418</v>
      </c>
      <c r="T53" s="37">
        <f t="shared" si="6"/>
        <v>0.42109556725230518</v>
      </c>
      <c r="U53" s="37">
        <f t="shared" si="7"/>
        <v>1.1455906775477382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14816231844</v>
      </c>
      <c r="E54" s="32">
        <f>SUM(E8:E9,E11:E18,E20:E26,E28:E34,E36:E39,E41:E46,E48:E52)</f>
        <v>14846079793</v>
      </c>
      <c r="F54" s="32">
        <f>SUM(F8:F9,F11:F18,F20:F26,F28:F34,F36:F39,F41:F46,F48:F52)</f>
        <v>4540241832</v>
      </c>
      <c r="G54" s="37">
        <f t="shared" si="0"/>
        <v>0.30643701312210647</v>
      </c>
      <c r="H54" s="32">
        <f>SUM(H8:H9,H11:H18,H20:H26,H28:H34,H36:H39,H41:H46,H48:H52)</f>
        <v>3273770898</v>
      </c>
      <c r="I54" s="37">
        <f t="shared" si="1"/>
        <v>0.22095840106104647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7814012730</v>
      </c>
      <c r="O54" s="37">
        <f t="shared" si="5"/>
        <v>0.52739541418315294</v>
      </c>
      <c r="P54" s="32">
        <f>SUM(P8:P9,P11:P18,P20:P26,P28:P34,P36:P39,P41:P46,P48:P52)</f>
        <v>2812978039</v>
      </c>
      <c r="Q54" s="32">
        <f>SUM(Q8:Q9,Q11:Q18,Q20:Q26,Q28:Q34,Q36:Q39,Q41:Q46,Q48:Q52)</f>
        <v>13208851557</v>
      </c>
      <c r="R54" s="32">
        <f>SUM(R8:R9,R11:R18,R20:R26,R28:R34,R36:R39,R41:R46,R48:R52)</f>
        <v>12969005513</v>
      </c>
      <c r="S54" s="32">
        <f>SUM(S8:S9,S11:S18,S20:S26,S28:S34,S36:S39,S41:S46,S48:S52)</f>
        <v>6497910503</v>
      </c>
      <c r="T54" s="37">
        <f t="shared" si="6"/>
        <v>0.49193606839774406</v>
      </c>
      <c r="U54" s="37">
        <f t="shared" si="7"/>
        <v>0.16380961835159202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3989805701</v>
      </c>
      <c r="E57" s="31">
        <v>3989805701</v>
      </c>
      <c r="F57" s="31">
        <v>1205194176</v>
      </c>
      <c r="G57" s="36">
        <f t="shared" ref="G57:G85" si="8">IF(($D57      =0),0,($F57      /$D57      ))</f>
        <v>0.30206838786608869</v>
      </c>
      <c r="H57" s="31">
        <v>1235969719</v>
      </c>
      <c r="I57" s="36">
        <f t="shared" ref="I57:I85" si="9">IF(($D57      =0),0,($H57      /$D57      ))</f>
        <v>0.30978193216030997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2441163895</v>
      </c>
      <c r="O57" s="36">
        <f t="shared" ref="O57:O85" si="13">IF(($D57      =0),0,($N57      /$D57      ))</f>
        <v>0.61185032002639872</v>
      </c>
      <c r="P57" s="31">
        <v>810728080</v>
      </c>
      <c r="Q57" s="31">
        <v>3395492944</v>
      </c>
      <c r="R57" s="31">
        <v>3436876591</v>
      </c>
      <c r="S57" s="31">
        <v>2006175296</v>
      </c>
      <c r="T57" s="36">
        <f t="shared" ref="T57:T85" si="14">IF(($Q57      =0),0,($S57      /$Q57      ))</f>
        <v>0.59083477099989523</v>
      </c>
      <c r="U57" s="36">
        <f t="shared" ref="U57:U85" si="15">IF(($P57      =0),0,(($H57      /$P57      )-1))</f>
        <v>0.52451820714042618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3989805701</v>
      </c>
      <c r="E58" s="32">
        <f>E57</f>
        <v>3989805701</v>
      </c>
      <c r="F58" s="32">
        <f>F57</f>
        <v>1205194176</v>
      </c>
      <c r="G58" s="37">
        <f t="shared" si="8"/>
        <v>0.30206838786608869</v>
      </c>
      <c r="H58" s="32">
        <f>H57</f>
        <v>1235969719</v>
      </c>
      <c r="I58" s="37">
        <f t="shared" si="9"/>
        <v>0.30978193216030997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2441163895</v>
      </c>
      <c r="O58" s="37">
        <f t="shared" si="13"/>
        <v>0.61185032002639872</v>
      </c>
      <c r="P58" s="32">
        <f>P57</f>
        <v>810728080</v>
      </c>
      <c r="Q58" s="32">
        <f>Q57</f>
        <v>3395492944</v>
      </c>
      <c r="R58" s="32">
        <f>R57</f>
        <v>3436876591</v>
      </c>
      <c r="S58" s="32">
        <f>S57</f>
        <v>2006175296</v>
      </c>
      <c r="T58" s="37">
        <f t="shared" si="14"/>
        <v>0.59083477099989523</v>
      </c>
      <c r="U58" s="37">
        <f t="shared" si="15"/>
        <v>0.52451820714042618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55463600</v>
      </c>
      <c r="E59" s="31">
        <v>55463600</v>
      </c>
      <c r="F59" s="31">
        <v>5213474</v>
      </c>
      <c r="G59" s="36">
        <f t="shared" si="8"/>
        <v>9.3998117684391203E-2</v>
      </c>
      <c r="H59" s="31">
        <v>4111759</v>
      </c>
      <c r="I59" s="36">
        <f t="shared" si="9"/>
        <v>7.4134369207912942E-2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9325233</v>
      </c>
      <c r="O59" s="36">
        <f t="shared" si="13"/>
        <v>0.16813248689230414</v>
      </c>
      <c r="P59" s="31">
        <v>-44934021</v>
      </c>
      <c r="Q59" s="31">
        <v>45578079</v>
      </c>
      <c r="R59" s="31">
        <v>45087179</v>
      </c>
      <c r="S59" s="31">
        <v>-41337122</v>
      </c>
      <c r="T59" s="36">
        <f t="shared" si="14"/>
        <v>-0.90695182655679718</v>
      </c>
      <c r="U59" s="36">
        <f t="shared" si="15"/>
        <v>-1.0915065891832827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150536820</v>
      </c>
      <c r="E60" s="31">
        <v>150536820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141109000</v>
      </c>
      <c r="R60" s="31">
        <v>117704000</v>
      </c>
      <c r="S60" s="31">
        <v>12538</v>
      </c>
      <c r="T60" s="36">
        <f t="shared" si="14"/>
        <v>8.8853297805242758E-5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45077532</v>
      </c>
      <c r="E61" s="31">
        <v>45077532</v>
      </c>
      <c r="F61" s="31">
        <v>60945</v>
      </c>
      <c r="G61" s="36">
        <f t="shared" si="8"/>
        <v>1.352003920711542E-3</v>
      </c>
      <c r="H61" s="31">
        <v>293380</v>
      </c>
      <c r="I61" s="36">
        <f t="shared" si="9"/>
        <v>6.5083421159791979E-3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354325</v>
      </c>
      <c r="O61" s="36">
        <f t="shared" si="13"/>
        <v>7.8603460366907397E-3</v>
      </c>
      <c r="P61" s="31">
        <v>5363215</v>
      </c>
      <c r="Q61" s="31">
        <v>60471909</v>
      </c>
      <c r="R61" s="31">
        <v>54850751</v>
      </c>
      <c r="S61" s="31">
        <v>5425734</v>
      </c>
      <c r="T61" s="36">
        <f t="shared" si="14"/>
        <v>8.9723213467595347E-2</v>
      </c>
      <c r="U61" s="36">
        <f t="shared" si="15"/>
        <v>-0.94529773652557281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251077952</v>
      </c>
      <c r="E63" s="32">
        <f>SUM(E59:E62)</f>
        <v>251077952</v>
      </c>
      <c r="F63" s="32">
        <f>SUM(F59:F62)</f>
        <v>5274419</v>
      </c>
      <c r="G63" s="37">
        <f t="shared" si="8"/>
        <v>2.1007097429247789E-2</v>
      </c>
      <c r="H63" s="32">
        <f>SUM(H59:H62)</f>
        <v>4405139</v>
      </c>
      <c r="I63" s="37">
        <f t="shared" si="9"/>
        <v>1.7544905735092185E-2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9679558</v>
      </c>
      <c r="O63" s="37">
        <f t="shared" si="13"/>
        <v>3.8552003164339974E-2</v>
      </c>
      <c r="P63" s="32">
        <f>SUM(P59:P62)</f>
        <v>-39570806</v>
      </c>
      <c r="Q63" s="32">
        <f>SUM(Q59:Q62)</f>
        <v>247158988</v>
      </c>
      <c r="R63" s="32">
        <f>SUM(R59:R62)</f>
        <v>217641930</v>
      </c>
      <c r="S63" s="32">
        <f>SUM(S59:S62)</f>
        <v>-35898850</v>
      </c>
      <c r="T63" s="37">
        <f t="shared" si="14"/>
        <v>-0.14524598231483291</v>
      </c>
      <c r="U63" s="37">
        <f t="shared" si="15"/>
        <v>-1.1113229535936164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46269690</v>
      </c>
      <c r="E64" s="31">
        <v>46269690</v>
      </c>
      <c r="F64" s="31">
        <v>35352</v>
      </c>
      <c r="G64" s="36">
        <f t="shared" si="8"/>
        <v>7.6404229204907138E-4</v>
      </c>
      <c r="H64" s="31">
        <v>23426</v>
      </c>
      <c r="I64" s="36">
        <f t="shared" si="9"/>
        <v>5.0629256431153954E-4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58778</v>
      </c>
      <c r="O64" s="36">
        <f t="shared" si="13"/>
        <v>1.270334856360611E-3</v>
      </c>
      <c r="P64" s="31">
        <v>0</v>
      </c>
      <c r="Q64" s="31">
        <v>82314127</v>
      </c>
      <c r="R64" s="31">
        <v>42939673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45883679</v>
      </c>
      <c r="E65" s="31">
        <v>45883679</v>
      </c>
      <c r="F65" s="31">
        <v>16133285</v>
      </c>
      <c r="G65" s="36">
        <f t="shared" si="8"/>
        <v>0.35161271614684603</v>
      </c>
      <c r="H65" s="31">
        <v>12947873</v>
      </c>
      <c r="I65" s="36">
        <f t="shared" si="9"/>
        <v>0.28218907642519248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29081158</v>
      </c>
      <c r="O65" s="36">
        <f t="shared" si="13"/>
        <v>0.6338017925720385</v>
      </c>
      <c r="P65" s="31">
        <v>7476142</v>
      </c>
      <c r="Q65" s="31">
        <v>38432343</v>
      </c>
      <c r="R65" s="31">
        <v>18528920</v>
      </c>
      <c r="S65" s="31">
        <v>18709514</v>
      </c>
      <c r="T65" s="36">
        <f t="shared" si="14"/>
        <v>0.48681689794452554</v>
      </c>
      <c r="U65" s="36">
        <f t="shared" si="15"/>
        <v>0.73189233163308032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54911099</v>
      </c>
      <c r="E66" s="31">
        <v>54911099</v>
      </c>
      <c r="F66" s="31">
        <v>18737581</v>
      </c>
      <c r="G66" s="36">
        <f t="shared" si="8"/>
        <v>0.34123485672723469</v>
      </c>
      <c r="H66" s="31">
        <v>10254477</v>
      </c>
      <c r="I66" s="36">
        <f t="shared" si="9"/>
        <v>0.18674689064227251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28992058</v>
      </c>
      <c r="O66" s="36">
        <f t="shared" si="13"/>
        <v>0.5279817473695072</v>
      </c>
      <c r="P66" s="31">
        <v>12150726</v>
      </c>
      <c r="Q66" s="31">
        <v>57061769</v>
      </c>
      <c r="R66" s="31">
        <v>56268710</v>
      </c>
      <c r="S66" s="31">
        <v>27068583</v>
      </c>
      <c r="T66" s="36">
        <f t="shared" si="14"/>
        <v>0.47437335845651751</v>
      </c>
      <c r="U66" s="36">
        <f t="shared" si="15"/>
        <v>-0.15606055144359277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1068989779</v>
      </c>
      <c r="E67" s="31">
        <v>1068989779</v>
      </c>
      <c r="F67" s="31">
        <v>-138044469</v>
      </c>
      <c r="G67" s="36">
        <f t="shared" si="8"/>
        <v>-0.1291354433053003</v>
      </c>
      <c r="H67" s="31">
        <v>483304477</v>
      </c>
      <c r="I67" s="36">
        <f t="shared" si="9"/>
        <v>0.45211328161819592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345260008</v>
      </c>
      <c r="O67" s="36">
        <f t="shared" si="13"/>
        <v>0.32297783831289562</v>
      </c>
      <c r="P67" s="31">
        <v>128513977</v>
      </c>
      <c r="Q67" s="31">
        <v>903827661</v>
      </c>
      <c r="R67" s="31">
        <v>900838213</v>
      </c>
      <c r="S67" s="31">
        <v>462936424</v>
      </c>
      <c r="T67" s="36">
        <f t="shared" si="14"/>
        <v>0.51219545935096134</v>
      </c>
      <c r="U67" s="36">
        <f t="shared" si="15"/>
        <v>2.7607152800196979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171633594</v>
      </c>
      <c r="E68" s="31">
        <v>171633594</v>
      </c>
      <c r="F68" s="31">
        <v>28278449</v>
      </c>
      <c r="G68" s="36">
        <f t="shared" si="8"/>
        <v>0.16476057129002381</v>
      </c>
      <c r="H68" s="31">
        <v>7789453</v>
      </c>
      <c r="I68" s="36">
        <f t="shared" si="9"/>
        <v>4.5384197921066662E-2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36067902</v>
      </c>
      <c r="O68" s="36">
        <f t="shared" si="13"/>
        <v>0.21014476921109046</v>
      </c>
      <c r="P68" s="31">
        <v>11968857</v>
      </c>
      <c r="Q68" s="31">
        <v>186816829</v>
      </c>
      <c r="R68" s="31">
        <v>187805231</v>
      </c>
      <c r="S68" s="31">
        <v>53970538</v>
      </c>
      <c r="T68" s="36">
        <f t="shared" si="14"/>
        <v>0.28889548275118193</v>
      </c>
      <c r="U68" s="36">
        <f t="shared" si="15"/>
        <v>-0.34918990175920728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1387687841</v>
      </c>
      <c r="E70" s="32">
        <f>SUM(E64:E69)</f>
        <v>1387687841</v>
      </c>
      <c r="F70" s="32">
        <f>SUM(F64:F69)</f>
        <v>-74859802</v>
      </c>
      <c r="G70" s="37">
        <f t="shared" si="8"/>
        <v>-5.3945707232005646E-2</v>
      </c>
      <c r="H70" s="32">
        <f>SUM(H64:H69)</f>
        <v>514319706</v>
      </c>
      <c r="I70" s="37">
        <f t="shared" si="9"/>
        <v>0.37063069287208666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439459904</v>
      </c>
      <c r="O70" s="37">
        <f t="shared" si="13"/>
        <v>0.31668498564008102</v>
      </c>
      <c r="P70" s="32">
        <f>SUM(P64:P69)</f>
        <v>160109702</v>
      </c>
      <c r="Q70" s="32">
        <f>SUM(Q64:Q69)</f>
        <v>1268452729</v>
      </c>
      <c r="R70" s="32">
        <f>SUM(R64:R69)</f>
        <v>1206380747</v>
      </c>
      <c r="S70" s="32">
        <f>SUM(S64:S69)</f>
        <v>562685059</v>
      </c>
      <c r="T70" s="37">
        <f t="shared" si="14"/>
        <v>0.44359954938454788</v>
      </c>
      <c r="U70" s="37">
        <f t="shared" si="15"/>
        <v>2.2122956921123991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204779316</v>
      </c>
      <c r="E71" s="31">
        <v>204779316</v>
      </c>
      <c r="F71" s="31">
        <v>45897606</v>
      </c>
      <c r="G71" s="36">
        <f t="shared" si="8"/>
        <v>0.22413204075747573</v>
      </c>
      <c r="H71" s="31">
        <v>48465331</v>
      </c>
      <c r="I71" s="36">
        <f t="shared" si="9"/>
        <v>0.23667102687265543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94362937</v>
      </c>
      <c r="O71" s="36">
        <f t="shared" si="13"/>
        <v>0.46080306763013118</v>
      </c>
      <c r="P71" s="31">
        <v>28509626</v>
      </c>
      <c r="Q71" s="31">
        <v>138278556</v>
      </c>
      <c r="R71" s="31">
        <v>141963559</v>
      </c>
      <c r="S71" s="31">
        <v>66242106</v>
      </c>
      <c r="T71" s="36">
        <f t="shared" si="14"/>
        <v>0.47904829147912131</v>
      </c>
      <c r="U71" s="36">
        <f t="shared" si="15"/>
        <v>0.69996375960877222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374790042</v>
      </c>
      <c r="E72" s="31">
        <v>374790042</v>
      </c>
      <c r="F72" s="31">
        <v>68873180</v>
      </c>
      <c r="G72" s="36">
        <f t="shared" si="8"/>
        <v>0.183764700984238</v>
      </c>
      <c r="H72" s="31">
        <v>80982777</v>
      </c>
      <c r="I72" s="36">
        <f t="shared" si="9"/>
        <v>0.21607504982749781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149855957</v>
      </c>
      <c r="O72" s="36">
        <f t="shared" si="13"/>
        <v>0.39983975081173584</v>
      </c>
      <c r="P72" s="31">
        <v>148661070</v>
      </c>
      <c r="Q72" s="31">
        <v>280377124</v>
      </c>
      <c r="R72" s="31">
        <v>349791433</v>
      </c>
      <c r="S72" s="31">
        <v>191970993</v>
      </c>
      <c r="T72" s="36">
        <f t="shared" si="14"/>
        <v>0.68468850190502706</v>
      </c>
      <c r="U72" s="36">
        <f t="shared" si="15"/>
        <v>-0.45525229301793668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148820016</v>
      </c>
      <c r="E73" s="31">
        <v>148820016</v>
      </c>
      <c r="F73" s="31">
        <v>39269921</v>
      </c>
      <c r="G73" s="36">
        <f t="shared" si="8"/>
        <v>0.26387526392955096</v>
      </c>
      <c r="H73" s="31">
        <v>28180265</v>
      </c>
      <c r="I73" s="36">
        <f t="shared" si="9"/>
        <v>0.18935802963493836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67450186</v>
      </c>
      <c r="O73" s="36">
        <f t="shared" si="13"/>
        <v>0.45323329356448933</v>
      </c>
      <c r="P73" s="31">
        <v>30085977</v>
      </c>
      <c r="Q73" s="31">
        <v>156884939</v>
      </c>
      <c r="R73" s="31">
        <v>156884939</v>
      </c>
      <c r="S73" s="31">
        <v>79615703</v>
      </c>
      <c r="T73" s="36">
        <f t="shared" si="14"/>
        <v>0.50747830548603523</v>
      </c>
      <c r="U73" s="36">
        <f t="shared" si="15"/>
        <v>-6.334220091971754E-2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839888307</v>
      </c>
      <c r="E74" s="31">
        <v>865929495</v>
      </c>
      <c r="F74" s="31">
        <v>398861728</v>
      </c>
      <c r="G74" s="36">
        <f t="shared" si="8"/>
        <v>0.47489853671697801</v>
      </c>
      <c r="H74" s="31">
        <v>227532632</v>
      </c>
      <c r="I74" s="36">
        <f t="shared" si="9"/>
        <v>0.27090820303562102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626394360</v>
      </c>
      <c r="O74" s="36">
        <f t="shared" si="13"/>
        <v>0.74580673975259903</v>
      </c>
      <c r="P74" s="31">
        <v>197950743</v>
      </c>
      <c r="Q74" s="31">
        <v>734986031</v>
      </c>
      <c r="R74" s="31">
        <v>1252557408</v>
      </c>
      <c r="S74" s="31">
        <v>513912424</v>
      </c>
      <c r="T74" s="36">
        <f t="shared" si="14"/>
        <v>0.69921386573944289</v>
      </c>
      <c r="U74" s="36">
        <f t="shared" si="15"/>
        <v>0.14944065655767713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52078911</v>
      </c>
      <c r="E75" s="31">
        <v>52078911</v>
      </c>
      <c r="F75" s="31">
        <v>13077038</v>
      </c>
      <c r="G75" s="36">
        <f t="shared" si="8"/>
        <v>0.25110045023790917</v>
      </c>
      <c r="H75" s="31">
        <v>9703268</v>
      </c>
      <c r="I75" s="36">
        <f t="shared" si="9"/>
        <v>0.18631856568583011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22780306</v>
      </c>
      <c r="O75" s="36">
        <f t="shared" si="13"/>
        <v>0.43741901592373927</v>
      </c>
      <c r="P75" s="31">
        <v>6008439</v>
      </c>
      <c r="Q75" s="31">
        <v>42833972</v>
      </c>
      <c r="R75" s="31">
        <v>44172778</v>
      </c>
      <c r="S75" s="31">
        <v>20235394</v>
      </c>
      <c r="T75" s="36">
        <f t="shared" si="14"/>
        <v>0.47241460586470946</v>
      </c>
      <c r="U75" s="36">
        <f t="shared" si="15"/>
        <v>0.61493992033538158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120429672</v>
      </c>
      <c r="E76" s="31">
        <v>120429672</v>
      </c>
      <c r="F76" s="31">
        <v>33076380</v>
      </c>
      <c r="G76" s="36">
        <f t="shared" si="8"/>
        <v>0.27465307719180704</v>
      </c>
      <c r="H76" s="31">
        <v>8170482</v>
      </c>
      <c r="I76" s="36">
        <f t="shared" si="9"/>
        <v>6.7844426247378631E-2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41246862</v>
      </c>
      <c r="O76" s="36">
        <f t="shared" si="13"/>
        <v>0.34249750343918567</v>
      </c>
      <c r="P76" s="31">
        <v>4716709</v>
      </c>
      <c r="Q76" s="31">
        <v>90574560</v>
      </c>
      <c r="R76" s="31">
        <v>103574561</v>
      </c>
      <c r="S76" s="31">
        <v>6084897</v>
      </c>
      <c r="T76" s="36">
        <f t="shared" si="14"/>
        <v>6.718108263512404E-2</v>
      </c>
      <c r="U76" s="36">
        <f t="shared" si="15"/>
        <v>0.73224212051241655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1740786264</v>
      </c>
      <c r="E78" s="32">
        <f>SUM(E71:E77)</f>
        <v>1766827452</v>
      </c>
      <c r="F78" s="32">
        <f>SUM(F71:F77)</f>
        <v>599055853</v>
      </c>
      <c r="G78" s="37">
        <f t="shared" si="8"/>
        <v>0.34412946918795312</v>
      </c>
      <c r="H78" s="32">
        <f>SUM(H71:H77)</f>
        <v>403034755</v>
      </c>
      <c r="I78" s="37">
        <f t="shared" si="9"/>
        <v>0.23152454918497681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1002090608</v>
      </c>
      <c r="O78" s="37">
        <f t="shared" si="13"/>
        <v>0.57565401837292995</v>
      </c>
      <c r="P78" s="32">
        <f>SUM(P71:P77)</f>
        <v>415932564</v>
      </c>
      <c r="Q78" s="32">
        <f>SUM(Q71:Q77)</f>
        <v>1443935182</v>
      </c>
      <c r="R78" s="32">
        <f>SUM(R71:R77)</f>
        <v>2048944678</v>
      </c>
      <c r="S78" s="32">
        <f>SUM(S71:S77)</f>
        <v>878061517</v>
      </c>
      <c r="T78" s="37">
        <f t="shared" si="14"/>
        <v>0.60810313921695136</v>
      </c>
      <c r="U78" s="37">
        <f t="shared" si="15"/>
        <v>-3.1009375356337854E-2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517289401</v>
      </c>
      <c r="E79" s="31">
        <v>517289401</v>
      </c>
      <c r="F79" s="31">
        <v>15157726</v>
      </c>
      <c r="G79" s="36">
        <f t="shared" si="8"/>
        <v>2.9302216458906336E-2</v>
      </c>
      <c r="H79" s="31">
        <v>18669440</v>
      </c>
      <c r="I79" s="36">
        <f t="shared" si="9"/>
        <v>3.6090899917742565E-2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33827166</v>
      </c>
      <c r="O79" s="36">
        <f t="shared" si="13"/>
        <v>6.5393116376648894E-2</v>
      </c>
      <c r="P79" s="31">
        <v>0</v>
      </c>
      <c r="Q79" s="31">
        <v>393431771</v>
      </c>
      <c r="R79" s="31">
        <v>484389261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416415263</v>
      </c>
      <c r="E80" s="31">
        <v>416415263</v>
      </c>
      <c r="F80" s="31">
        <v>136791465</v>
      </c>
      <c r="G80" s="36">
        <f t="shared" si="8"/>
        <v>0.32849772127588894</v>
      </c>
      <c r="H80" s="31">
        <v>107889762</v>
      </c>
      <c r="I80" s="36">
        <f t="shared" si="9"/>
        <v>0.25909175668231932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244681227</v>
      </c>
      <c r="O80" s="36">
        <f t="shared" si="13"/>
        <v>0.58758947795820826</v>
      </c>
      <c r="P80" s="31">
        <v>72788838</v>
      </c>
      <c r="Q80" s="31">
        <v>445852710</v>
      </c>
      <c r="R80" s="31">
        <v>435728795</v>
      </c>
      <c r="S80" s="31">
        <v>162204656</v>
      </c>
      <c r="T80" s="36">
        <f t="shared" si="14"/>
        <v>0.36380771578129467</v>
      </c>
      <c r="U80" s="36">
        <f t="shared" si="15"/>
        <v>0.48222948688918477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580790240</v>
      </c>
      <c r="E81" s="31">
        <v>580790240</v>
      </c>
      <c r="F81" s="31">
        <v>142988304</v>
      </c>
      <c r="G81" s="36">
        <f t="shared" si="8"/>
        <v>0.24619612065106328</v>
      </c>
      <c r="H81" s="31">
        <v>123462559</v>
      </c>
      <c r="I81" s="36">
        <f t="shared" si="9"/>
        <v>0.21257684874318825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266450863</v>
      </c>
      <c r="O81" s="36">
        <f t="shared" si="13"/>
        <v>0.45877296939425155</v>
      </c>
      <c r="P81" s="31">
        <v>114654078</v>
      </c>
      <c r="Q81" s="31">
        <v>523589590</v>
      </c>
      <c r="R81" s="31">
        <v>528471410</v>
      </c>
      <c r="S81" s="31">
        <v>234778850</v>
      </c>
      <c r="T81" s="36">
        <f t="shared" si="14"/>
        <v>0.44840244054508416</v>
      </c>
      <c r="U81" s="36">
        <f t="shared" si="15"/>
        <v>7.6826582653257258E-2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11865032</v>
      </c>
      <c r="E82" s="31">
        <v>11865032</v>
      </c>
      <c r="F82" s="31">
        <v>1126542</v>
      </c>
      <c r="G82" s="36">
        <f t="shared" si="8"/>
        <v>9.4946393739182497E-2</v>
      </c>
      <c r="H82" s="31">
        <v>786722</v>
      </c>
      <c r="I82" s="36">
        <f t="shared" si="9"/>
        <v>6.6305931581136901E-2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1913264</v>
      </c>
      <c r="O82" s="36">
        <f t="shared" si="13"/>
        <v>0.16125232532031941</v>
      </c>
      <c r="P82" s="31">
        <v>931713</v>
      </c>
      <c r="Q82" s="31">
        <v>11855692</v>
      </c>
      <c r="R82" s="31">
        <v>11310803</v>
      </c>
      <c r="S82" s="31">
        <v>1658900</v>
      </c>
      <c r="T82" s="36">
        <f t="shared" si="14"/>
        <v>0.13992435026146091</v>
      </c>
      <c r="U82" s="36">
        <f t="shared" si="15"/>
        <v>-0.1556176633791736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1526359936</v>
      </c>
      <c r="E84" s="32">
        <f>SUM(E79:E83)</f>
        <v>1526359936</v>
      </c>
      <c r="F84" s="32">
        <f>SUM(F79:F83)</f>
        <v>296064037</v>
      </c>
      <c r="G84" s="37">
        <f t="shared" si="8"/>
        <v>0.19396737952639764</v>
      </c>
      <c r="H84" s="32">
        <f>SUM(H79:H83)</f>
        <v>250808483</v>
      </c>
      <c r="I84" s="37">
        <f t="shared" si="9"/>
        <v>0.1643180465397121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546872520</v>
      </c>
      <c r="O84" s="37">
        <f t="shared" si="13"/>
        <v>0.35828542606610975</v>
      </c>
      <c r="P84" s="32">
        <f>SUM(P79:P83)</f>
        <v>188374629</v>
      </c>
      <c r="Q84" s="32">
        <f>SUM(Q79:Q83)</f>
        <v>1374729763</v>
      </c>
      <c r="R84" s="32">
        <f>SUM(R79:R83)</f>
        <v>1459900269</v>
      </c>
      <c r="S84" s="32">
        <f>SUM(S79:S83)</f>
        <v>398642406</v>
      </c>
      <c r="T84" s="37">
        <f t="shared" si="14"/>
        <v>0.28997874108003874</v>
      </c>
      <c r="U84" s="37">
        <f t="shared" si="15"/>
        <v>0.33143451605683061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8895717694</v>
      </c>
      <c r="E85" s="32">
        <f>SUM(E57,E59:E62,E64:E69,E71:E77,E79:E83)</f>
        <v>8921758882</v>
      </c>
      <c r="F85" s="32">
        <f>SUM(F57,F59:F62,F64:F69,F71:F77,F79:F83)</f>
        <v>2030728683</v>
      </c>
      <c r="G85" s="37">
        <f t="shared" si="8"/>
        <v>0.22828160164858757</v>
      </c>
      <c r="H85" s="32">
        <f>SUM(H57,H59:H62,H64:H69,H71:H77,H79:H83)</f>
        <v>2408537802</v>
      </c>
      <c r="I85" s="37">
        <f t="shared" si="9"/>
        <v>0.27075249966897164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4439266485</v>
      </c>
      <c r="O85" s="37">
        <f t="shared" si="13"/>
        <v>0.49903410131755921</v>
      </c>
      <c r="P85" s="32">
        <f>SUM(P57,P59:P62,P64:P69,P71:P77,P79:P83)</f>
        <v>1535574169</v>
      </c>
      <c r="Q85" s="32">
        <f>SUM(Q57,Q59:Q62,Q64:Q69,Q71:Q77,Q79:Q83)</f>
        <v>7729769606</v>
      </c>
      <c r="R85" s="32">
        <f>SUM(R57,R59:R62,R64:R69,R71:R77,R79:R83)</f>
        <v>8369744215</v>
      </c>
      <c r="S85" s="32">
        <f>SUM(S57,S59:S62,S64:S69,S71:S77,S79:S83)</f>
        <v>3809665428</v>
      </c>
      <c r="T85" s="37">
        <f t="shared" si="14"/>
        <v>0.49285627155599337</v>
      </c>
      <c r="U85" s="37">
        <f t="shared" si="15"/>
        <v>0.56849330408344478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23840848106</v>
      </c>
      <c r="E88" s="31">
        <v>23840848106</v>
      </c>
      <c r="F88" s="31">
        <v>7631178547</v>
      </c>
      <c r="G88" s="36">
        <f t="shared" ref="G88:G99" si="16">IF(($D88      =0),0,($F88      /$D88      ))</f>
        <v>0.32008838414936547</v>
      </c>
      <c r="H88" s="31">
        <v>5840240264</v>
      </c>
      <c r="I88" s="36">
        <f t="shared" ref="I88:I99" si="17">IF(($D88      =0),0,($H88      /$D88      ))</f>
        <v>0.24496780643177679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13471418811</v>
      </c>
      <c r="O88" s="36">
        <f t="shared" ref="O88:O99" si="21">IF(($D88      =0),0,($N88      /$D88      ))</f>
        <v>0.5650561905811422</v>
      </c>
      <c r="P88" s="31">
        <v>4590399580</v>
      </c>
      <c r="Q88" s="31">
        <v>21446425130</v>
      </c>
      <c r="R88" s="31">
        <v>21254057776</v>
      </c>
      <c r="S88" s="31">
        <v>10198918045</v>
      </c>
      <c r="T88" s="36">
        <f t="shared" ref="T88:T99" si="22">IF(($Q88      =0),0,($S88      /$Q88      ))</f>
        <v>0.47555329073158215</v>
      </c>
      <c r="U88" s="36">
        <f t="shared" ref="U88:U99" si="23">IF(($P88      =0),0,(($H88      /$P88      )-1))</f>
        <v>0.27227274275761415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19281225099</v>
      </c>
      <c r="E89" s="31">
        <v>19281225099</v>
      </c>
      <c r="F89" s="31">
        <v>7630105902</v>
      </c>
      <c r="G89" s="36">
        <f t="shared" si="16"/>
        <v>0.39572723531948845</v>
      </c>
      <c r="H89" s="31">
        <v>4953557968</v>
      </c>
      <c r="I89" s="36">
        <f t="shared" si="17"/>
        <v>0.25691095573885037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12583663870</v>
      </c>
      <c r="O89" s="36">
        <f t="shared" si="21"/>
        <v>0.65263819105833887</v>
      </c>
      <c r="P89" s="31">
        <v>4491588735</v>
      </c>
      <c r="Q89" s="31">
        <v>20788869948</v>
      </c>
      <c r="R89" s="31">
        <v>17433524840</v>
      </c>
      <c r="S89" s="31">
        <v>10759906692</v>
      </c>
      <c r="T89" s="36">
        <f t="shared" si="22"/>
        <v>0.51758016279452268</v>
      </c>
      <c r="U89" s="36">
        <f t="shared" si="23"/>
        <v>0.10285207757339343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19661316699</v>
      </c>
      <c r="E90" s="31">
        <v>19661316699</v>
      </c>
      <c r="F90" s="31">
        <v>4703241761</v>
      </c>
      <c r="G90" s="36">
        <f t="shared" si="16"/>
        <v>0.2392129597932377</v>
      </c>
      <c r="H90" s="31">
        <v>4838212641</v>
      </c>
      <c r="I90" s="36">
        <f t="shared" si="17"/>
        <v>0.24607775334019608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9541454402</v>
      </c>
      <c r="O90" s="36">
        <f t="shared" si="21"/>
        <v>0.48529071313343375</v>
      </c>
      <c r="P90" s="31">
        <v>13322120057</v>
      </c>
      <c r="Q90" s="31">
        <v>17459645837</v>
      </c>
      <c r="R90" s="31">
        <v>17520467356</v>
      </c>
      <c r="S90" s="31">
        <v>13643801245</v>
      </c>
      <c r="T90" s="36">
        <f t="shared" si="22"/>
        <v>0.78144776660282722</v>
      </c>
      <c r="U90" s="36">
        <f t="shared" si="23"/>
        <v>-0.63682862635231996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62783389904</v>
      </c>
      <c r="E91" s="32">
        <f>SUM(E88:E90)</f>
        <v>62783389904</v>
      </c>
      <c r="F91" s="32">
        <f>SUM(F88:F90)</f>
        <v>19964526210</v>
      </c>
      <c r="G91" s="37">
        <f t="shared" si="16"/>
        <v>0.31799057426696925</v>
      </c>
      <c r="H91" s="32">
        <f>SUM(H88:H90)</f>
        <v>15632010873</v>
      </c>
      <c r="I91" s="37">
        <f t="shared" si="17"/>
        <v>0.24898322465388362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35596537083</v>
      </c>
      <c r="O91" s="37">
        <f t="shared" si="21"/>
        <v>0.56697379892085287</v>
      </c>
      <c r="P91" s="32">
        <f>SUM(P88:P90)</f>
        <v>22404108372</v>
      </c>
      <c r="Q91" s="32">
        <f>SUM(Q88:Q90)</f>
        <v>59694940915</v>
      </c>
      <c r="R91" s="32">
        <f>SUM(R88:R90)</f>
        <v>56208049972</v>
      </c>
      <c r="S91" s="32">
        <f>SUM(S88:S90)</f>
        <v>34602625982</v>
      </c>
      <c r="T91" s="37">
        <f t="shared" si="22"/>
        <v>0.57965759663404137</v>
      </c>
      <c r="U91" s="37">
        <f t="shared" si="23"/>
        <v>-0.30227034196386804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3341773160</v>
      </c>
      <c r="E92" s="31">
        <v>3341773160</v>
      </c>
      <c r="F92" s="31">
        <v>560136709</v>
      </c>
      <c r="G92" s="36">
        <f t="shared" si="16"/>
        <v>0.16761661614398746</v>
      </c>
      <c r="H92" s="31">
        <v>1218842667</v>
      </c>
      <c r="I92" s="36">
        <f t="shared" si="17"/>
        <v>0.3647293244165023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1778979376</v>
      </c>
      <c r="O92" s="36">
        <f t="shared" si="21"/>
        <v>0.53234594056048978</v>
      </c>
      <c r="P92" s="31">
        <v>708703149</v>
      </c>
      <c r="Q92" s="31">
        <v>3090132426</v>
      </c>
      <c r="R92" s="31">
        <v>3379320701</v>
      </c>
      <c r="S92" s="31">
        <v>1565737803</v>
      </c>
      <c r="T92" s="36">
        <f t="shared" si="22"/>
        <v>0.50668954826209767</v>
      </c>
      <c r="U92" s="36">
        <f t="shared" si="23"/>
        <v>0.71982115321460216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678348113</v>
      </c>
      <c r="E93" s="31">
        <v>678348113</v>
      </c>
      <c r="F93" s="31">
        <v>208897281</v>
      </c>
      <c r="G93" s="36">
        <f t="shared" si="16"/>
        <v>0.30794996992937756</v>
      </c>
      <c r="H93" s="31">
        <v>133292786</v>
      </c>
      <c r="I93" s="36">
        <f t="shared" si="17"/>
        <v>0.19649614032316176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342190067</v>
      </c>
      <c r="O93" s="36">
        <f t="shared" si="21"/>
        <v>0.50444611025253927</v>
      </c>
      <c r="P93" s="31">
        <v>128441264</v>
      </c>
      <c r="Q93" s="31">
        <v>649873629</v>
      </c>
      <c r="R93" s="31">
        <v>590332260</v>
      </c>
      <c r="S93" s="31">
        <v>269461016</v>
      </c>
      <c r="T93" s="36">
        <f t="shared" si="22"/>
        <v>0.41463602149026424</v>
      </c>
      <c r="U93" s="36">
        <f t="shared" si="23"/>
        <v>3.7772300341111453E-2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639087187</v>
      </c>
      <c r="E94" s="31">
        <v>639087187</v>
      </c>
      <c r="F94" s="31">
        <v>147010251</v>
      </c>
      <c r="G94" s="36">
        <f t="shared" si="16"/>
        <v>0.23003160443584358</v>
      </c>
      <c r="H94" s="31">
        <v>135978052</v>
      </c>
      <c r="I94" s="36">
        <f t="shared" si="17"/>
        <v>0.2127691726043007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282988303</v>
      </c>
      <c r="O94" s="36">
        <f t="shared" si="21"/>
        <v>0.44280077704014431</v>
      </c>
      <c r="P94" s="31">
        <v>110527539</v>
      </c>
      <c r="Q94" s="31">
        <v>623887993</v>
      </c>
      <c r="R94" s="31">
        <v>561646015</v>
      </c>
      <c r="S94" s="31">
        <v>219772648</v>
      </c>
      <c r="T94" s="36">
        <f t="shared" si="22"/>
        <v>0.35226298705190823</v>
      </c>
      <c r="U94" s="36">
        <f t="shared" si="23"/>
        <v>0.23026399782591733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4659208460</v>
      </c>
      <c r="E96" s="32">
        <f>SUM(E92:E95)</f>
        <v>4659208460</v>
      </c>
      <c r="F96" s="32">
        <f>SUM(F92:F95)</f>
        <v>916044241</v>
      </c>
      <c r="G96" s="37">
        <f t="shared" si="16"/>
        <v>0.19660941313623903</v>
      </c>
      <c r="H96" s="32">
        <f>SUM(H92:H95)</f>
        <v>1488113505</v>
      </c>
      <c r="I96" s="37">
        <f t="shared" si="17"/>
        <v>0.31939191340668194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2404157746</v>
      </c>
      <c r="O96" s="37">
        <f t="shared" si="21"/>
        <v>0.51600132654292097</v>
      </c>
      <c r="P96" s="32">
        <f>SUM(P92:P95)</f>
        <v>947671952</v>
      </c>
      <c r="Q96" s="32">
        <f>SUM(Q92:Q95)</f>
        <v>4363894048</v>
      </c>
      <c r="R96" s="32">
        <f>SUM(R92:R95)</f>
        <v>4531298976</v>
      </c>
      <c r="S96" s="32">
        <f>SUM(S92:S95)</f>
        <v>2054971467</v>
      </c>
      <c r="T96" s="37">
        <f t="shared" si="22"/>
        <v>0.47090315310056768</v>
      </c>
      <c r="U96" s="37">
        <f t="shared" si="23"/>
        <v>0.57028336847939132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1533443169</v>
      </c>
      <c r="E97" s="31">
        <v>1533443169</v>
      </c>
      <c r="F97" s="31">
        <v>256501879</v>
      </c>
      <c r="G97" s="36">
        <f t="shared" si="16"/>
        <v>0.16727185212039639</v>
      </c>
      <c r="H97" s="31">
        <v>464795949</v>
      </c>
      <c r="I97" s="36">
        <f t="shared" si="17"/>
        <v>0.30310608074448958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721297828</v>
      </c>
      <c r="O97" s="36">
        <f t="shared" si="21"/>
        <v>0.47037793286488599</v>
      </c>
      <c r="P97" s="31">
        <v>244974977</v>
      </c>
      <c r="Q97" s="31">
        <v>1513334554</v>
      </c>
      <c r="R97" s="31">
        <v>1393062725</v>
      </c>
      <c r="S97" s="31">
        <v>635982788</v>
      </c>
      <c r="T97" s="36">
        <f t="shared" si="22"/>
        <v>0.42025260463325148</v>
      </c>
      <c r="U97" s="36">
        <f t="shared" si="23"/>
        <v>0.89732010465705647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542670160</v>
      </c>
      <c r="E98" s="31">
        <v>542670160</v>
      </c>
      <c r="F98" s="31">
        <v>154147852</v>
      </c>
      <c r="G98" s="36">
        <f t="shared" si="16"/>
        <v>0.28405440977259555</v>
      </c>
      <c r="H98" s="31">
        <v>149653997</v>
      </c>
      <c r="I98" s="36">
        <f t="shared" si="17"/>
        <v>0.27577340349799223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303801849</v>
      </c>
      <c r="O98" s="36">
        <f t="shared" si="21"/>
        <v>0.55982781327058784</v>
      </c>
      <c r="P98" s="31">
        <v>86639605</v>
      </c>
      <c r="Q98" s="31">
        <v>725012154</v>
      </c>
      <c r="R98" s="31">
        <v>783130546</v>
      </c>
      <c r="S98" s="31">
        <v>270855812</v>
      </c>
      <c r="T98" s="36">
        <f t="shared" si="22"/>
        <v>0.3735879605681755</v>
      </c>
      <c r="U98" s="36">
        <f t="shared" si="23"/>
        <v>0.72731624295840214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1211692261</v>
      </c>
      <c r="E99" s="31">
        <v>1211692261</v>
      </c>
      <c r="F99" s="31">
        <v>444610113</v>
      </c>
      <c r="G99" s="36">
        <f t="shared" si="16"/>
        <v>0.36693319525955115</v>
      </c>
      <c r="H99" s="31">
        <v>291849194</v>
      </c>
      <c r="I99" s="36">
        <f t="shared" si="17"/>
        <v>0.24086082200371503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736459307</v>
      </c>
      <c r="O99" s="36">
        <f t="shared" si="21"/>
        <v>0.60779401726326621</v>
      </c>
      <c r="P99" s="31">
        <v>266584050</v>
      </c>
      <c r="Q99" s="31">
        <v>1236667661</v>
      </c>
      <c r="R99" s="31">
        <v>1212528286</v>
      </c>
      <c r="S99" s="31">
        <v>603179850</v>
      </c>
      <c r="T99" s="36">
        <f t="shared" si="22"/>
        <v>0.48774611726504913</v>
      </c>
      <c r="U99" s="36">
        <f t="shared" si="23"/>
        <v>9.4773652062079439E-2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3287805590</v>
      </c>
      <c r="E101" s="32">
        <f>SUM(E97:E100)</f>
        <v>3287805590</v>
      </c>
      <c r="F101" s="32">
        <f>SUM(F97:F100)</f>
        <v>855259844</v>
      </c>
      <c r="G101" s="37">
        <f>IF(($D101     =0),0,($F101     /$D101     ))</f>
        <v>0.2601309051244724</v>
      </c>
      <c r="H101" s="32">
        <f>SUM(H97:H100)</f>
        <v>906299140</v>
      </c>
      <c r="I101" s="37">
        <f>IF(($D101     =0),0,($H101     /$D101     ))</f>
        <v>0.27565472324657736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1761558984</v>
      </c>
      <c r="O101" s="37">
        <f>IF(($D101     =0),0,($N101     /$D101     ))</f>
        <v>0.53578562837104982</v>
      </c>
      <c r="P101" s="32">
        <f>SUM(P97:P100)</f>
        <v>598198632</v>
      </c>
      <c r="Q101" s="32">
        <f>SUM(Q97:Q100)</f>
        <v>3475014369</v>
      </c>
      <c r="R101" s="32">
        <f>SUM(R97:R100)</f>
        <v>3388721557</v>
      </c>
      <c r="S101" s="32">
        <f>SUM(S97:S100)</f>
        <v>1510018450</v>
      </c>
      <c r="T101" s="37">
        <f>IF(($Q101     =0),0,($S101     /$Q101     ))</f>
        <v>0.43453588666297682</v>
      </c>
      <c r="U101" s="37">
        <f>IF(($P101     =0),0,(($H101     /$P101     )-1))</f>
        <v>0.51504716246158178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70730403954</v>
      </c>
      <c r="E102" s="32">
        <f>SUM(E88:E90,E92:E95,E97:E100)</f>
        <v>70730403954</v>
      </c>
      <c r="F102" s="32">
        <f>SUM(F88:F90,F92:F95,F97:F100)</f>
        <v>21735830295</v>
      </c>
      <c r="G102" s="37">
        <f>IF(($D102     =0),0,($F102     /$D102     ))</f>
        <v>0.30730533235941992</v>
      </c>
      <c r="H102" s="32">
        <f>SUM(H88:H90,H92:H95,H97:H100)</f>
        <v>18026423518</v>
      </c>
      <c r="I102" s="37">
        <f>IF(($D102     =0),0,($H102     /$D102     ))</f>
        <v>0.25486102878365585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39762253813</v>
      </c>
      <c r="O102" s="37">
        <f>IF(($D102     =0),0,($N102     /$D102     ))</f>
        <v>0.56216636114307583</v>
      </c>
      <c r="P102" s="32">
        <f>SUM(P88:P90,P92:P95,P97:P100)</f>
        <v>23949978956</v>
      </c>
      <c r="Q102" s="32">
        <f>SUM(Q88:Q90,Q92:Q95,Q97:Q100)</f>
        <v>67533849332</v>
      </c>
      <c r="R102" s="32">
        <f>SUM(R88:R90,R92:R95,R97:R100)</f>
        <v>64128070505</v>
      </c>
      <c r="S102" s="32">
        <f>SUM(S88:S90,S92:S95,S97:S100)</f>
        <v>38167615899</v>
      </c>
      <c r="T102" s="37">
        <f>IF(($Q102     =0),0,($S102     /$Q102     ))</f>
        <v>0.56516274840733527</v>
      </c>
      <c r="U102" s="37">
        <f>IF(($P102     =0),0,(($H102     /$P102     )-1))</f>
        <v>-0.24733029823878061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20494039640</v>
      </c>
      <c r="E105" s="31">
        <v>20494039640</v>
      </c>
      <c r="F105" s="31">
        <v>6167672699</v>
      </c>
      <c r="G105" s="36">
        <f t="shared" ref="G105:G136" si="24">IF(($D105     =0),0,($F105     /$D105     ))</f>
        <v>0.30094958374931691</v>
      </c>
      <c r="H105" s="31">
        <v>4707444678</v>
      </c>
      <c r="I105" s="36">
        <f t="shared" ref="I105:I136" si="25">IF(($D105     =0),0,($H105     /$D105     ))</f>
        <v>0.22969823230028649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10875117377</v>
      </c>
      <c r="O105" s="36">
        <f t="shared" ref="O105:O136" si="29">IF(($D105     =0),0,($N105     /$D105     ))</f>
        <v>0.53064781604960343</v>
      </c>
      <c r="P105" s="31">
        <v>4374646046</v>
      </c>
      <c r="Q105" s="31">
        <v>18799966690</v>
      </c>
      <c r="R105" s="31">
        <v>18858391387</v>
      </c>
      <c r="S105" s="31">
        <v>9766721016</v>
      </c>
      <c r="T105" s="36">
        <f t="shared" ref="T105:T136" si="30">IF(($Q105     =0),0,($S105     /$Q105     ))</f>
        <v>0.51950735748883392</v>
      </c>
      <c r="U105" s="36">
        <f t="shared" ref="U105:U136" si="31">IF(($P105     =0),0,(($H105     /$P105     )-1))</f>
        <v>7.607441344981436E-2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20494039640</v>
      </c>
      <c r="E106" s="32">
        <f>E105</f>
        <v>20494039640</v>
      </c>
      <c r="F106" s="32">
        <f>F105</f>
        <v>6167672699</v>
      </c>
      <c r="G106" s="37">
        <f t="shared" si="24"/>
        <v>0.30094958374931691</v>
      </c>
      <c r="H106" s="32">
        <f>H105</f>
        <v>4707444678</v>
      </c>
      <c r="I106" s="37">
        <f t="shared" si="25"/>
        <v>0.22969823230028649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10875117377</v>
      </c>
      <c r="O106" s="37">
        <f t="shared" si="29"/>
        <v>0.53064781604960343</v>
      </c>
      <c r="P106" s="32">
        <f>P105</f>
        <v>4374646046</v>
      </c>
      <c r="Q106" s="32">
        <f>Q105</f>
        <v>18799966690</v>
      </c>
      <c r="R106" s="32">
        <f>R105</f>
        <v>18858391387</v>
      </c>
      <c r="S106" s="32">
        <f>S105</f>
        <v>9766721016</v>
      </c>
      <c r="T106" s="37">
        <f t="shared" si="30"/>
        <v>0.51950735748883392</v>
      </c>
      <c r="U106" s="37">
        <f t="shared" si="31"/>
        <v>7.607441344981436E-2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4793520</v>
      </c>
      <c r="E107" s="31">
        <v>4793520</v>
      </c>
      <c r="F107" s="31">
        <v>366800</v>
      </c>
      <c r="G107" s="36">
        <f t="shared" si="24"/>
        <v>7.6519968624309487E-2</v>
      </c>
      <c r="H107" s="31">
        <v>1390361</v>
      </c>
      <c r="I107" s="36">
        <f t="shared" si="25"/>
        <v>0.29005010931424091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1757161</v>
      </c>
      <c r="O107" s="36">
        <f t="shared" si="29"/>
        <v>0.3665700779385504</v>
      </c>
      <c r="P107" s="31">
        <v>553300</v>
      </c>
      <c r="Q107" s="31">
        <v>5293520</v>
      </c>
      <c r="R107" s="31">
        <v>5293520</v>
      </c>
      <c r="S107" s="31">
        <v>1454000</v>
      </c>
      <c r="T107" s="36">
        <f t="shared" si="30"/>
        <v>0.27467545225105411</v>
      </c>
      <c r="U107" s="36">
        <f t="shared" si="31"/>
        <v>1.5128519790348816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3773411</v>
      </c>
      <c r="E108" s="31">
        <v>3773411</v>
      </c>
      <c r="F108" s="31">
        <v>1615980</v>
      </c>
      <c r="G108" s="36">
        <f t="shared" si="24"/>
        <v>0.42825443610568792</v>
      </c>
      <c r="H108" s="31">
        <v>3530304</v>
      </c>
      <c r="I108" s="36">
        <f t="shared" si="25"/>
        <v>0.93557367591285445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5146284</v>
      </c>
      <c r="O108" s="36">
        <f t="shared" si="29"/>
        <v>1.3638281120185425</v>
      </c>
      <c r="P108" s="31">
        <v>12848962</v>
      </c>
      <c r="Q108" s="31">
        <v>27326890</v>
      </c>
      <c r="R108" s="31">
        <v>46883822</v>
      </c>
      <c r="S108" s="31">
        <v>26157598</v>
      </c>
      <c r="T108" s="36">
        <f t="shared" si="30"/>
        <v>0.95721093765152199</v>
      </c>
      <c r="U108" s="36">
        <f t="shared" si="31"/>
        <v>-0.72524597706803084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65571240</v>
      </c>
      <c r="E109" s="31">
        <v>65571240</v>
      </c>
      <c r="F109" s="31">
        <v>22616798</v>
      </c>
      <c r="G109" s="36">
        <f t="shared" si="24"/>
        <v>0.34491947994273098</v>
      </c>
      <c r="H109" s="31">
        <v>14741989</v>
      </c>
      <c r="I109" s="36">
        <f t="shared" si="25"/>
        <v>0.22482400820847676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37358787</v>
      </c>
      <c r="O109" s="36">
        <f t="shared" si="29"/>
        <v>0.56974348815120779</v>
      </c>
      <c r="P109" s="31">
        <v>17499870</v>
      </c>
      <c r="Q109" s="31">
        <v>59073594</v>
      </c>
      <c r="R109" s="31">
        <v>60053592</v>
      </c>
      <c r="S109" s="31">
        <v>31196121</v>
      </c>
      <c r="T109" s="36">
        <f t="shared" si="30"/>
        <v>0.52808909848958907</v>
      </c>
      <c r="U109" s="36">
        <f t="shared" si="31"/>
        <v>-0.15759437070103954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185941796</v>
      </c>
      <c r="E110" s="31">
        <v>185941796</v>
      </c>
      <c r="F110" s="31">
        <v>46547332</v>
      </c>
      <c r="G110" s="36">
        <f t="shared" si="24"/>
        <v>0.2503328084450685</v>
      </c>
      <c r="H110" s="31">
        <v>44615035</v>
      </c>
      <c r="I110" s="36">
        <f t="shared" si="25"/>
        <v>0.23994086299994649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91162367</v>
      </c>
      <c r="O110" s="36">
        <f t="shared" si="29"/>
        <v>0.49027367144501499</v>
      </c>
      <c r="P110" s="31">
        <v>38391983</v>
      </c>
      <c r="Q110" s="31">
        <v>194313600</v>
      </c>
      <c r="R110" s="31">
        <v>189460566</v>
      </c>
      <c r="S110" s="31">
        <v>75942733</v>
      </c>
      <c r="T110" s="36">
        <f t="shared" si="30"/>
        <v>0.39082561899939067</v>
      </c>
      <c r="U110" s="36">
        <f t="shared" si="31"/>
        <v>0.16209248686112421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260079967</v>
      </c>
      <c r="E112" s="32">
        <f>SUM(E107:E111)</f>
        <v>260079967</v>
      </c>
      <c r="F112" s="32">
        <f>SUM(F107:F111)</f>
        <v>71146910</v>
      </c>
      <c r="G112" s="37">
        <f t="shared" si="24"/>
        <v>0.27355782462091743</v>
      </c>
      <c r="H112" s="32">
        <f>SUM(H107:H111)</f>
        <v>64277689</v>
      </c>
      <c r="I112" s="37">
        <f t="shared" si="25"/>
        <v>0.24714586725551221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135424599</v>
      </c>
      <c r="O112" s="37">
        <f t="shared" si="29"/>
        <v>0.52070369187642973</v>
      </c>
      <c r="P112" s="32">
        <f>SUM(P107:P111)</f>
        <v>69294115</v>
      </c>
      <c r="Q112" s="32">
        <f>SUM(Q107:Q111)</f>
        <v>286007604</v>
      </c>
      <c r="R112" s="32">
        <f>SUM(R107:R111)</f>
        <v>301691500</v>
      </c>
      <c r="S112" s="32">
        <f>SUM(S107:S111)</f>
        <v>134750452</v>
      </c>
      <c r="T112" s="37">
        <f t="shared" si="30"/>
        <v>0.47114290010275389</v>
      </c>
      <c r="U112" s="37">
        <f t="shared" si="31"/>
        <v>-7.2393247247619752E-2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5000000</v>
      </c>
      <c r="E113" s="31">
        <v>5000000</v>
      </c>
      <c r="F113" s="31">
        <v>1159352</v>
      </c>
      <c r="G113" s="36">
        <f t="shared" si="24"/>
        <v>0.2318704</v>
      </c>
      <c r="H113" s="31">
        <v>1653603</v>
      </c>
      <c r="I113" s="36">
        <f t="shared" si="25"/>
        <v>0.33072059999999998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2812955</v>
      </c>
      <c r="O113" s="36">
        <f t="shared" si="29"/>
        <v>0.56259099999999995</v>
      </c>
      <c r="P113" s="31">
        <v>1032282</v>
      </c>
      <c r="Q113" s="31">
        <v>3300000</v>
      </c>
      <c r="R113" s="31">
        <v>4429000</v>
      </c>
      <c r="S113" s="31">
        <v>2063245</v>
      </c>
      <c r="T113" s="36">
        <f t="shared" si="30"/>
        <v>0.6252257575757576</v>
      </c>
      <c r="U113" s="36">
        <f t="shared" si="31"/>
        <v>0.60189076240794659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244052083</v>
      </c>
      <c r="E114" s="31">
        <v>244052083</v>
      </c>
      <c r="F114" s="31">
        <v>70272210</v>
      </c>
      <c r="G114" s="36">
        <f t="shared" si="24"/>
        <v>0.28793939857501649</v>
      </c>
      <c r="H114" s="31">
        <v>48294299</v>
      </c>
      <c r="I114" s="36">
        <f t="shared" si="25"/>
        <v>0.19788521534561129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118566509</v>
      </c>
      <c r="O114" s="36">
        <f t="shared" si="29"/>
        <v>0.48582461392062776</v>
      </c>
      <c r="P114" s="31">
        <v>43539446</v>
      </c>
      <c r="Q114" s="31">
        <v>223744463</v>
      </c>
      <c r="R114" s="31">
        <v>212601447</v>
      </c>
      <c r="S114" s="31">
        <v>111705612</v>
      </c>
      <c r="T114" s="36">
        <f t="shared" si="30"/>
        <v>0.49925531341528662</v>
      </c>
      <c r="U114" s="36">
        <f t="shared" si="31"/>
        <v>0.10920793525944261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76410117</v>
      </c>
      <c r="E115" s="31">
        <v>76410117</v>
      </c>
      <c r="F115" s="31">
        <v>27129566</v>
      </c>
      <c r="G115" s="36">
        <f t="shared" si="24"/>
        <v>0.35505201490530369</v>
      </c>
      <c r="H115" s="31">
        <v>40622699</v>
      </c>
      <c r="I115" s="36">
        <f t="shared" si="25"/>
        <v>0.53164031930483757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67752265</v>
      </c>
      <c r="O115" s="36">
        <f t="shared" si="29"/>
        <v>0.88669233421014126</v>
      </c>
      <c r="P115" s="31">
        <v>29012585</v>
      </c>
      <c r="Q115" s="31">
        <v>80566968</v>
      </c>
      <c r="R115" s="31">
        <v>114924066</v>
      </c>
      <c r="S115" s="31">
        <v>71759240</v>
      </c>
      <c r="T115" s="36">
        <f t="shared" si="30"/>
        <v>0.89067817470802679</v>
      </c>
      <c r="U115" s="36">
        <f t="shared" si="31"/>
        <v>0.4001750964279811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1052503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1052503</v>
      </c>
      <c r="O116" s="36">
        <f t="shared" si="29"/>
        <v>0</v>
      </c>
      <c r="P116" s="31">
        <v>0</v>
      </c>
      <c r="Q116" s="31">
        <v>0</v>
      </c>
      <c r="R116" s="31">
        <v>4246734</v>
      </c>
      <c r="S116" s="31">
        <v>4248311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3775631260</v>
      </c>
      <c r="E117" s="31">
        <v>3775631260</v>
      </c>
      <c r="F117" s="31">
        <v>1143448132</v>
      </c>
      <c r="G117" s="36">
        <f t="shared" si="24"/>
        <v>0.30284952455870917</v>
      </c>
      <c r="H117" s="31">
        <v>535202465</v>
      </c>
      <c r="I117" s="36">
        <f t="shared" si="25"/>
        <v>0.14175178351500353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1678650597</v>
      </c>
      <c r="O117" s="36">
        <f t="shared" si="29"/>
        <v>0.44460130807371268</v>
      </c>
      <c r="P117" s="31">
        <v>592894428</v>
      </c>
      <c r="Q117" s="31">
        <v>3277057428</v>
      </c>
      <c r="R117" s="31">
        <v>3253645067</v>
      </c>
      <c r="S117" s="31">
        <v>1677555183</v>
      </c>
      <c r="T117" s="36">
        <f t="shared" si="30"/>
        <v>0.51190899758623332</v>
      </c>
      <c r="U117" s="36">
        <f t="shared" si="31"/>
        <v>-9.7305625209889834E-2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10124348</v>
      </c>
      <c r="E118" s="31">
        <v>10124348</v>
      </c>
      <c r="F118" s="31">
        <v>0</v>
      </c>
      <c r="G118" s="36">
        <f t="shared" si="24"/>
        <v>0</v>
      </c>
      <c r="H118" s="31">
        <v>5449056</v>
      </c>
      <c r="I118" s="36">
        <f t="shared" si="25"/>
        <v>0.53821302863157217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5449056</v>
      </c>
      <c r="O118" s="36">
        <f t="shared" si="29"/>
        <v>0.53821302863157217</v>
      </c>
      <c r="P118" s="31">
        <v>0</v>
      </c>
      <c r="Q118" s="31">
        <v>0</v>
      </c>
      <c r="R118" s="31">
        <v>44134783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4111217808</v>
      </c>
      <c r="E121" s="32">
        <f>SUM(E113:E120)</f>
        <v>4111217808</v>
      </c>
      <c r="F121" s="32">
        <f>SUM(F113:F120)</f>
        <v>1242009260</v>
      </c>
      <c r="G121" s="37">
        <f t="shared" si="24"/>
        <v>0.30210251998402515</v>
      </c>
      <c r="H121" s="32">
        <f>SUM(H113:H120)</f>
        <v>632274625</v>
      </c>
      <c r="I121" s="37">
        <f t="shared" si="25"/>
        <v>0.15379253898191911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1874283885</v>
      </c>
      <c r="O121" s="37">
        <f t="shared" si="29"/>
        <v>0.45589505896594423</v>
      </c>
      <c r="P121" s="32">
        <f>SUM(P113:P120)</f>
        <v>666478741</v>
      </c>
      <c r="Q121" s="32">
        <f>SUM(Q113:Q120)</f>
        <v>3584668859</v>
      </c>
      <c r="R121" s="32">
        <f>SUM(R113:R120)</f>
        <v>3633981097</v>
      </c>
      <c r="S121" s="32">
        <f>SUM(S113:S120)</f>
        <v>1867331591</v>
      </c>
      <c r="T121" s="37">
        <f t="shared" si="30"/>
        <v>0.52092164282112285</v>
      </c>
      <c r="U121" s="37">
        <f t="shared" si="31"/>
        <v>-5.1320640698425568E-2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7161751</v>
      </c>
      <c r="E122" s="31">
        <v>7161751</v>
      </c>
      <c r="F122" s="31">
        <v>2186686</v>
      </c>
      <c r="G122" s="36">
        <f t="shared" si="24"/>
        <v>0.3053284036264316</v>
      </c>
      <c r="H122" s="31">
        <v>3146537</v>
      </c>
      <c r="I122" s="36">
        <f t="shared" si="25"/>
        <v>0.43935302972694806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5333223</v>
      </c>
      <c r="O122" s="36">
        <f t="shared" si="29"/>
        <v>0.74468143335337966</v>
      </c>
      <c r="P122" s="31">
        <v>170651</v>
      </c>
      <c r="Q122" s="31">
        <v>1256665</v>
      </c>
      <c r="R122" s="31">
        <v>8928782</v>
      </c>
      <c r="S122" s="31">
        <v>272419</v>
      </c>
      <c r="T122" s="36">
        <f t="shared" si="30"/>
        <v>0.21677933259858434</v>
      </c>
      <c r="U122" s="36">
        <f t="shared" si="31"/>
        <v>17.438432824888221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310716480</v>
      </c>
      <c r="E123" s="31">
        <v>310716480</v>
      </c>
      <c r="F123" s="31">
        <v>79930449</v>
      </c>
      <c r="G123" s="36">
        <f t="shared" si="24"/>
        <v>0.2572456053827592</v>
      </c>
      <c r="H123" s="31">
        <v>76316255</v>
      </c>
      <c r="I123" s="36">
        <f t="shared" si="25"/>
        <v>0.24561379879174738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156246704</v>
      </c>
      <c r="O123" s="36">
        <f t="shared" si="29"/>
        <v>0.50285940417450659</v>
      </c>
      <c r="P123" s="31">
        <v>64380245</v>
      </c>
      <c r="Q123" s="31">
        <v>289119681</v>
      </c>
      <c r="R123" s="31">
        <v>277125951</v>
      </c>
      <c r="S123" s="31">
        <v>136853623</v>
      </c>
      <c r="T123" s="36">
        <f t="shared" si="30"/>
        <v>0.47334592555807364</v>
      </c>
      <c r="U123" s="36">
        <f t="shared" si="31"/>
        <v>0.1853986420834528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610846385</v>
      </c>
      <c r="E124" s="31">
        <v>610846385</v>
      </c>
      <c r="F124" s="31">
        <v>142564574</v>
      </c>
      <c r="G124" s="36">
        <f t="shared" si="24"/>
        <v>0.2333885859044578</v>
      </c>
      <c r="H124" s="31">
        <v>127774845</v>
      </c>
      <c r="I124" s="36">
        <f t="shared" si="25"/>
        <v>0.20917672288426492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270339419</v>
      </c>
      <c r="O124" s="36">
        <f t="shared" si="29"/>
        <v>0.44256530878872269</v>
      </c>
      <c r="P124" s="31">
        <v>111507727</v>
      </c>
      <c r="Q124" s="31">
        <v>542526810</v>
      </c>
      <c r="R124" s="31">
        <v>534679038</v>
      </c>
      <c r="S124" s="31">
        <v>241139746</v>
      </c>
      <c r="T124" s="36">
        <f t="shared" si="30"/>
        <v>0.44447526196908133</v>
      </c>
      <c r="U124" s="36">
        <f t="shared" si="31"/>
        <v>0.14588332519772385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928724616</v>
      </c>
      <c r="E126" s="32">
        <f>SUM(E122:E125)</f>
        <v>928724616</v>
      </c>
      <c r="F126" s="32">
        <f>SUM(F122:F125)</f>
        <v>224681709</v>
      </c>
      <c r="G126" s="37">
        <f t="shared" si="24"/>
        <v>0.24192500675571627</v>
      </c>
      <c r="H126" s="32">
        <f>SUM(H122:H125)</f>
        <v>207237637</v>
      </c>
      <c r="I126" s="37">
        <f t="shared" si="25"/>
        <v>0.22314218168628794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431919346</v>
      </c>
      <c r="O126" s="37">
        <f t="shared" si="29"/>
        <v>0.46506718844200423</v>
      </c>
      <c r="P126" s="32">
        <f>SUM(P122:P125)</f>
        <v>176058623</v>
      </c>
      <c r="Q126" s="32">
        <f>SUM(Q122:Q125)</f>
        <v>832903156</v>
      </c>
      <c r="R126" s="32">
        <f>SUM(R122:R125)</f>
        <v>820733771</v>
      </c>
      <c r="S126" s="32">
        <f>SUM(S122:S125)</f>
        <v>378265788</v>
      </c>
      <c r="T126" s="37">
        <f t="shared" si="30"/>
        <v>0.45415338539070199</v>
      </c>
      <c r="U126" s="37">
        <f t="shared" si="31"/>
        <v>0.17709450107422464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226761216</v>
      </c>
      <c r="E127" s="31">
        <v>226761216</v>
      </c>
      <c r="F127" s="31">
        <v>57859018</v>
      </c>
      <c r="G127" s="36">
        <f t="shared" si="24"/>
        <v>0.2551539413159612</v>
      </c>
      <c r="H127" s="31">
        <v>62898919</v>
      </c>
      <c r="I127" s="36">
        <f t="shared" si="25"/>
        <v>0.27737952772311825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120757937</v>
      </c>
      <c r="O127" s="36">
        <f t="shared" si="29"/>
        <v>0.53253346903907939</v>
      </c>
      <c r="P127" s="31">
        <v>83873153</v>
      </c>
      <c r="Q127" s="31">
        <v>211671056</v>
      </c>
      <c r="R127" s="31">
        <v>210382586</v>
      </c>
      <c r="S127" s="31">
        <v>98006644</v>
      </c>
      <c r="T127" s="36">
        <f t="shared" si="30"/>
        <v>0.46301391343746118</v>
      </c>
      <c r="U127" s="36">
        <f t="shared" si="31"/>
        <v>-0.25007088978758196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70871168</v>
      </c>
      <c r="E128" s="31">
        <v>70871168</v>
      </c>
      <c r="F128" s="31">
        <v>19964738</v>
      </c>
      <c r="G128" s="36">
        <f t="shared" si="24"/>
        <v>0.28170465597519151</v>
      </c>
      <c r="H128" s="31">
        <v>15599150</v>
      </c>
      <c r="I128" s="36">
        <f t="shared" si="25"/>
        <v>0.22010572762113925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35563888</v>
      </c>
      <c r="O128" s="36">
        <f t="shared" si="29"/>
        <v>0.50181038359633079</v>
      </c>
      <c r="P128" s="31">
        <v>9634818</v>
      </c>
      <c r="Q128" s="31">
        <v>45414075</v>
      </c>
      <c r="R128" s="31">
        <v>44434888</v>
      </c>
      <c r="S128" s="31">
        <v>18523983</v>
      </c>
      <c r="T128" s="36">
        <f t="shared" si="30"/>
        <v>0.407890791566271</v>
      </c>
      <c r="U128" s="36">
        <f t="shared" si="31"/>
        <v>0.61903940479207797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22903403</v>
      </c>
      <c r="E129" s="31">
        <v>22903403</v>
      </c>
      <c r="F129" s="31">
        <v>1478358</v>
      </c>
      <c r="G129" s="36">
        <f t="shared" si="24"/>
        <v>6.4547525972450476E-2</v>
      </c>
      <c r="H129" s="31">
        <v>8160202</v>
      </c>
      <c r="I129" s="36">
        <f t="shared" si="25"/>
        <v>0.35628775339629659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9638560</v>
      </c>
      <c r="O129" s="36">
        <f t="shared" si="29"/>
        <v>0.42083527936874709</v>
      </c>
      <c r="P129" s="31">
        <v>22238860</v>
      </c>
      <c r="Q129" s="31">
        <v>29531976</v>
      </c>
      <c r="R129" s="31">
        <v>32332007</v>
      </c>
      <c r="S129" s="31">
        <v>25052204</v>
      </c>
      <c r="T129" s="36">
        <f t="shared" si="30"/>
        <v>0.84830774615284799</v>
      </c>
      <c r="U129" s="36">
        <f t="shared" si="31"/>
        <v>-0.63306563376000391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129450238</v>
      </c>
      <c r="E130" s="31">
        <v>129450238</v>
      </c>
      <c r="F130" s="31">
        <v>37622859</v>
      </c>
      <c r="G130" s="36">
        <f t="shared" si="24"/>
        <v>0.29063568813214541</v>
      </c>
      <c r="H130" s="31">
        <v>31870606</v>
      </c>
      <c r="I130" s="36">
        <f t="shared" si="25"/>
        <v>0.24619967095000628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69493465</v>
      </c>
      <c r="O130" s="36">
        <f t="shared" si="29"/>
        <v>0.53683535908215174</v>
      </c>
      <c r="P130" s="31">
        <v>25883269</v>
      </c>
      <c r="Q130" s="31">
        <v>105884407</v>
      </c>
      <c r="R130" s="31">
        <v>119035746</v>
      </c>
      <c r="S130" s="31">
        <v>59622102</v>
      </c>
      <c r="T130" s="36">
        <f t="shared" si="30"/>
        <v>0.56308670643072123</v>
      </c>
      <c r="U130" s="36">
        <f t="shared" si="31"/>
        <v>0.23132074236836164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449986025</v>
      </c>
      <c r="E132" s="32">
        <f>SUM(E127:E131)</f>
        <v>449986025</v>
      </c>
      <c r="F132" s="32">
        <f>SUM(F127:F131)</f>
        <v>116924973</v>
      </c>
      <c r="G132" s="37">
        <f t="shared" si="24"/>
        <v>0.25984134285059185</v>
      </c>
      <c r="H132" s="32">
        <f>SUM(H127:H131)</f>
        <v>118528877</v>
      </c>
      <c r="I132" s="37">
        <f t="shared" si="25"/>
        <v>0.26340568465431785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235453850</v>
      </c>
      <c r="O132" s="37">
        <f t="shared" si="29"/>
        <v>0.5232470275049097</v>
      </c>
      <c r="P132" s="32">
        <f>SUM(P127:P131)</f>
        <v>141630100</v>
      </c>
      <c r="Q132" s="32">
        <f>SUM(Q127:Q131)</f>
        <v>392501514</v>
      </c>
      <c r="R132" s="32">
        <f>SUM(R127:R131)</f>
        <v>406185227</v>
      </c>
      <c r="S132" s="32">
        <f>SUM(S127:S131)</f>
        <v>201204933</v>
      </c>
      <c r="T132" s="37">
        <f t="shared" si="30"/>
        <v>0.51262205577122943</v>
      </c>
      <c r="U132" s="37">
        <f t="shared" si="31"/>
        <v>-0.16310955792589288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849655380</v>
      </c>
      <c r="E133" s="31">
        <v>849655380</v>
      </c>
      <c r="F133" s="31">
        <v>203838220</v>
      </c>
      <c r="G133" s="36">
        <f t="shared" si="24"/>
        <v>0.2399069373279317</v>
      </c>
      <c r="H133" s="31">
        <v>202061465</v>
      </c>
      <c r="I133" s="36">
        <f t="shared" si="25"/>
        <v>0.23781578950279819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405899685</v>
      </c>
      <c r="O133" s="36">
        <f t="shared" si="29"/>
        <v>0.47772272683072992</v>
      </c>
      <c r="P133" s="31">
        <v>174723616</v>
      </c>
      <c r="Q133" s="31">
        <v>789456485</v>
      </c>
      <c r="R133" s="31">
        <v>828030650</v>
      </c>
      <c r="S133" s="31">
        <v>352033029</v>
      </c>
      <c r="T133" s="36">
        <f t="shared" si="30"/>
        <v>0.44591821802565851</v>
      </c>
      <c r="U133" s="36">
        <f t="shared" si="31"/>
        <v>0.15646338844086194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26060349</v>
      </c>
      <c r="E134" s="31">
        <v>26060349</v>
      </c>
      <c r="F134" s="31">
        <v>9032263</v>
      </c>
      <c r="G134" s="36">
        <f t="shared" si="24"/>
        <v>0.34659025479666444</v>
      </c>
      <c r="H134" s="31">
        <v>5456128</v>
      </c>
      <c r="I134" s="36">
        <f t="shared" si="25"/>
        <v>0.20936511633056026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14488391</v>
      </c>
      <c r="O134" s="36">
        <f t="shared" si="29"/>
        <v>0.55595537112722471</v>
      </c>
      <c r="P134" s="31">
        <v>6590585</v>
      </c>
      <c r="Q134" s="31">
        <v>24124615</v>
      </c>
      <c r="R134" s="31">
        <v>24400083</v>
      </c>
      <c r="S134" s="31">
        <v>12116317</v>
      </c>
      <c r="T134" s="36">
        <f t="shared" si="30"/>
        <v>0.50223877147884022</v>
      </c>
      <c r="U134" s="36">
        <f t="shared" si="31"/>
        <v>-0.17213297453867904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10994921</v>
      </c>
      <c r="E136" s="31">
        <v>10994921</v>
      </c>
      <c r="F136" s="31">
        <v>1150834</v>
      </c>
      <c r="G136" s="36">
        <f t="shared" si="24"/>
        <v>0.10466960153692782</v>
      </c>
      <c r="H136" s="31">
        <v>1709974</v>
      </c>
      <c r="I136" s="36">
        <f t="shared" si="25"/>
        <v>0.15552399148661458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2860808</v>
      </c>
      <c r="O136" s="36">
        <f t="shared" si="29"/>
        <v>0.26019359302354239</v>
      </c>
      <c r="P136" s="31">
        <v>2811152</v>
      </c>
      <c r="Q136" s="31">
        <v>5574896</v>
      </c>
      <c r="R136" s="31">
        <v>10481336</v>
      </c>
      <c r="S136" s="31">
        <v>4727144</v>
      </c>
      <c r="T136" s="36">
        <f t="shared" si="30"/>
        <v>0.84793402424009345</v>
      </c>
      <c r="U136" s="36">
        <f t="shared" si="31"/>
        <v>-0.39171770149746443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886710650</v>
      </c>
      <c r="E137" s="32">
        <f>SUM(E133:E136)</f>
        <v>886710650</v>
      </c>
      <c r="F137" s="32">
        <f>SUM(F133:F136)</f>
        <v>214021317</v>
      </c>
      <c r="G137" s="37">
        <f t="shared" ref="G137:G170" si="32">IF(($D137     =0),0,($F137     /$D137     ))</f>
        <v>0.24136545219119676</v>
      </c>
      <c r="H137" s="32">
        <f>SUM(H133:H136)</f>
        <v>209227567</v>
      </c>
      <c r="I137" s="37">
        <f t="shared" ref="I137:I170" si="33">IF(($D137     =0),0,($H137     /$D137     ))</f>
        <v>0.23595923540559707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423248884</v>
      </c>
      <c r="O137" s="37">
        <f t="shared" ref="O137:O170" si="37">IF(($D137     =0),0,($N137     /$D137     ))</f>
        <v>0.47732468759679386</v>
      </c>
      <c r="P137" s="32">
        <f>SUM(P133:P136)</f>
        <v>184125353</v>
      </c>
      <c r="Q137" s="32">
        <f>SUM(Q133:Q136)</f>
        <v>819155996</v>
      </c>
      <c r="R137" s="32">
        <f>SUM(R133:R136)</f>
        <v>862912069</v>
      </c>
      <c r="S137" s="32">
        <f>SUM(S133:S136)</f>
        <v>368876490</v>
      </c>
      <c r="T137" s="37">
        <f t="shared" ref="T137:T170" si="38">IF(($Q137     =0),0,($S137     /$Q137     ))</f>
        <v>0.45031287300740214</v>
      </c>
      <c r="U137" s="37">
        <f t="shared" ref="U137:U170" si="39">IF(($P137     =0),0,(($H137     /$P137     )-1))</f>
        <v>0.13633219755456483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55322003</v>
      </c>
      <c r="E138" s="31">
        <v>55322003</v>
      </c>
      <c r="F138" s="31">
        <v>16594777</v>
      </c>
      <c r="G138" s="36">
        <f t="shared" si="32"/>
        <v>0.29996703120094909</v>
      </c>
      <c r="H138" s="31">
        <v>9975508</v>
      </c>
      <c r="I138" s="36">
        <f t="shared" si="33"/>
        <v>0.18031718772004693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26570285</v>
      </c>
      <c r="O138" s="36">
        <f t="shared" si="37"/>
        <v>0.48028421892099604</v>
      </c>
      <c r="P138" s="31">
        <v>11146443</v>
      </c>
      <c r="Q138" s="31">
        <v>52529184</v>
      </c>
      <c r="R138" s="31">
        <v>52829184</v>
      </c>
      <c r="S138" s="31">
        <v>26275117</v>
      </c>
      <c r="T138" s="36">
        <f t="shared" si="38"/>
        <v>0.50020036481054042</v>
      </c>
      <c r="U138" s="36">
        <f t="shared" si="39"/>
        <v>-0.10505010432476081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57401108</v>
      </c>
      <c r="E139" s="31">
        <v>57401108</v>
      </c>
      <c r="F139" s="31">
        <v>11922655</v>
      </c>
      <c r="G139" s="36">
        <f t="shared" si="32"/>
        <v>0.20770775017095489</v>
      </c>
      <c r="H139" s="31">
        <v>16922760</v>
      </c>
      <c r="I139" s="36">
        <f t="shared" si="33"/>
        <v>0.29481591191584666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28845415</v>
      </c>
      <c r="O139" s="36">
        <f t="shared" si="37"/>
        <v>0.50252366208680155</v>
      </c>
      <c r="P139" s="31">
        <v>18079491</v>
      </c>
      <c r="Q139" s="31">
        <v>43965158</v>
      </c>
      <c r="R139" s="31">
        <v>59922890</v>
      </c>
      <c r="S139" s="31">
        <v>25670731</v>
      </c>
      <c r="T139" s="36">
        <f t="shared" si="38"/>
        <v>0.58388806427125772</v>
      </c>
      <c r="U139" s="36">
        <f t="shared" si="39"/>
        <v>-6.3980285728176711E-2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375727669</v>
      </c>
      <c r="E140" s="31">
        <v>375727669</v>
      </c>
      <c r="F140" s="31">
        <v>106425847</v>
      </c>
      <c r="G140" s="36">
        <f t="shared" si="32"/>
        <v>0.28325262092954884</v>
      </c>
      <c r="H140" s="31">
        <v>100873841</v>
      </c>
      <c r="I140" s="36">
        <f t="shared" si="33"/>
        <v>0.26847594500686078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207299688</v>
      </c>
      <c r="O140" s="36">
        <f t="shared" si="37"/>
        <v>0.55172856593640962</v>
      </c>
      <c r="P140" s="31">
        <v>114881625</v>
      </c>
      <c r="Q140" s="31">
        <v>320427637</v>
      </c>
      <c r="R140" s="31">
        <v>284946232</v>
      </c>
      <c r="S140" s="31">
        <v>178758600</v>
      </c>
      <c r="T140" s="36">
        <f t="shared" si="38"/>
        <v>0.55787509989345896</v>
      </c>
      <c r="U140" s="36">
        <f t="shared" si="39"/>
        <v>-0.12193232816823407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254640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254640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182792284</v>
      </c>
      <c r="E142" s="31">
        <v>182792284</v>
      </c>
      <c r="F142" s="31">
        <v>59634909</v>
      </c>
      <c r="G142" s="36">
        <f t="shared" si="32"/>
        <v>0.32624412636585909</v>
      </c>
      <c r="H142" s="31">
        <v>43765823</v>
      </c>
      <c r="I142" s="36">
        <f t="shared" si="33"/>
        <v>0.23942926934487016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103400732</v>
      </c>
      <c r="O142" s="36">
        <f t="shared" si="37"/>
        <v>0.56567339571072928</v>
      </c>
      <c r="P142" s="31">
        <v>54825977</v>
      </c>
      <c r="Q142" s="31">
        <v>152920996</v>
      </c>
      <c r="R142" s="31">
        <v>185082414</v>
      </c>
      <c r="S142" s="31">
        <v>96975600</v>
      </c>
      <c r="T142" s="36">
        <f t="shared" si="38"/>
        <v>0.63415490702140076</v>
      </c>
      <c r="U142" s="36">
        <f t="shared" si="39"/>
        <v>-0.20173200014292492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671243064</v>
      </c>
      <c r="E144" s="32">
        <f>SUM(E138:E143)</f>
        <v>671243064</v>
      </c>
      <c r="F144" s="32">
        <f>SUM(F138:F143)</f>
        <v>194578188</v>
      </c>
      <c r="G144" s="37">
        <f t="shared" si="32"/>
        <v>0.28987739082246966</v>
      </c>
      <c r="H144" s="32">
        <f>SUM(H138:H143)</f>
        <v>171792572</v>
      </c>
      <c r="I144" s="37">
        <f t="shared" si="33"/>
        <v>0.25593198829686531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366370760</v>
      </c>
      <c r="O144" s="37">
        <f t="shared" si="37"/>
        <v>0.54580937911933491</v>
      </c>
      <c r="P144" s="32">
        <f>SUM(P138:P143)</f>
        <v>198933536</v>
      </c>
      <c r="Q144" s="32">
        <f>SUM(Q138:Q143)</f>
        <v>569842975</v>
      </c>
      <c r="R144" s="32">
        <f>SUM(R138:R143)</f>
        <v>582780720</v>
      </c>
      <c r="S144" s="32">
        <f>SUM(S138:S143)</f>
        <v>327680048</v>
      </c>
      <c r="T144" s="37">
        <f t="shared" si="38"/>
        <v>0.57503568943707695</v>
      </c>
      <c r="U144" s="37">
        <f t="shared" si="39"/>
        <v>-0.13643232079280987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13533000</v>
      </c>
      <c r="E145" s="31">
        <v>13533000</v>
      </c>
      <c r="F145" s="31">
        <v>1245432</v>
      </c>
      <c r="G145" s="36">
        <f t="shared" si="32"/>
        <v>9.2029261804477944E-2</v>
      </c>
      <c r="H145" s="31">
        <v>1375925</v>
      </c>
      <c r="I145" s="36">
        <f t="shared" si="33"/>
        <v>0.10167183920786227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2621357</v>
      </c>
      <c r="O145" s="36">
        <f t="shared" si="37"/>
        <v>0.1937011010123402</v>
      </c>
      <c r="P145" s="31">
        <v>2491720</v>
      </c>
      <c r="Q145" s="31">
        <v>992024</v>
      </c>
      <c r="R145" s="31">
        <v>16470285</v>
      </c>
      <c r="S145" s="31">
        <v>8451563</v>
      </c>
      <c r="T145" s="36">
        <f t="shared" si="38"/>
        <v>8.5195146488391416</v>
      </c>
      <c r="U145" s="36">
        <f t="shared" si="39"/>
        <v>-0.44780111730049921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8235783</v>
      </c>
      <c r="E146" s="31">
        <v>8235783</v>
      </c>
      <c r="F146" s="31">
        <v>1078683</v>
      </c>
      <c r="G146" s="36">
        <f t="shared" si="32"/>
        <v>0.13097516046743826</v>
      </c>
      <c r="H146" s="31">
        <v>5156128</v>
      </c>
      <c r="I146" s="36">
        <f t="shared" si="33"/>
        <v>0.62606409129526608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6234811</v>
      </c>
      <c r="O146" s="36">
        <f t="shared" si="37"/>
        <v>0.75703925176270426</v>
      </c>
      <c r="P146" s="31">
        <v>5374392</v>
      </c>
      <c r="Q146" s="31">
        <v>0</v>
      </c>
      <c r="R146" s="31">
        <v>15000000</v>
      </c>
      <c r="S146" s="31">
        <v>9403113</v>
      </c>
      <c r="T146" s="36">
        <f t="shared" si="38"/>
        <v>0</v>
      </c>
      <c r="U146" s="36">
        <f t="shared" si="39"/>
        <v>-4.0611849675274869E-2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3129875</v>
      </c>
      <c r="E147" s="31">
        <v>3129875</v>
      </c>
      <c r="F147" s="31">
        <v>0</v>
      </c>
      <c r="G147" s="36">
        <f t="shared" si="32"/>
        <v>0</v>
      </c>
      <c r="H147" s="31">
        <v>693661</v>
      </c>
      <c r="I147" s="36">
        <f t="shared" si="33"/>
        <v>0.22162578377730741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693661</v>
      </c>
      <c r="O147" s="36">
        <f t="shared" si="37"/>
        <v>0.22162578377730741</v>
      </c>
      <c r="P147" s="31">
        <v>0</v>
      </c>
      <c r="Q147" s="31">
        <v>0</v>
      </c>
      <c r="R147" s="31">
        <v>6810000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81294734</v>
      </c>
      <c r="E149" s="31">
        <v>81294734</v>
      </c>
      <c r="F149" s="31">
        <v>38724882</v>
      </c>
      <c r="G149" s="36">
        <f t="shared" si="32"/>
        <v>0.47635166627152015</v>
      </c>
      <c r="H149" s="31">
        <v>39889966</v>
      </c>
      <c r="I149" s="36">
        <f t="shared" si="33"/>
        <v>0.49068327107140791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78614848</v>
      </c>
      <c r="O149" s="36">
        <f t="shared" si="37"/>
        <v>0.967034937342928</v>
      </c>
      <c r="P149" s="31">
        <v>21864150</v>
      </c>
      <c r="Q149" s="31">
        <v>70013873</v>
      </c>
      <c r="R149" s="31">
        <v>91742676</v>
      </c>
      <c r="S149" s="31">
        <v>47759528</v>
      </c>
      <c r="T149" s="36">
        <f t="shared" si="38"/>
        <v>0.68214378027623179</v>
      </c>
      <c r="U149" s="36">
        <f t="shared" si="39"/>
        <v>0.82444622818632318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106193392</v>
      </c>
      <c r="E150" s="32">
        <f>SUM(E145:E149)</f>
        <v>106193392</v>
      </c>
      <c r="F150" s="32">
        <f>SUM(F145:F149)</f>
        <v>41048997</v>
      </c>
      <c r="G150" s="37">
        <f t="shared" si="32"/>
        <v>0.38654944744584485</v>
      </c>
      <c r="H150" s="32">
        <f>SUM(H145:H149)</f>
        <v>47115680</v>
      </c>
      <c r="I150" s="37">
        <f t="shared" si="33"/>
        <v>0.4436780774457228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88164677</v>
      </c>
      <c r="O150" s="37">
        <f t="shared" si="37"/>
        <v>0.83022752489156759</v>
      </c>
      <c r="P150" s="32">
        <f>SUM(P145:P149)</f>
        <v>29730262</v>
      </c>
      <c r="Q150" s="32">
        <f>SUM(Q145:Q149)</f>
        <v>71005897</v>
      </c>
      <c r="R150" s="32">
        <f>SUM(R145:R149)</f>
        <v>130022961</v>
      </c>
      <c r="S150" s="32">
        <f>SUM(S145:S149)</f>
        <v>65614204</v>
      </c>
      <c r="T150" s="37">
        <f t="shared" si="38"/>
        <v>0.92406696869134686</v>
      </c>
      <c r="U150" s="37">
        <f t="shared" si="39"/>
        <v>0.58477177227701516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1900000</v>
      </c>
      <c r="E151" s="31">
        <v>1900000</v>
      </c>
      <c r="F151" s="31">
        <v>383965</v>
      </c>
      <c r="G151" s="36">
        <f t="shared" si="32"/>
        <v>0.20208684210526315</v>
      </c>
      <c r="H151" s="31">
        <v>126554</v>
      </c>
      <c r="I151" s="36">
        <f t="shared" si="33"/>
        <v>6.6607368421052637E-2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510519</v>
      </c>
      <c r="O151" s="36">
        <f t="shared" si="37"/>
        <v>0.26869421052631581</v>
      </c>
      <c r="P151" s="31">
        <v>990659</v>
      </c>
      <c r="Q151" s="31">
        <v>1630000</v>
      </c>
      <c r="R151" s="31">
        <v>1930000</v>
      </c>
      <c r="S151" s="31">
        <v>1453989</v>
      </c>
      <c r="T151" s="36">
        <f t="shared" si="38"/>
        <v>0.89201779141104298</v>
      </c>
      <c r="U151" s="36">
        <f t="shared" si="39"/>
        <v>-0.87225271258828718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2273475800</v>
      </c>
      <c r="E152" s="31">
        <v>2268013897</v>
      </c>
      <c r="F152" s="31">
        <v>658380923</v>
      </c>
      <c r="G152" s="36">
        <f t="shared" si="32"/>
        <v>0.28959222834041165</v>
      </c>
      <c r="H152" s="31">
        <v>514477708</v>
      </c>
      <c r="I152" s="36">
        <f t="shared" si="33"/>
        <v>0.22629566059159284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1172858631</v>
      </c>
      <c r="O152" s="36">
        <f t="shared" si="37"/>
        <v>0.51588788893200443</v>
      </c>
      <c r="P152" s="31">
        <v>412587103</v>
      </c>
      <c r="Q152" s="31">
        <v>1846846400</v>
      </c>
      <c r="R152" s="31">
        <v>2053019900</v>
      </c>
      <c r="S152" s="31">
        <v>900237862</v>
      </c>
      <c r="T152" s="36">
        <f t="shared" si="38"/>
        <v>0.48744598467961386</v>
      </c>
      <c r="U152" s="36">
        <f t="shared" si="39"/>
        <v>0.24695538047392618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125873220</v>
      </c>
      <c r="E153" s="31">
        <v>134623220</v>
      </c>
      <c r="F153" s="31">
        <v>30794787</v>
      </c>
      <c r="G153" s="36">
        <f t="shared" si="32"/>
        <v>0.2446492351589957</v>
      </c>
      <c r="H153" s="31">
        <v>30632182</v>
      </c>
      <c r="I153" s="36">
        <f t="shared" si="33"/>
        <v>0.24335741947333991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61426969</v>
      </c>
      <c r="O153" s="36">
        <f t="shared" si="37"/>
        <v>0.48800665463233561</v>
      </c>
      <c r="P153" s="31">
        <v>25038587</v>
      </c>
      <c r="Q153" s="31">
        <v>114406690</v>
      </c>
      <c r="R153" s="31">
        <v>114009530</v>
      </c>
      <c r="S153" s="31">
        <v>52810875</v>
      </c>
      <c r="T153" s="36">
        <f t="shared" si="38"/>
        <v>0.46160652842941263</v>
      </c>
      <c r="U153" s="36">
        <f t="shared" si="39"/>
        <v>0.22339898812980152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38890596</v>
      </c>
      <c r="E154" s="31">
        <v>38890596</v>
      </c>
      <c r="F154" s="31">
        <v>14347495</v>
      </c>
      <c r="G154" s="36">
        <f t="shared" si="32"/>
        <v>0.36891939120706713</v>
      </c>
      <c r="H154" s="31">
        <v>13704339</v>
      </c>
      <c r="I154" s="36">
        <f t="shared" si="33"/>
        <v>0.35238182001633506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28051834</v>
      </c>
      <c r="O154" s="36">
        <f t="shared" si="37"/>
        <v>0.72130121122340218</v>
      </c>
      <c r="P154" s="31">
        <v>9939188</v>
      </c>
      <c r="Q154" s="31">
        <v>35950925</v>
      </c>
      <c r="R154" s="31">
        <v>37866391</v>
      </c>
      <c r="S154" s="31">
        <v>18716648</v>
      </c>
      <c r="T154" s="36">
        <f t="shared" si="38"/>
        <v>0.52061659053278875</v>
      </c>
      <c r="U154" s="36">
        <f t="shared" si="39"/>
        <v>0.37881877272066888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36887495</v>
      </c>
      <c r="E155" s="31">
        <v>36887495</v>
      </c>
      <c r="F155" s="31">
        <v>7688306</v>
      </c>
      <c r="G155" s="36">
        <f t="shared" si="32"/>
        <v>0.20842580934270544</v>
      </c>
      <c r="H155" s="31">
        <v>7029059</v>
      </c>
      <c r="I155" s="36">
        <f t="shared" si="33"/>
        <v>0.19055398042073607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14717365</v>
      </c>
      <c r="O155" s="36">
        <f t="shared" si="37"/>
        <v>0.39897978976344151</v>
      </c>
      <c r="P155" s="31">
        <v>8938402</v>
      </c>
      <c r="Q155" s="31">
        <v>33215999</v>
      </c>
      <c r="R155" s="31">
        <v>37636166</v>
      </c>
      <c r="S155" s="31">
        <v>15486788</v>
      </c>
      <c r="T155" s="36">
        <f t="shared" si="38"/>
        <v>0.46624483580939413</v>
      </c>
      <c r="U155" s="36">
        <f t="shared" si="39"/>
        <v>-0.21361122491469953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2477027111</v>
      </c>
      <c r="E157" s="32">
        <f>SUM(E151:E156)</f>
        <v>2480315208</v>
      </c>
      <c r="F157" s="32">
        <f>SUM(F151:F156)</f>
        <v>711595476</v>
      </c>
      <c r="G157" s="37">
        <f t="shared" si="32"/>
        <v>0.28727803294519533</v>
      </c>
      <c r="H157" s="32">
        <f>SUM(H151:H156)</f>
        <v>565969842</v>
      </c>
      <c r="I157" s="37">
        <f t="shared" si="33"/>
        <v>0.22848754439813637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1277565318</v>
      </c>
      <c r="O157" s="37">
        <f t="shared" si="37"/>
        <v>0.51576557734333173</v>
      </c>
      <c r="P157" s="32">
        <f>SUM(P151:P156)</f>
        <v>457493939</v>
      </c>
      <c r="Q157" s="32">
        <f>SUM(Q151:Q156)</f>
        <v>2032050014</v>
      </c>
      <c r="R157" s="32">
        <f>SUM(R151:R156)</f>
        <v>2244461987</v>
      </c>
      <c r="S157" s="32">
        <f>SUM(S151:S156)</f>
        <v>988706162</v>
      </c>
      <c r="T157" s="37">
        <f t="shared" si="38"/>
        <v>0.48655601741503202</v>
      </c>
      <c r="U157" s="37">
        <f t="shared" si="39"/>
        <v>0.23710894014707362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76143194</v>
      </c>
      <c r="E158" s="31">
        <v>76143194</v>
      </c>
      <c r="F158" s="31">
        <v>15298202</v>
      </c>
      <c r="G158" s="36">
        <f t="shared" si="32"/>
        <v>0.20091358395078621</v>
      </c>
      <c r="H158" s="31">
        <v>22137029</v>
      </c>
      <c r="I158" s="36">
        <f t="shared" si="33"/>
        <v>0.29072892581837323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37435231</v>
      </c>
      <c r="O158" s="36">
        <f t="shared" si="37"/>
        <v>0.49164250976915941</v>
      </c>
      <c r="P158" s="31">
        <v>15756096</v>
      </c>
      <c r="Q158" s="31">
        <v>55216162</v>
      </c>
      <c r="R158" s="31">
        <v>76368696</v>
      </c>
      <c r="S158" s="31">
        <v>29598759</v>
      </c>
      <c r="T158" s="36">
        <f t="shared" si="38"/>
        <v>0.53605245145434044</v>
      </c>
      <c r="U158" s="36">
        <f t="shared" si="39"/>
        <v>0.40498185591151503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1470901994</v>
      </c>
      <c r="E159" s="31">
        <v>1470901994</v>
      </c>
      <c r="F159" s="31">
        <v>374757776</v>
      </c>
      <c r="G159" s="36">
        <f t="shared" si="32"/>
        <v>0.25478092866056717</v>
      </c>
      <c r="H159" s="31">
        <v>377050473</v>
      </c>
      <c r="I159" s="36">
        <f t="shared" si="33"/>
        <v>0.25633963006239557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751808249</v>
      </c>
      <c r="O159" s="36">
        <f t="shared" si="37"/>
        <v>0.5111205587229628</v>
      </c>
      <c r="P159" s="31">
        <v>321809768</v>
      </c>
      <c r="Q159" s="31">
        <v>1346612019</v>
      </c>
      <c r="R159" s="31">
        <v>1424171211</v>
      </c>
      <c r="S159" s="31">
        <v>649653242</v>
      </c>
      <c r="T159" s="36">
        <f t="shared" si="38"/>
        <v>0.48243535096503548</v>
      </c>
      <c r="U159" s="36">
        <f t="shared" si="39"/>
        <v>0.17165639608552841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11477000</v>
      </c>
      <c r="E160" s="31">
        <v>11477000</v>
      </c>
      <c r="F160" s="31">
        <v>0</v>
      </c>
      <c r="G160" s="36">
        <f t="shared" si="32"/>
        <v>0</v>
      </c>
      <c r="H160" s="31">
        <v>3749624</v>
      </c>
      <c r="I160" s="36">
        <f t="shared" si="33"/>
        <v>0.32670767622200925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3749624</v>
      </c>
      <c r="O160" s="36">
        <f t="shared" si="37"/>
        <v>0.32670767622200925</v>
      </c>
      <c r="P160" s="31">
        <v>0</v>
      </c>
      <c r="Q160" s="31">
        <v>0</v>
      </c>
      <c r="R160" s="31">
        <v>14500000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8740000</v>
      </c>
      <c r="E161" s="31">
        <v>8740000</v>
      </c>
      <c r="F161" s="31">
        <v>728292</v>
      </c>
      <c r="G161" s="36">
        <f t="shared" si="32"/>
        <v>8.3328604118993135E-2</v>
      </c>
      <c r="H161" s="31">
        <v>4500304</v>
      </c>
      <c r="I161" s="36">
        <f t="shared" si="33"/>
        <v>0.51490892448512582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5228596</v>
      </c>
      <c r="O161" s="36">
        <f t="shared" si="37"/>
        <v>0.59823752860411894</v>
      </c>
      <c r="P161" s="31">
        <v>0</v>
      </c>
      <c r="Q161" s="31">
        <v>0</v>
      </c>
      <c r="R161" s="31">
        <v>23260767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1567262188</v>
      </c>
      <c r="E163" s="32">
        <f>SUM(E158:E162)</f>
        <v>1567262188</v>
      </c>
      <c r="F163" s="32">
        <f>SUM(F158:F162)</f>
        <v>390784270</v>
      </c>
      <c r="G163" s="37">
        <f t="shared" si="32"/>
        <v>0.24934198820854855</v>
      </c>
      <c r="H163" s="32">
        <f>SUM(H158:H162)</f>
        <v>407437430</v>
      </c>
      <c r="I163" s="37">
        <f t="shared" si="33"/>
        <v>0.25996762578693694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798221700</v>
      </c>
      <c r="O163" s="37">
        <f t="shared" si="37"/>
        <v>0.50930961399548547</v>
      </c>
      <c r="P163" s="32">
        <f>SUM(P158:P162)</f>
        <v>337565864</v>
      </c>
      <c r="Q163" s="32">
        <f>SUM(Q158:Q162)</f>
        <v>1401828181</v>
      </c>
      <c r="R163" s="32">
        <f>SUM(R158:R162)</f>
        <v>1538300674</v>
      </c>
      <c r="S163" s="32">
        <f>SUM(S158:S162)</f>
        <v>679252001</v>
      </c>
      <c r="T163" s="37">
        <f t="shared" si="38"/>
        <v>0.48454725779264385</v>
      </c>
      <c r="U163" s="37">
        <f t="shared" si="39"/>
        <v>0.20698646827630651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171518832</v>
      </c>
      <c r="E164" s="31">
        <v>171518832</v>
      </c>
      <c r="F164" s="31">
        <v>72164566</v>
      </c>
      <c r="G164" s="36">
        <f t="shared" si="32"/>
        <v>0.42073844112930991</v>
      </c>
      <c r="H164" s="31">
        <v>54223629</v>
      </c>
      <c r="I164" s="36">
        <f t="shared" si="33"/>
        <v>0.31613804949418034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126388195</v>
      </c>
      <c r="O164" s="36">
        <f t="shared" si="37"/>
        <v>0.73687649062349025</v>
      </c>
      <c r="P164" s="31">
        <v>39600128</v>
      </c>
      <c r="Q164" s="31">
        <v>166507443</v>
      </c>
      <c r="R164" s="31">
        <v>166507443</v>
      </c>
      <c r="S164" s="31">
        <v>100444139</v>
      </c>
      <c r="T164" s="36">
        <f t="shared" si="38"/>
        <v>0.60324113559295967</v>
      </c>
      <c r="U164" s="36">
        <f t="shared" si="39"/>
        <v>0.3692791346533022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4216000</v>
      </c>
      <c r="E165" s="31">
        <v>4216000</v>
      </c>
      <c r="F165" s="31">
        <v>3666087</v>
      </c>
      <c r="G165" s="36">
        <f t="shared" si="32"/>
        <v>0.86956522770398481</v>
      </c>
      <c r="H165" s="31">
        <v>5474594</v>
      </c>
      <c r="I165" s="36">
        <f t="shared" si="33"/>
        <v>1.2985279886148007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9140681</v>
      </c>
      <c r="O165" s="36">
        <f t="shared" si="37"/>
        <v>2.1680932163187854</v>
      </c>
      <c r="P165" s="31">
        <v>8265128</v>
      </c>
      <c r="Q165" s="31">
        <v>0</v>
      </c>
      <c r="R165" s="31">
        <v>19011305</v>
      </c>
      <c r="S165" s="31">
        <v>15206406</v>
      </c>
      <c r="T165" s="36">
        <f t="shared" si="38"/>
        <v>0</v>
      </c>
      <c r="U165" s="36">
        <f t="shared" si="39"/>
        <v>-0.33762743904268633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4269565</v>
      </c>
      <c r="E166" s="31">
        <v>4269565</v>
      </c>
      <c r="F166" s="31">
        <v>768968</v>
      </c>
      <c r="G166" s="36">
        <f t="shared" si="32"/>
        <v>0.18010453055522049</v>
      </c>
      <c r="H166" s="31">
        <v>872608</v>
      </c>
      <c r="I166" s="36">
        <f t="shared" si="33"/>
        <v>0.2043786662107264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1641576</v>
      </c>
      <c r="O166" s="36">
        <f t="shared" si="37"/>
        <v>0.38448319676594689</v>
      </c>
      <c r="P166" s="31">
        <v>1025599</v>
      </c>
      <c r="Q166" s="31">
        <v>5525000</v>
      </c>
      <c r="R166" s="31">
        <v>9057315</v>
      </c>
      <c r="S166" s="31">
        <v>1798132</v>
      </c>
      <c r="T166" s="36">
        <f t="shared" si="38"/>
        <v>0.32545375565610862</v>
      </c>
      <c r="U166" s="36">
        <f t="shared" si="39"/>
        <v>-0.14917233733652235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4786087</v>
      </c>
      <c r="E167" s="31">
        <v>4786087</v>
      </c>
      <c r="F167" s="31">
        <v>0</v>
      </c>
      <c r="G167" s="36">
        <f t="shared" si="32"/>
        <v>0</v>
      </c>
      <c r="H167" s="31">
        <v>4526521</v>
      </c>
      <c r="I167" s="36">
        <f t="shared" si="33"/>
        <v>0.94576655209151028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4526521</v>
      </c>
      <c r="O167" s="36">
        <f t="shared" si="37"/>
        <v>0.94576655209151028</v>
      </c>
      <c r="P167" s="31">
        <v>0</v>
      </c>
      <c r="Q167" s="31">
        <v>0</v>
      </c>
      <c r="R167" s="31">
        <v>12556309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184790484</v>
      </c>
      <c r="E169" s="32">
        <f>SUM(E164:E168)</f>
        <v>184790484</v>
      </c>
      <c r="F169" s="32">
        <f>SUM(F164:F168)</f>
        <v>76599621</v>
      </c>
      <c r="G169" s="37">
        <f t="shared" si="32"/>
        <v>0.41452145879979402</v>
      </c>
      <c r="H169" s="32">
        <f>SUM(H164:H168)</f>
        <v>65097352</v>
      </c>
      <c r="I169" s="37">
        <f t="shared" si="33"/>
        <v>0.35227653822260674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141696973</v>
      </c>
      <c r="O169" s="37">
        <f t="shared" si="37"/>
        <v>0.76679799702240081</v>
      </c>
      <c r="P169" s="32">
        <f>SUM(P164:P168)</f>
        <v>48890855</v>
      </c>
      <c r="Q169" s="32">
        <f>SUM(Q164:Q168)</f>
        <v>172032443</v>
      </c>
      <c r="R169" s="32">
        <f>SUM(R164:R168)</f>
        <v>207132372</v>
      </c>
      <c r="S169" s="32">
        <f>SUM(S164:S168)</f>
        <v>117448677</v>
      </c>
      <c r="T169" s="37">
        <f t="shared" si="38"/>
        <v>0.68271237071254054</v>
      </c>
      <c r="U169" s="37">
        <f t="shared" si="39"/>
        <v>0.3314831986472726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32137274945</v>
      </c>
      <c r="E170" s="32">
        <f>SUM(E105,E107:E111,E113:E120,E122:E125,E127:E131,E133:E136,E138:E143,E145:E149,E151:E156,E158:E162,E164:E168)</f>
        <v>32140563042</v>
      </c>
      <c r="F170" s="32">
        <f>SUM(F105,F107:F111,F113:F120,F122:F125,F127:F131,F133:F136,F138:F143,F145:F149,F151:F156,F158:F162,F164:F168)</f>
        <v>9451063420</v>
      </c>
      <c r="G170" s="37">
        <f t="shared" si="32"/>
        <v>0.29408415729630555</v>
      </c>
      <c r="H170" s="32">
        <f>SUM(H105,H107:H111,H113:H120,H122:H125,H127:H131,H133:H136,H138:H143,H145:H149,H151:H156,H158:H162,H164:H168)</f>
        <v>7196403949</v>
      </c>
      <c r="I170" s="37">
        <f t="shared" si="33"/>
        <v>0.22392701189867484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16647467369</v>
      </c>
      <c r="O170" s="37">
        <f t="shared" si="37"/>
        <v>0.51801116919498047</v>
      </c>
      <c r="P170" s="32">
        <f>SUM(P105,P107:P111,P113:P120,P122:P125,P127:P131,P133:P136,P138:P143,P145:P149,P151:P156,P158:P162,P164:P168)</f>
        <v>6684847434</v>
      </c>
      <c r="Q170" s="32">
        <f>SUM(Q105,Q107:Q111,Q113:Q120,Q122:Q125,Q127:Q131,Q133:Q136,Q138:Q143,Q145:Q149,Q151:Q156,Q158:Q162,Q164:Q168)</f>
        <v>28961963329</v>
      </c>
      <c r="R170" s="32">
        <f>SUM(R105,R107:R111,R113:R120,R122:R125,R127:R131,R133:R136,R138:R143,R145:R149,R151:R156,R158:R162,R164:R168)</f>
        <v>29586593765</v>
      </c>
      <c r="S170" s="32">
        <f>SUM(S105,S107:S111,S113:S120,S122:S125,S127:S131,S133:S136,S138:S143,S145:S149,S151:S156,S158:S162,S164:S168)</f>
        <v>14895851362</v>
      </c>
      <c r="T170" s="37">
        <f t="shared" si="38"/>
        <v>0.51432463996957645</v>
      </c>
      <c r="U170" s="37">
        <f t="shared" si="39"/>
        <v>7.6524785352341418E-2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31375000</v>
      </c>
      <c r="E173" s="31">
        <v>31375000</v>
      </c>
      <c r="F173" s="31">
        <v>4505601</v>
      </c>
      <c r="G173" s="36">
        <f t="shared" ref="G173:G205" si="40">IF(($D173     =0),0,($F173     /$D173     ))</f>
        <v>0.143604812749004</v>
      </c>
      <c r="H173" s="31">
        <v>5716125</v>
      </c>
      <c r="I173" s="36">
        <f t="shared" ref="I173:I205" si="41">IF(($D173     =0),0,($H173     /$D173     ))</f>
        <v>0.18218725099601593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10221726</v>
      </c>
      <c r="O173" s="36">
        <f t="shared" ref="O173:O205" si="45">IF(($D173     =0),0,($N173     /$D173     ))</f>
        <v>0.3257920637450199</v>
      </c>
      <c r="P173" s="31">
        <v>5225883</v>
      </c>
      <c r="Q173" s="31">
        <v>26376909</v>
      </c>
      <c r="R173" s="31">
        <v>23496480</v>
      </c>
      <c r="S173" s="31">
        <v>7721511</v>
      </c>
      <c r="T173" s="36">
        <f t="shared" ref="T173:T205" si="46">IF(($Q173     =0),0,($S173     /$Q173     ))</f>
        <v>0.29273752280830179</v>
      </c>
      <c r="U173" s="36">
        <f t="shared" ref="U173:U205" si="47">IF(($P173     =0),0,(($H173     /$P173     )-1))</f>
        <v>9.381036659259312E-2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62173448</v>
      </c>
      <c r="E174" s="31">
        <v>62173448</v>
      </c>
      <c r="F174" s="31">
        <v>14922781</v>
      </c>
      <c r="G174" s="36">
        <f t="shared" si="40"/>
        <v>0.24001855261429283</v>
      </c>
      <c r="H174" s="31">
        <v>20316720</v>
      </c>
      <c r="I174" s="36">
        <f t="shared" si="41"/>
        <v>0.32677486376499498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35239501</v>
      </c>
      <c r="O174" s="36">
        <f t="shared" si="45"/>
        <v>0.56679341637928782</v>
      </c>
      <c r="P174" s="31">
        <v>17537932</v>
      </c>
      <c r="Q174" s="31">
        <v>53645144</v>
      </c>
      <c r="R174" s="31">
        <v>54841438</v>
      </c>
      <c r="S174" s="31">
        <v>33016753</v>
      </c>
      <c r="T174" s="36">
        <f t="shared" si="46"/>
        <v>0.61546582855663501</v>
      </c>
      <c r="U174" s="36">
        <f t="shared" si="47"/>
        <v>0.15844445057718315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782424706</v>
      </c>
      <c r="E175" s="31">
        <v>782424706</v>
      </c>
      <c r="F175" s="31">
        <v>202980527</v>
      </c>
      <c r="G175" s="36">
        <f t="shared" si="40"/>
        <v>0.25942499699133992</v>
      </c>
      <c r="H175" s="31">
        <v>214385193</v>
      </c>
      <c r="I175" s="36">
        <f t="shared" si="41"/>
        <v>0.2740010525690123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417365720</v>
      </c>
      <c r="O175" s="36">
        <f t="shared" si="45"/>
        <v>0.53342604956035222</v>
      </c>
      <c r="P175" s="31">
        <v>174293204</v>
      </c>
      <c r="Q175" s="31">
        <v>702008501</v>
      </c>
      <c r="R175" s="31">
        <v>761956164</v>
      </c>
      <c r="S175" s="31">
        <v>332668603</v>
      </c>
      <c r="T175" s="36">
        <f t="shared" si="46"/>
        <v>0.47388116030805727</v>
      </c>
      <c r="U175" s="36">
        <f t="shared" si="47"/>
        <v>0.23002611736944134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223458634</v>
      </c>
      <c r="E176" s="31">
        <v>223458634</v>
      </c>
      <c r="F176" s="31">
        <v>51964182</v>
      </c>
      <c r="G176" s="36">
        <f t="shared" si="40"/>
        <v>0.23254497295459167</v>
      </c>
      <c r="H176" s="31">
        <v>43773549</v>
      </c>
      <c r="I176" s="36">
        <f t="shared" si="41"/>
        <v>0.19589106143018847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95737731</v>
      </c>
      <c r="O176" s="36">
        <f t="shared" si="45"/>
        <v>0.42843603438478012</v>
      </c>
      <c r="P176" s="31">
        <v>36904960</v>
      </c>
      <c r="Q176" s="31">
        <v>215338548</v>
      </c>
      <c r="R176" s="31">
        <v>213625816</v>
      </c>
      <c r="S176" s="31">
        <v>81418846</v>
      </c>
      <c r="T176" s="36">
        <f t="shared" si="46"/>
        <v>0.37809693970816594</v>
      </c>
      <c r="U176" s="36">
        <f t="shared" si="47"/>
        <v>0.18611560614074629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2264587</v>
      </c>
      <c r="E177" s="31">
        <v>2264587</v>
      </c>
      <c r="F177" s="31">
        <v>155961</v>
      </c>
      <c r="G177" s="36">
        <f t="shared" si="40"/>
        <v>6.8869511306035053E-2</v>
      </c>
      <c r="H177" s="31">
        <v>101866</v>
      </c>
      <c r="I177" s="36">
        <f t="shared" si="41"/>
        <v>4.498215347875794E-2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257827</v>
      </c>
      <c r="O177" s="36">
        <f t="shared" si="45"/>
        <v>0.11385166478479299</v>
      </c>
      <c r="P177" s="31">
        <v>185112</v>
      </c>
      <c r="Q177" s="31">
        <v>999996</v>
      </c>
      <c r="R177" s="31">
        <v>1000000</v>
      </c>
      <c r="S177" s="31">
        <v>286642</v>
      </c>
      <c r="T177" s="36">
        <f t="shared" si="46"/>
        <v>0.28664314657258627</v>
      </c>
      <c r="U177" s="36">
        <f t="shared" si="47"/>
        <v>-0.44970612386014952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2458200</v>
      </c>
      <c r="E178" s="31">
        <v>2458200</v>
      </c>
      <c r="F178" s="31">
        <v>400052</v>
      </c>
      <c r="G178" s="36">
        <f t="shared" si="40"/>
        <v>0.16274184362541697</v>
      </c>
      <c r="H178" s="31">
        <v>333989</v>
      </c>
      <c r="I178" s="36">
        <f t="shared" si="41"/>
        <v>0.13586730127735741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734041</v>
      </c>
      <c r="O178" s="36">
        <f t="shared" si="45"/>
        <v>0.2986091449027744</v>
      </c>
      <c r="P178" s="31">
        <v>578938</v>
      </c>
      <c r="Q178" s="31">
        <v>2193214</v>
      </c>
      <c r="R178" s="31">
        <v>2354214</v>
      </c>
      <c r="S178" s="31">
        <v>946567</v>
      </c>
      <c r="T178" s="36">
        <f t="shared" si="46"/>
        <v>0.43158898310880744</v>
      </c>
      <c r="U178" s="36">
        <f t="shared" si="47"/>
        <v>-0.42310057380928523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1104154575</v>
      </c>
      <c r="E179" s="32">
        <f>SUM(E173:E178)</f>
        <v>1104154575</v>
      </c>
      <c r="F179" s="32">
        <f>SUM(F173:F178)</f>
        <v>274929104</v>
      </c>
      <c r="G179" s="37">
        <f t="shared" si="40"/>
        <v>0.24899512280696751</v>
      </c>
      <c r="H179" s="32">
        <f>SUM(H173:H178)</f>
        <v>284627442</v>
      </c>
      <c r="I179" s="37">
        <f t="shared" si="41"/>
        <v>0.25777861944737224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559556546</v>
      </c>
      <c r="O179" s="37">
        <f t="shared" si="45"/>
        <v>0.50677374225433969</v>
      </c>
      <c r="P179" s="32">
        <f>SUM(P173:P178)</f>
        <v>234726029</v>
      </c>
      <c r="Q179" s="32">
        <f>SUM(Q173:Q178)</f>
        <v>1000562312</v>
      </c>
      <c r="R179" s="32">
        <f>SUM(R173:R178)</f>
        <v>1057274112</v>
      </c>
      <c r="S179" s="32">
        <f>SUM(S173:S178)</f>
        <v>456058922</v>
      </c>
      <c r="T179" s="37">
        <f t="shared" si="46"/>
        <v>0.45580261871786354</v>
      </c>
      <c r="U179" s="37">
        <f t="shared" si="47"/>
        <v>0.21259428795602386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154219801</v>
      </c>
      <c r="E180" s="31">
        <v>154219801</v>
      </c>
      <c r="F180" s="31">
        <v>41988118</v>
      </c>
      <c r="G180" s="36">
        <f t="shared" si="40"/>
        <v>0.27226152366776818</v>
      </c>
      <c r="H180" s="31">
        <v>31509099</v>
      </c>
      <c r="I180" s="36">
        <f t="shared" si="41"/>
        <v>0.20431292736527393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73497217</v>
      </c>
      <c r="O180" s="36">
        <f t="shared" si="45"/>
        <v>0.47657445103304213</v>
      </c>
      <c r="P180" s="31">
        <v>53253860</v>
      </c>
      <c r="Q180" s="31">
        <v>155992576</v>
      </c>
      <c r="R180" s="31">
        <v>155992576</v>
      </c>
      <c r="S180" s="31">
        <v>126171120</v>
      </c>
      <c r="T180" s="36">
        <f t="shared" si="46"/>
        <v>0.80882772267316105</v>
      </c>
      <c r="U180" s="36">
        <f t="shared" si="47"/>
        <v>-0.4083227206440998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396832420</v>
      </c>
      <c r="E182" s="31">
        <v>396832420</v>
      </c>
      <c r="F182" s="31">
        <v>94573456</v>
      </c>
      <c r="G182" s="36">
        <f t="shared" si="40"/>
        <v>0.23832089122153879</v>
      </c>
      <c r="H182" s="31">
        <v>118803802</v>
      </c>
      <c r="I182" s="36">
        <f t="shared" si="41"/>
        <v>0.29938028248800841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213377258</v>
      </c>
      <c r="O182" s="36">
        <f t="shared" si="45"/>
        <v>0.53770117370954718</v>
      </c>
      <c r="P182" s="31">
        <v>115782591</v>
      </c>
      <c r="Q182" s="31">
        <v>478360420</v>
      </c>
      <c r="R182" s="31">
        <v>459351311</v>
      </c>
      <c r="S182" s="31">
        <v>205054560</v>
      </c>
      <c r="T182" s="36">
        <f t="shared" si="46"/>
        <v>0.42866121741426683</v>
      </c>
      <c r="U182" s="36">
        <f t="shared" si="47"/>
        <v>2.6093827870892872E-2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20733460</v>
      </c>
      <c r="E183" s="31">
        <v>20733460</v>
      </c>
      <c r="F183" s="31">
        <v>4629693</v>
      </c>
      <c r="G183" s="36">
        <f t="shared" si="40"/>
        <v>0.2232957258460479</v>
      </c>
      <c r="H183" s="31">
        <v>4353038</v>
      </c>
      <c r="I183" s="36">
        <f t="shared" si="41"/>
        <v>0.20995231861927532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8982731</v>
      </c>
      <c r="O183" s="36">
        <f t="shared" si="45"/>
        <v>0.43324804446532322</v>
      </c>
      <c r="P183" s="31">
        <v>3664215</v>
      </c>
      <c r="Q183" s="31">
        <v>12067264</v>
      </c>
      <c r="R183" s="31">
        <v>17821788</v>
      </c>
      <c r="S183" s="31">
        <v>5929966</v>
      </c>
      <c r="T183" s="36">
        <f t="shared" si="46"/>
        <v>0.49140932029000112</v>
      </c>
      <c r="U183" s="36">
        <f t="shared" si="47"/>
        <v>0.18798651280014966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571785681</v>
      </c>
      <c r="E185" s="32">
        <f>SUM(E180:E184)</f>
        <v>571785681</v>
      </c>
      <c r="F185" s="32">
        <f>SUM(F180:F184)</f>
        <v>141191267</v>
      </c>
      <c r="G185" s="37">
        <f t="shared" si="40"/>
        <v>0.24693040013361231</v>
      </c>
      <c r="H185" s="32">
        <f>SUM(H180:H184)</f>
        <v>154665939</v>
      </c>
      <c r="I185" s="37">
        <f t="shared" si="41"/>
        <v>0.27049634878841955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295857206</v>
      </c>
      <c r="O185" s="37">
        <f t="shared" si="45"/>
        <v>0.51742674892203189</v>
      </c>
      <c r="P185" s="32">
        <f>SUM(P180:P184)</f>
        <v>172700666</v>
      </c>
      <c r="Q185" s="32">
        <f>SUM(Q180:Q184)</f>
        <v>646420260</v>
      </c>
      <c r="R185" s="32">
        <f>SUM(R180:R184)</f>
        <v>633165675</v>
      </c>
      <c r="S185" s="32">
        <f>SUM(S180:S184)</f>
        <v>337155646</v>
      </c>
      <c r="T185" s="37">
        <f t="shared" si="46"/>
        <v>0.52157345130240818</v>
      </c>
      <c r="U185" s="37">
        <f t="shared" si="47"/>
        <v>-0.10442766329575126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112765648</v>
      </c>
      <c r="E186" s="31">
        <v>112765648</v>
      </c>
      <c r="F186" s="31">
        <v>22185466</v>
      </c>
      <c r="G186" s="36">
        <f t="shared" si="40"/>
        <v>0.19673957799630612</v>
      </c>
      <c r="H186" s="31">
        <v>19628512</v>
      </c>
      <c r="I186" s="36">
        <f t="shared" si="41"/>
        <v>0.17406464067851585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41813978</v>
      </c>
      <c r="O186" s="36">
        <f t="shared" si="45"/>
        <v>0.37080421867482194</v>
      </c>
      <c r="P186" s="31">
        <v>18258396</v>
      </c>
      <c r="Q186" s="31">
        <v>100172469</v>
      </c>
      <c r="R186" s="31">
        <v>99889624</v>
      </c>
      <c r="S186" s="31">
        <v>30939269</v>
      </c>
      <c r="T186" s="36">
        <f t="shared" si="46"/>
        <v>0.30886000224273197</v>
      </c>
      <c r="U186" s="36">
        <f t="shared" si="47"/>
        <v>7.5040326653009304E-2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56587076</v>
      </c>
      <c r="E187" s="31">
        <v>56587076</v>
      </c>
      <c r="F187" s="31">
        <v>15115575</v>
      </c>
      <c r="G187" s="36">
        <f t="shared" si="40"/>
        <v>0.26712062309068596</v>
      </c>
      <c r="H187" s="31">
        <v>14843712</v>
      </c>
      <c r="I187" s="36">
        <f t="shared" si="41"/>
        <v>0.26231629285810776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29959287</v>
      </c>
      <c r="O187" s="36">
        <f t="shared" si="45"/>
        <v>0.52943691594879372</v>
      </c>
      <c r="P187" s="31">
        <v>6312925</v>
      </c>
      <c r="Q187" s="31">
        <v>31287310</v>
      </c>
      <c r="R187" s="31">
        <v>51008970</v>
      </c>
      <c r="S187" s="31">
        <v>15107644</v>
      </c>
      <c r="T187" s="36">
        <f t="shared" si="46"/>
        <v>0.48286810211552222</v>
      </c>
      <c r="U187" s="36">
        <f t="shared" si="47"/>
        <v>1.3513208219644617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1651137716</v>
      </c>
      <c r="E188" s="31">
        <v>1651137716</v>
      </c>
      <c r="F188" s="31">
        <v>427145764</v>
      </c>
      <c r="G188" s="36">
        <f t="shared" si="40"/>
        <v>0.25869784201574136</v>
      </c>
      <c r="H188" s="31">
        <v>231807433</v>
      </c>
      <c r="I188" s="36">
        <f t="shared" si="41"/>
        <v>0.14039254918213012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658953197</v>
      </c>
      <c r="O188" s="36">
        <f t="shared" si="45"/>
        <v>0.39909039119787149</v>
      </c>
      <c r="P188" s="31">
        <v>299802580</v>
      </c>
      <c r="Q188" s="31">
        <v>1544811202</v>
      </c>
      <c r="R188" s="31">
        <v>1459783646</v>
      </c>
      <c r="S188" s="31">
        <v>687816621</v>
      </c>
      <c r="T188" s="36">
        <f t="shared" si="46"/>
        <v>0.44524315988226504</v>
      </c>
      <c r="U188" s="36">
        <f t="shared" si="47"/>
        <v>-0.22679973934847397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50461354</v>
      </c>
      <c r="E189" s="31">
        <v>50461354</v>
      </c>
      <c r="F189" s="31">
        <v>3979451</v>
      </c>
      <c r="G189" s="36">
        <f t="shared" si="40"/>
        <v>7.8861359923080937E-2</v>
      </c>
      <c r="H189" s="31">
        <v>3401561</v>
      </c>
      <c r="I189" s="36">
        <f t="shared" si="41"/>
        <v>6.7409229645324226E-2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7381012</v>
      </c>
      <c r="O189" s="36">
        <f t="shared" si="45"/>
        <v>0.14627058956840516</v>
      </c>
      <c r="P189" s="31">
        <v>2810455</v>
      </c>
      <c r="Q189" s="31">
        <v>13597671</v>
      </c>
      <c r="R189" s="31">
        <v>82132005</v>
      </c>
      <c r="S189" s="31">
        <v>5844897</v>
      </c>
      <c r="T189" s="36">
        <f t="shared" si="46"/>
        <v>0.42984544926848134</v>
      </c>
      <c r="U189" s="36">
        <f t="shared" si="47"/>
        <v>0.2103239511040027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1870951794</v>
      </c>
      <c r="E191" s="32">
        <f>SUM(E186:E190)</f>
        <v>1870951794</v>
      </c>
      <c r="F191" s="32">
        <f>SUM(F186:F190)</f>
        <v>468426256</v>
      </c>
      <c r="G191" s="37">
        <f t="shared" si="40"/>
        <v>0.25036789162724948</v>
      </c>
      <c r="H191" s="32">
        <f>SUM(H186:H190)</f>
        <v>269681218</v>
      </c>
      <c r="I191" s="37">
        <f t="shared" si="41"/>
        <v>0.14414118998941991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738107474</v>
      </c>
      <c r="O191" s="37">
        <f t="shared" si="45"/>
        <v>0.39450908161666937</v>
      </c>
      <c r="P191" s="32">
        <f>SUM(P186:P190)</f>
        <v>327184356</v>
      </c>
      <c r="Q191" s="32">
        <f>SUM(Q186:Q190)</f>
        <v>1689868652</v>
      </c>
      <c r="R191" s="32">
        <f>SUM(R186:R190)</f>
        <v>1692814245</v>
      </c>
      <c r="S191" s="32">
        <f>SUM(S186:S190)</f>
        <v>739708431</v>
      </c>
      <c r="T191" s="37">
        <f t="shared" si="46"/>
        <v>0.43773131723849507</v>
      </c>
      <c r="U191" s="37">
        <f t="shared" si="47"/>
        <v>-0.17575148978088673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159464504</v>
      </c>
      <c r="E192" s="31">
        <v>156464504</v>
      </c>
      <c r="F192" s="31">
        <v>29960791</v>
      </c>
      <c r="G192" s="36">
        <f t="shared" si="40"/>
        <v>0.18788376252059205</v>
      </c>
      <c r="H192" s="31">
        <v>19254511</v>
      </c>
      <c r="I192" s="36">
        <f t="shared" si="41"/>
        <v>0.12074480851236963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49215302</v>
      </c>
      <c r="O192" s="36">
        <f t="shared" si="45"/>
        <v>0.30862857103296165</v>
      </c>
      <c r="P192" s="31">
        <v>32923309</v>
      </c>
      <c r="Q192" s="31">
        <v>164803399</v>
      </c>
      <c r="R192" s="31">
        <v>142168732</v>
      </c>
      <c r="S192" s="31">
        <v>45986319</v>
      </c>
      <c r="T192" s="36">
        <f t="shared" si="46"/>
        <v>0.27903744266827896</v>
      </c>
      <c r="U192" s="36">
        <f t="shared" si="47"/>
        <v>-0.41517084446159402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227118574</v>
      </c>
      <c r="E193" s="31">
        <v>227118574</v>
      </c>
      <c r="F193" s="31">
        <v>65639230</v>
      </c>
      <c r="G193" s="36">
        <f t="shared" si="40"/>
        <v>0.28900863916132197</v>
      </c>
      <c r="H193" s="31">
        <v>50836307</v>
      </c>
      <c r="I193" s="36">
        <f t="shared" si="41"/>
        <v>0.22383157002385898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116475537</v>
      </c>
      <c r="O193" s="36">
        <f t="shared" si="45"/>
        <v>0.51284020918518092</v>
      </c>
      <c r="P193" s="31">
        <v>65200264</v>
      </c>
      <c r="Q193" s="31">
        <v>232323385</v>
      </c>
      <c r="R193" s="31">
        <v>217417846</v>
      </c>
      <c r="S193" s="31">
        <v>147030272</v>
      </c>
      <c r="T193" s="36">
        <f t="shared" si="46"/>
        <v>0.63286901574716636</v>
      </c>
      <c r="U193" s="36">
        <f t="shared" si="47"/>
        <v>-0.22030519692374251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199349534</v>
      </c>
      <c r="E194" s="31">
        <v>199349534</v>
      </c>
      <c r="F194" s="31">
        <v>54391799</v>
      </c>
      <c r="G194" s="36">
        <f t="shared" si="40"/>
        <v>0.27284638147185236</v>
      </c>
      <c r="H194" s="31">
        <v>42352437</v>
      </c>
      <c r="I194" s="36">
        <f t="shared" si="41"/>
        <v>0.21245315276232349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96744236</v>
      </c>
      <c r="O194" s="36">
        <f t="shared" si="45"/>
        <v>0.48529953423417582</v>
      </c>
      <c r="P194" s="31">
        <v>36850609</v>
      </c>
      <c r="Q194" s="31">
        <v>183265753</v>
      </c>
      <c r="R194" s="31">
        <v>184215753</v>
      </c>
      <c r="S194" s="31">
        <v>81757840</v>
      </c>
      <c r="T194" s="36">
        <f t="shared" si="46"/>
        <v>0.44611630193667445</v>
      </c>
      <c r="U194" s="36">
        <f t="shared" si="47"/>
        <v>0.14930087044151708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450271515</v>
      </c>
      <c r="E195" s="31">
        <v>450271515</v>
      </c>
      <c r="F195" s="31">
        <v>117576497</v>
      </c>
      <c r="G195" s="36">
        <f t="shared" si="40"/>
        <v>0.26112355119777009</v>
      </c>
      <c r="H195" s="31">
        <v>74470784</v>
      </c>
      <c r="I195" s="36">
        <f t="shared" si="41"/>
        <v>0.16539083979140898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192047281</v>
      </c>
      <c r="O195" s="36">
        <f t="shared" si="45"/>
        <v>0.42651439098917904</v>
      </c>
      <c r="P195" s="31">
        <v>131962799</v>
      </c>
      <c r="Q195" s="31">
        <v>397512193</v>
      </c>
      <c r="R195" s="31">
        <v>379582345</v>
      </c>
      <c r="S195" s="31">
        <v>205882351</v>
      </c>
      <c r="T195" s="36">
        <f t="shared" si="46"/>
        <v>0.51792713437597626</v>
      </c>
      <c r="U195" s="36">
        <f t="shared" si="47"/>
        <v>-0.43566835074481858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344736860</v>
      </c>
      <c r="E196" s="31">
        <v>344736860</v>
      </c>
      <c r="F196" s="31">
        <v>89199348</v>
      </c>
      <c r="G196" s="36">
        <f t="shared" si="40"/>
        <v>0.25874618687424372</v>
      </c>
      <c r="H196" s="31">
        <v>60195778</v>
      </c>
      <c r="I196" s="36">
        <f t="shared" si="41"/>
        <v>0.17461369811165536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149395126</v>
      </c>
      <c r="O196" s="36">
        <f t="shared" si="45"/>
        <v>0.43335988498589911</v>
      </c>
      <c r="P196" s="31">
        <v>77707450</v>
      </c>
      <c r="Q196" s="31">
        <v>310193397</v>
      </c>
      <c r="R196" s="31">
        <v>320236675</v>
      </c>
      <c r="S196" s="31">
        <v>188355034</v>
      </c>
      <c r="T196" s="36">
        <f t="shared" si="46"/>
        <v>0.60721806402603729</v>
      </c>
      <c r="U196" s="36">
        <f t="shared" si="47"/>
        <v>-0.22535383672994036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1380940987</v>
      </c>
      <c r="E198" s="32">
        <f>SUM(E192:E197)</f>
        <v>1377940987</v>
      </c>
      <c r="F198" s="32">
        <f>SUM(F192:F197)</f>
        <v>356767665</v>
      </c>
      <c r="G198" s="37">
        <f t="shared" si="40"/>
        <v>0.25835113039482838</v>
      </c>
      <c r="H198" s="32">
        <f>SUM(H192:H197)</f>
        <v>247109817</v>
      </c>
      <c r="I198" s="37">
        <f t="shared" si="41"/>
        <v>0.17894306804292137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603877482</v>
      </c>
      <c r="O198" s="37">
        <f t="shared" si="45"/>
        <v>0.43729419843774975</v>
      </c>
      <c r="P198" s="32">
        <f>SUM(P192:P197)</f>
        <v>344644431</v>
      </c>
      <c r="Q198" s="32">
        <f>SUM(Q192:Q197)</f>
        <v>1288098127</v>
      </c>
      <c r="R198" s="32">
        <f>SUM(R192:R197)</f>
        <v>1243621351</v>
      </c>
      <c r="S198" s="32">
        <f>SUM(S192:S197)</f>
        <v>669011816</v>
      </c>
      <c r="T198" s="37">
        <f t="shared" si="46"/>
        <v>0.51937954258045438</v>
      </c>
      <c r="U198" s="37">
        <f t="shared" si="47"/>
        <v>-0.28300069644821857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83731610</v>
      </c>
      <c r="E199" s="31">
        <v>83731610</v>
      </c>
      <c r="F199" s="31">
        <v>8391009</v>
      </c>
      <c r="G199" s="36">
        <f t="shared" si="40"/>
        <v>0.10021315725327627</v>
      </c>
      <c r="H199" s="31">
        <v>28318492</v>
      </c>
      <c r="I199" s="36">
        <f t="shared" si="41"/>
        <v>0.33820551163413676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36709501</v>
      </c>
      <c r="O199" s="36">
        <f t="shared" si="45"/>
        <v>0.43841866888741299</v>
      </c>
      <c r="P199" s="31">
        <v>14538904</v>
      </c>
      <c r="Q199" s="31">
        <v>67924622</v>
      </c>
      <c r="R199" s="31">
        <v>67918641</v>
      </c>
      <c r="S199" s="31">
        <v>23538181</v>
      </c>
      <c r="T199" s="36">
        <f t="shared" si="46"/>
        <v>0.34653385336469006</v>
      </c>
      <c r="U199" s="36">
        <f t="shared" si="47"/>
        <v>0.94777350479788569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139572983</v>
      </c>
      <c r="E200" s="31">
        <v>139572983</v>
      </c>
      <c r="F200" s="31">
        <v>45338464</v>
      </c>
      <c r="G200" s="36">
        <f t="shared" si="40"/>
        <v>0.3248369636120767</v>
      </c>
      <c r="H200" s="31">
        <v>33411198</v>
      </c>
      <c r="I200" s="36">
        <f t="shared" si="41"/>
        <v>0.23938155710263784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78749662</v>
      </c>
      <c r="O200" s="36">
        <f t="shared" si="45"/>
        <v>0.56421852071471457</v>
      </c>
      <c r="P200" s="31">
        <v>28898695</v>
      </c>
      <c r="Q200" s="31">
        <v>133039263</v>
      </c>
      <c r="R200" s="31">
        <v>125592244</v>
      </c>
      <c r="S200" s="31">
        <v>56997115</v>
      </c>
      <c r="T200" s="36">
        <f t="shared" si="46"/>
        <v>0.42842326178550766</v>
      </c>
      <c r="U200" s="36">
        <f t="shared" si="47"/>
        <v>0.15614902333825098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4481146</v>
      </c>
      <c r="E201" s="31">
        <v>4481146</v>
      </c>
      <c r="F201" s="31">
        <v>912055</v>
      </c>
      <c r="G201" s="36">
        <f t="shared" si="40"/>
        <v>0.20353164123641587</v>
      </c>
      <c r="H201" s="31">
        <v>1576935</v>
      </c>
      <c r="I201" s="36">
        <f t="shared" si="41"/>
        <v>0.35190440124021849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2488990</v>
      </c>
      <c r="O201" s="36">
        <f t="shared" si="45"/>
        <v>0.55543604247663436</v>
      </c>
      <c r="P201" s="31">
        <v>1097145</v>
      </c>
      <c r="Q201" s="31">
        <v>3980374</v>
      </c>
      <c r="R201" s="31">
        <v>4672612</v>
      </c>
      <c r="S201" s="31">
        <v>2420403</v>
      </c>
      <c r="T201" s="36">
        <f t="shared" si="46"/>
        <v>0.60808431569495736</v>
      </c>
      <c r="U201" s="36">
        <f t="shared" si="47"/>
        <v>0.43730773963332092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227785739</v>
      </c>
      <c r="E204" s="32">
        <f>SUM(E199:E203)</f>
        <v>227785739</v>
      </c>
      <c r="F204" s="32">
        <f>SUM(F199:F203)</f>
        <v>54641528</v>
      </c>
      <c r="G204" s="37">
        <f t="shared" si="40"/>
        <v>0.23988125086268022</v>
      </c>
      <c r="H204" s="32">
        <f>SUM(H199:H203)</f>
        <v>63306625</v>
      </c>
      <c r="I204" s="37">
        <f t="shared" si="41"/>
        <v>0.2779218105484646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117948153</v>
      </c>
      <c r="O204" s="37">
        <f t="shared" si="45"/>
        <v>0.51780306141114485</v>
      </c>
      <c r="P204" s="32">
        <f>SUM(P199:P203)</f>
        <v>44534744</v>
      </c>
      <c r="Q204" s="32">
        <f>SUM(Q199:Q203)</f>
        <v>204944259</v>
      </c>
      <c r="R204" s="32">
        <f>SUM(R199:R203)</f>
        <v>198183497</v>
      </c>
      <c r="S204" s="32">
        <f>SUM(S199:S203)</f>
        <v>82955699</v>
      </c>
      <c r="T204" s="37">
        <f t="shared" si="46"/>
        <v>0.40477200681186193</v>
      </c>
      <c r="U204" s="37">
        <f t="shared" si="47"/>
        <v>0.42151092189953987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5155618776</v>
      </c>
      <c r="E205" s="32">
        <f>SUM(E173:E178,E180:E184,E186:E190,E192:E197,E199:E203)</f>
        <v>5152618776</v>
      </c>
      <c r="F205" s="32">
        <f>SUM(F173:F178,F180:F184,F186:F190,F192:F197,F199:F203)</f>
        <v>1295955820</v>
      </c>
      <c r="G205" s="37">
        <f t="shared" si="40"/>
        <v>0.25136765853069348</v>
      </c>
      <c r="H205" s="32">
        <f>SUM(H173:H178,H180:H184,H186:H190,H192:H197,H199:H203)</f>
        <v>1019391041</v>
      </c>
      <c r="I205" s="37">
        <f t="shared" si="41"/>
        <v>0.19772428592769173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2315346861</v>
      </c>
      <c r="O205" s="37">
        <f t="shared" si="45"/>
        <v>0.44909194445838524</v>
      </c>
      <c r="P205" s="32">
        <f>SUM(P173:P178,P180:P184,P186:P190,P192:P197,P199:P203)</f>
        <v>1123790226</v>
      </c>
      <c r="Q205" s="32">
        <f>SUM(Q173:Q178,Q180:Q184,Q186:Q190,Q192:Q197,Q199:Q203)</f>
        <v>4829893610</v>
      </c>
      <c r="R205" s="32">
        <f>SUM(R173:R178,R180:R184,R186:R190,R192:R197,R199:R203)</f>
        <v>4825058880</v>
      </c>
      <c r="S205" s="32">
        <f>SUM(S173:S178,S180:S184,S186:S190,S192:S197,S199:S203)</f>
        <v>2284890514</v>
      </c>
      <c r="T205" s="37">
        <f t="shared" si="46"/>
        <v>0.47307263855031373</v>
      </c>
      <c r="U205" s="37">
        <f t="shared" si="47"/>
        <v>-9.289917511704715E-2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199750002</v>
      </c>
      <c r="E208" s="31">
        <v>199750002</v>
      </c>
      <c r="F208" s="31">
        <v>23752279</v>
      </c>
      <c r="G208" s="36">
        <f t="shared" ref="G208:G231" si="48">IF(($D208     =0),0,($F208     /$D208     ))</f>
        <v>0.11891003135008729</v>
      </c>
      <c r="H208" s="31">
        <v>42283345</v>
      </c>
      <c r="I208" s="36">
        <f t="shared" ref="I208:I231" si="49">IF(($D208     =0),0,($H208     /$D208     ))</f>
        <v>0.21168132453886032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66035624</v>
      </c>
      <c r="O208" s="36">
        <f t="shared" ref="O208:O231" si="53">IF(($D208     =0),0,($N208     /$D208     ))</f>
        <v>0.33059135588894761</v>
      </c>
      <c r="P208" s="31">
        <v>42900892</v>
      </c>
      <c r="Q208" s="31">
        <v>172675236</v>
      </c>
      <c r="R208" s="31">
        <v>161567140</v>
      </c>
      <c r="S208" s="31">
        <v>61520062</v>
      </c>
      <c r="T208" s="36">
        <f t="shared" ref="T208:T231" si="54">IF(($Q208     =0),0,($S208     /$Q208     ))</f>
        <v>0.35627611361712574</v>
      </c>
      <c r="U208" s="36">
        <f t="shared" ref="U208:U231" si="55">IF(($P208     =0),0,(($H208     /$P208     )-1))</f>
        <v>-1.4394735661906521E-2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461311319</v>
      </c>
      <c r="E209" s="31">
        <v>461311319</v>
      </c>
      <c r="F209" s="31">
        <v>98391407</v>
      </c>
      <c r="G209" s="36">
        <f t="shared" si="48"/>
        <v>0.21328634903926993</v>
      </c>
      <c r="H209" s="31">
        <v>193882575</v>
      </c>
      <c r="I209" s="36">
        <f t="shared" si="49"/>
        <v>0.42028575284102232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292273982</v>
      </c>
      <c r="O209" s="36">
        <f t="shared" si="53"/>
        <v>0.63357210188029223</v>
      </c>
      <c r="P209" s="31">
        <v>119713023</v>
      </c>
      <c r="Q209" s="31">
        <v>413982660</v>
      </c>
      <c r="R209" s="31">
        <v>425230551</v>
      </c>
      <c r="S209" s="31">
        <v>184545297</v>
      </c>
      <c r="T209" s="36">
        <f t="shared" si="54"/>
        <v>0.44578025804269195</v>
      </c>
      <c r="U209" s="36">
        <f t="shared" si="55"/>
        <v>0.61956126527687805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274730304</v>
      </c>
      <c r="E210" s="31">
        <v>274730304</v>
      </c>
      <c r="F210" s="31">
        <v>75891278</v>
      </c>
      <c r="G210" s="36">
        <f t="shared" si="48"/>
        <v>0.27623919493060367</v>
      </c>
      <c r="H210" s="31">
        <v>50059483</v>
      </c>
      <c r="I210" s="36">
        <f t="shared" si="49"/>
        <v>0.18221318242344317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125950761</v>
      </c>
      <c r="O210" s="36">
        <f t="shared" si="53"/>
        <v>0.45845237735404681</v>
      </c>
      <c r="P210" s="31">
        <v>46270566</v>
      </c>
      <c r="Q210" s="31">
        <v>274779779</v>
      </c>
      <c r="R210" s="31">
        <v>281153945</v>
      </c>
      <c r="S210" s="31">
        <v>103625298</v>
      </c>
      <c r="T210" s="36">
        <f t="shared" si="54"/>
        <v>0.3771212655353362</v>
      </c>
      <c r="U210" s="36">
        <f t="shared" si="55"/>
        <v>8.1886117407770742E-2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135150210</v>
      </c>
      <c r="E211" s="31">
        <v>135150210</v>
      </c>
      <c r="F211" s="31">
        <v>30523802</v>
      </c>
      <c r="G211" s="36">
        <f t="shared" si="48"/>
        <v>0.22585094022421423</v>
      </c>
      <c r="H211" s="31">
        <v>28043780</v>
      </c>
      <c r="I211" s="36">
        <f t="shared" si="49"/>
        <v>0.20750082445302898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58567582</v>
      </c>
      <c r="O211" s="36">
        <f t="shared" si="53"/>
        <v>0.43335176467724318</v>
      </c>
      <c r="P211" s="31">
        <v>17249308</v>
      </c>
      <c r="Q211" s="31">
        <v>166784463</v>
      </c>
      <c r="R211" s="31">
        <v>135703108</v>
      </c>
      <c r="S211" s="31">
        <v>45619472</v>
      </c>
      <c r="T211" s="36">
        <f t="shared" si="54"/>
        <v>0.27352351159951871</v>
      </c>
      <c r="U211" s="36">
        <f t="shared" si="55"/>
        <v>0.62579159697304965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860361831</v>
      </c>
      <c r="E212" s="31">
        <v>860361831</v>
      </c>
      <c r="F212" s="31">
        <v>287591219</v>
      </c>
      <c r="G212" s="36">
        <f t="shared" si="48"/>
        <v>0.3342677564690803</v>
      </c>
      <c r="H212" s="31">
        <v>199690117</v>
      </c>
      <c r="I212" s="36">
        <f t="shared" si="49"/>
        <v>0.23210015810196954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487281336</v>
      </c>
      <c r="O212" s="36">
        <f t="shared" si="53"/>
        <v>0.56636791457104985</v>
      </c>
      <c r="P212" s="31">
        <v>177177591</v>
      </c>
      <c r="Q212" s="31">
        <v>687922553</v>
      </c>
      <c r="R212" s="31">
        <v>675574898</v>
      </c>
      <c r="S212" s="31">
        <v>429292834</v>
      </c>
      <c r="T212" s="36">
        <f t="shared" si="54"/>
        <v>0.62404238984152038</v>
      </c>
      <c r="U212" s="36">
        <f t="shared" si="55"/>
        <v>0.12706192624551482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124341040</v>
      </c>
      <c r="E213" s="31">
        <v>124341040</v>
      </c>
      <c r="F213" s="31">
        <v>33615883</v>
      </c>
      <c r="G213" s="36">
        <f t="shared" si="48"/>
        <v>0.27035227467938178</v>
      </c>
      <c r="H213" s="31">
        <v>8511825</v>
      </c>
      <c r="I213" s="36">
        <f t="shared" si="49"/>
        <v>6.8455475360347642E-2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42127708</v>
      </c>
      <c r="O213" s="36">
        <f t="shared" si="53"/>
        <v>0.33880775003972946</v>
      </c>
      <c r="P213" s="31">
        <v>16041126</v>
      </c>
      <c r="Q213" s="31">
        <v>111063030</v>
      </c>
      <c r="R213" s="31">
        <v>114063030</v>
      </c>
      <c r="S213" s="31">
        <v>51917717</v>
      </c>
      <c r="T213" s="36">
        <f t="shared" si="54"/>
        <v>0.46746173771776262</v>
      </c>
      <c r="U213" s="36">
        <f t="shared" si="55"/>
        <v>-0.46937484313757027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1144866440</v>
      </c>
      <c r="E214" s="31">
        <v>1144866440</v>
      </c>
      <c r="F214" s="31">
        <v>522447347</v>
      </c>
      <c r="G214" s="36">
        <f t="shared" si="48"/>
        <v>0.45633912284126349</v>
      </c>
      <c r="H214" s="31">
        <v>252995788</v>
      </c>
      <c r="I214" s="36">
        <f t="shared" si="49"/>
        <v>0.22098279691035402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775443135</v>
      </c>
      <c r="O214" s="36">
        <f t="shared" si="53"/>
        <v>0.67732191975161748</v>
      </c>
      <c r="P214" s="31">
        <v>292468624</v>
      </c>
      <c r="Q214" s="31">
        <v>1107227118</v>
      </c>
      <c r="R214" s="31">
        <v>1199601601</v>
      </c>
      <c r="S214" s="31">
        <v>715483627</v>
      </c>
      <c r="T214" s="36">
        <f t="shared" si="54"/>
        <v>0.64619409637689162</v>
      </c>
      <c r="U214" s="36">
        <f t="shared" si="55"/>
        <v>-0.13496434407268243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3200511146</v>
      </c>
      <c r="E216" s="32">
        <f>SUM(E208:E215)</f>
        <v>3200511146</v>
      </c>
      <c r="F216" s="32">
        <f>SUM(F208:F215)</f>
        <v>1072213215</v>
      </c>
      <c r="G216" s="37">
        <f t="shared" si="48"/>
        <v>0.33501311699540631</v>
      </c>
      <c r="H216" s="32">
        <f>SUM(H208:H215)</f>
        <v>775466913</v>
      </c>
      <c r="I216" s="37">
        <f t="shared" si="49"/>
        <v>0.24229470782164869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1847680128</v>
      </c>
      <c r="O216" s="37">
        <f t="shared" si="53"/>
        <v>0.577307824817055</v>
      </c>
      <c r="P216" s="32">
        <f>SUM(P208:P215)</f>
        <v>711821130</v>
      </c>
      <c r="Q216" s="32">
        <f>SUM(Q208:Q215)</f>
        <v>2934434839</v>
      </c>
      <c r="R216" s="32">
        <f>SUM(R208:R215)</f>
        <v>2992894273</v>
      </c>
      <c r="S216" s="32">
        <f>SUM(S208:S215)</f>
        <v>1592004307</v>
      </c>
      <c r="T216" s="37">
        <f t="shared" si="54"/>
        <v>0.54252501566622791</v>
      </c>
      <c r="U216" s="37">
        <f t="shared" si="55"/>
        <v>8.9412607068857231E-2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242181808</v>
      </c>
      <c r="E217" s="31">
        <v>242181808</v>
      </c>
      <c r="F217" s="31">
        <v>58560297</v>
      </c>
      <c r="G217" s="36">
        <f t="shared" si="48"/>
        <v>0.24180303831904665</v>
      </c>
      <c r="H217" s="31">
        <v>76933155</v>
      </c>
      <c r="I217" s="36">
        <f t="shared" si="49"/>
        <v>0.31766694466167333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135493452</v>
      </c>
      <c r="O217" s="36">
        <f t="shared" si="53"/>
        <v>0.55946998298072004</v>
      </c>
      <c r="P217" s="31">
        <v>26569995</v>
      </c>
      <c r="Q217" s="31">
        <v>220121537</v>
      </c>
      <c r="R217" s="31">
        <v>220121537</v>
      </c>
      <c r="S217" s="31">
        <v>101045227</v>
      </c>
      <c r="T217" s="36">
        <f t="shared" si="54"/>
        <v>0.45904289229090744</v>
      </c>
      <c r="U217" s="36">
        <f t="shared" si="55"/>
        <v>1.8954900066785862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2480610352</v>
      </c>
      <c r="E218" s="31">
        <v>2480610352</v>
      </c>
      <c r="F218" s="31">
        <v>640504693</v>
      </c>
      <c r="G218" s="36">
        <f t="shared" si="48"/>
        <v>0.25820447475097852</v>
      </c>
      <c r="H218" s="31">
        <v>703343951</v>
      </c>
      <c r="I218" s="36">
        <f t="shared" si="49"/>
        <v>0.28353665074118822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1343848644</v>
      </c>
      <c r="O218" s="36">
        <f t="shared" si="53"/>
        <v>0.5417411254921668</v>
      </c>
      <c r="P218" s="31">
        <v>463963717</v>
      </c>
      <c r="Q218" s="31">
        <v>2445634888</v>
      </c>
      <c r="R218" s="31">
        <v>2579786512</v>
      </c>
      <c r="S218" s="31">
        <v>916455836</v>
      </c>
      <c r="T218" s="36">
        <f t="shared" si="54"/>
        <v>0.37473125710496491</v>
      </c>
      <c r="U218" s="36">
        <f t="shared" si="55"/>
        <v>0.51594602170152015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1054594914</v>
      </c>
      <c r="E219" s="31">
        <v>1054594914</v>
      </c>
      <c r="F219" s="31">
        <v>325220544</v>
      </c>
      <c r="G219" s="36">
        <f t="shared" si="48"/>
        <v>0.30838432812696082</v>
      </c>
      <c r="H219" s="31">
        <v>216319643</v>
      </c>
      <c r="I219" s="36">
        <f t="shared" si="49"/>
        <v>0.20512107552227396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541540187</v>
      </c>
      <c r="O219" s="36">
        <f t="shared" si="53"/>
        <v>0.51350540364923469</v>
      </c>
      <c r="P219" s="31">
        <v>210343408</v>
      </c>
      <c r="Q219" s="31">
        <v>897346615</v>
      </c>
      <c r="R219" s="31">
        <v>962994800</v>
      </c>
      <c r="S219" s="31">
        <v>463762481</v>
      </c>
      <c r="T219" s="36">
        <f t="shared" si="54"/>
        <v>0.51681532336309088</v>
      </c>
      <c r="U219" s="36">
        <f t="shared" si="55"/>
        <v>2.841180076344485E-2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137187948</v>
      </c>
      <c r="E220" s="31">
        <v>137187948</v>
      </c>
      <c r="F220" s="31">
        <v>31788357</v>
      </c>
      <c r="G220" s="36">
        <f t="shared" si="48"/>
        <v>0.23171391848502609</v>
      </c>
      <c r="H220" s="31">
        <v>17969380</v>
      </c>
      <c r="I220" s="36">
        <f t="shared" si="49"/>
        <v>0.13098366337544462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49757737</v>
      </c>
      <c r="O220" s="36">
        <f t="shared" si="53"/>
        <v>0.36269758186047074</v>
      </c>
      <c r="P220" s="31">
        <v>19674693</v>
      </c>
      <c r="Q220" s="31">
        <v>106036281</v>
      </c>
      <c r="R220" s="31">
        <v>121774805</v>
      </c>
      <c r="S220" s="31">
        <v>45926440</v>
      </c>
      <c r="T220" s="36">
        <f t="shared" si="54"/>
        <v>0.43312005633241701</v>
      </c>
      <c r="U220" s="36">
        <f t="shared" si="55"/>
        <v>-8.6675456638637294E-2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30816964</v>
      </c>
      <c r="E221" s="31">
        <v>30816964</v>
      </c>
      <c r="F221" s="31">
        <v>7676676</v>
      </c>
      <c r="G221" s="36">
        <f t="shared" si="48"/>
        <v>0.24910552512570674</v>
      </c>
      <c r="H221" s="31">
        <v>9864589</v>
      </c>
      <c r="I221" s="36">
        <f t="shared" si="49"/>
        <v>0.32010255779900965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17541265</v>
      </c>
      <c r="O221" s="36">
        <f t="shared" si="53"/>
        <v>0.56920808292471636</v>
      </c>
      <c r="P221" s="31">
        <v>10532385</v>
      </c>
      <c r="Q221" s="31">
        <v>29766753</v>
      </c>
      <c r="R221" s="31">
        <v>61166753</v>
      </c>
      <c r="S221" s="31">
        <v>16690066</v>
      </c>
      <c r="T221" s="36">
        <f t="shared" si="54"/>
        <v>0.56069487995549938</v>
      </c>
      <c r="U221" s="36">
        <f t="shared" si="55"/>
        <v>-6.3404062802489669E-2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49624634</v>
      </c>
      <c r="E222" s="31">
        <v>49624634</v>
      </c>
      <c r="F222" s="31">
        <v>15958033</v>
      </c>
      <c r="G222" s="36">
        <f t="shared" si="48"/>
        <v>0.32157482511609053</v>
      </c>
      <c r="H222" s="31">
        <v>12094598</v>
      </c>
      <c r="I222" s="36">
        <f t="shared" si="49"/>
        <v>0.24372165646602048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28052631</v>
      </c>
      <c r="O222" s="36">
        <f t="shared" si="53"/>
        <v>0.56529648158211099</v>
      </c>
      <c r="P222" s="31">
        <v>18261565</v>
      </c>
      <c r="Q222" s="31">
        <v>45593287</v>
      </c>
      <c r="R222" s="31">
        <v>68861340</v>
      </c>
      <c r="S222" s="31">
        <v>35267927</v>
      </c>
      <c r="T222" s="36">
        <f t="shared" si="54"/>
        <v>0.77353332739532465</v>
      </c>
      <c r="U222" s="36">
        <f t="shared" si="55"/>
        <v>-0.33770199870602546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3995016620</v>
      </c>
      <c r="E224" s="32">
        <f>SUM(E217:E223)</f>
        <v>3995016620</v>
      </c>
      <c r="F224" s="32">
        <f>SUM(F217:F223)</f>
        <v>1079708600</v>
      </c>
      <c r="G224" s="37">
        <f t="shared" si="48"/>
        <v>0.27026385687476817</v>
      </c>
      <c r="H224" s="32">
        <f>SUM(H217:H223)</f>
        <v>1036525316</v>
      </c>
      <c r="I224" s="37">
        <f t="shared" si="49"/>
        <v>0.25945456917773724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2116233916</v>
      </c>
      <c r="O224" s="37">
        <f t="shared" si="53"/>
        <v>0.52971842605250541</v>
      </c>
      <c r="P224" s="32">
        <f>SUM(P217:P223)</f>
        <v>749345763</v>
      </c>
      <c r="Q224" s="32">
        <f>SUM(Q217:Q223)</f>
        <v>3744499361</v>
      </c>
      <c r="R224" s="32">
        <f>SUM(R217:R223)</f>
        <v>4014705747</v>
      </c>
      <c r="S224" s="32">
        <f>SUM(S217:S223)</f>
        <v>1579147977</v>
      </c>
      <c r="T224" s="37">
        <f t="shared" si="54"/>
        <v>0.42172472866393418</v>
      </c>
      <c r="U224" s="37">
        <f t="shared" si="55"/>
        <v>0.38324037737970107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316597882</v>
      </c>
      <c r="E225" s="31">
        <v>316597882</v>
      </c>
      <c r="F225" s="31">
        <v>128620530</v>
      </c>
      <c r="G225" s="36">
        <f t="shared" si="48"/>
        <v>0.40625834003526279</v>
      </c>
      <c r="H225" s="31">
        <v>90885595</v>
      </c>
      <c r="I225" s="36">
        <f t="shared" si="49"/>
        <v>0.28706949783068986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219506125</v>
      </c>
      <c r="O225" s="36">
        <f t="shared" si="53"/>
        <v>0.69332783786595265</v>
      </c>
      <c r="P225" s="31">
        <v>87515393</v>
      </c>
      <c r="Q225" s="31">
        <v>306669036</v>
      </c>
      <c r="R225" s="31">
        <v>335186808</v>
      </c>
      <c r="S225" s="31">
        <v>175753768</v>
      </c>
      <c r="T225" s="36">
        <f t="shared" si="54"/>
        <v>0.57310568517911931</v>
      </c>
      <c r="U225" s="36">
        <f t="shared" si="55"/>
        <v>3.8509819638243625E-2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228406816</v>
      </c>
      <c r="E226" s="31">
        <v>228406816</v>
      </c>
      <c r="F226" s="31">
        <v>66941928</v>
      </c>
      <c r="G226" s="36">
        <f t="shared" si="48"/>
        <v>0.29308200679965696</v>
      </c>
      <c r="H226" s="31">
        <v>59922958</v>
      </c>
      <c r="I226" s="36">
        <f t="shared" si="49"/>
        <v>0.26235188182825508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126864886</v>
      </c>
      <c r="O226" s="36">
        <f t="shared" si="53"/>
        <v>0.5554338886279121</v>
      </c>
      <c r="P226" s="31">
        <v>58997497</v>
      </c>
      <c r="Q226" s="31">
        <v>226450347</v>
      </c>
      <c r="R226" s="31">
        <v>229566436</v>
      </c>
      <c r="S226" s="31">
        <v>116364492</v>
      </c>
      <c r="T226" s="36">
        <f t="shared" si="54"/>
        <v>0.51386316489062389</v>
      </c>
      <c r="U226" s="36">
        <f t="shared" si="55"/>
        <v>1.5686445138511473E-2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110662371</v>
      </c>
      <c r="E227" s="31">
        <v>110662371</v>
      </c>
      <c r="F227" s="31">
        <v>21171619</v>
      </c>
      <c r="G227" s="36">
        <f t="shared" si="48"/>
        <v>0.19131723646152493</v>
      </c>
      <c r="H227" s="31">
        <v>31981957</v>
      </c>
      <c r="I227" s="36">
        <f t="shared" si="49"/>
        <v>0.28900480543652912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53153576</v>
      </c>
      <c r="O227" s="36">
        <f t="shared" si="53"/>
        <v>0.48032204189805405</v>
      </c>
      <c r="P227" s="31">
        <v>32237599</v>
      </c>
      <c r="Q227" s="31">
        <v>96610637</v>
      </c>
      <c r="R227" s="31">
        <v>142231071</v>
      </c>
      <c r="S227" s="31">
        <v>50664776</v>
      </c>
      <c r="T227" s="36">
        <f t="shared" si="54"/>
        <v>0.52442233664187521</v>
      </c>
      <c r="U227" s="36">
        <f t="shared" si="55"/>
        <v>-7.929932995320188E-3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1659280317</v>
      </c>
      <c r="E228" s="31">
        <v>1659280317</v>
      </c>
      <c r="F228" s="31">
        <v>499722028</v>
      </c>
      <c r="G228" s="36">
        <f t="shared" si="48"/>
        <v>0.30116793580936574</v>
      </c>
      <c r="H228" s="31">
        <v>405251931</v>
      </c>
      <c r="I228" s="36">
        <f t="shared" si="49"/>
        <v>0.24423355526370655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904973959</v>
      </c>
      <c r="O228" s="36">
        <f t="shared" si="53"/>
        <v>0.54540149107307223</v>
      </c>
      <c r="P228" s="31">
        <v>374866524</v>
      </c>
      <c r="Q228" s="31">
        <v>1497719625</v>
      </c>
      <c r="R228" s="31">
        <v>1451126708</v>
      </c>
      <c r="S228" s="31">
        <v>797091961</v>
      </c>
      <c r="T228" s="36">
        <f t="shared" si="54"/>
        <v>0.53220372337713073</v>
      </c>
      <c r="U228" s="36">
        <f t="shared" si="55"/>
        <v>8.1056602963032187E-2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2314947386</v>
      </c>
      <c r="E230" s="32">
        <f>SUM(E225:E229)</f>
        <v>2314947386</v>
      </c>
      <c r="F230" s="32">
        <f>SUM(F225:F229)</f>
        <v>716456105</v>
      </c>
      <c r="G230" s="37">
        <f t="shared" si="48"/>
        <v>0.30949131255979223</v>
      </c>
      <c r="H230" s="32">
        <f>SUM(H225:H229)</f>
        <v>588042441</v>
      </c>
      <c r="I230" s="37">
        <f t="shared" si="49"/>
        <v>0.25401978660779811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1304498546</v>
      </c>
      <c r="O230" s="37">
        <f t="shared" si="53"/>
        <v>0.56351109916759035</v>
      </c>
      <c r="P230" s="32">
        <f>SUM(P225:P229)</f>
        <v>553617013</v>
      </c>
      <c r="Q230" s="32">
        <f>SUM(Q225:Q229)</f>
        <v>2127449645</v>
      </c>
      <c r="R230" s="32">
        <f>SUM(R225:R229)</f>
        <v>2158111023</v>
      </c>
      <c r="S230" s="32">
        <f>SUM(S225:S229)</f>
        <v>1139874997</v>
      </c>
      <c r="T230" s="37">
        <f t="shared" si="54"/>
        <v>0.53579411370744801</v>
      </c>
      <c r="U230" s="37">
        <f t="shared" si="55"/>
        <v>6.2182749430787387E-2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9510475152</v>
      </c>
      <c r="E231" s="32">
        <f>SUM(E208:E215,E217:E223,E225:E229)</f>
        <v>9510475152</v>
      </c>
      <c r="F231" s="32">
        <f>SUM(F208:F215,F217:F223,F225:F229)</f>
        <v>2868377920</v>
      </c>
      <c r="G231" s="37">
        <f t="shared" si="48"/>
        <v>0.30160195722679495</v>
      </c>
      <c r="H231" s="32">
        <f>SUM(H208:H215,H217:H223,H225:H229)</f>
        <v>2400034670</v>
      </c>
      <c r="I231" s="37">
        <f t="shared" si="49"/>
        <v>0.25235696762167409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5268412590</v>
      </c>
      <c r="O231" s="37">
        <f t="shared" si="53"/>
        <v>0.55395892484846898</v>
      </c>
      <c r="P231" s="32">
        <f>SUM(P208:P215,P217:P223,P225:P229)</f>
        <v>2014783906</v>
      </c>
      <c r="Q231" s="32">
        <f>SUM(Q208:Q215,Q217:Q223,Q225:Q229)</f>
        <v>8806383845</v>
      </c>
      <c r="R231" s="32">
        <f>SUM(R208:R215,R217:R223,R225:R229)</f>
        <v>9165711043</v>
      </c>
      <c r="S231" s="32">
        <f>SUM(S208:S215,S217:S223,S225:S229)</f>
        <v>4311027281</v>
      </c>
      <c r="T231" s="37">
        <f t="shared" si="54"/>
        <v>0.48953433746221175</v>
      </c>
      <c r="U231" s="37">
        <f t="shared" si="55"/>
        <v>0.19121195223603293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20948656</v>
      </c>
      <c r="E234" s="31">
        <v>20948656</v>
      </c>
      <c r="F234" s="31">
        <v>4345401</v>
      </c>
      <c r="G234" s="36">
        <f t="shared" ref="G234:G260" si="56">IF(($D234     =0),0,($F234     /$D234     ))</f>
        <v>0.20743101609955311</v>
      </c>
      <c r="H234" s="31">
        <v>6115946</v>
      </c>
      <c r="I234" s="36">
        <f t="shared" ref="I234:I260" si="57">IF(($D234     =0),0,($H234     /$D234     ))</f>
        <v>0.2919493260092676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10461347</v>
      </c>
      <c r="O234" s="36">
        <f t="shared" ref="O234:O260" si="61">IF(($D234     =0),0,($N234     /$D234     ))</f>
        <v>0.49938034210882071</v>
      </c>
      <c r="P234" s="31">
        <v>7284687</v>
      </c>
      <c r="Q234" s="31">
        <v>16920121</v>
      </c>
      <c r="R234" s="31">
        <v>19970121</v>
      </c>
      <c r="S234" s="31">
        <v>11634580</v>
      </c>
      <c r="T234" s="36">
        <f t="shared" ref="T234:T260" si="62">IF(($Q234     =0),0,($S234     /$Q234     ))</f>
        <v>0.68761801407921375</v>
      </c>
      <c r="U234" s="36">
        <f t="shared" ref="U234:U260" si="63">IF(($P234     =0),0,(($H234     /$P234     )-1))</f>
        <v>-0.16043805313804149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878271629</v>
      </c>
      <c r="E235" s="31">
        <v>878271629</v>
      </c>
      <c r="F235" s="31">
        <v>49431632</v>
      </c>
      <c r="G235" s="36">
        <f t="shared" si="56"/>
        <v>5.6282851873836401E-2</v>
      </c>
      <c r="H235" s="31">
        <v>354086099</v>
      </c>
      <c r="I235" s="36">
        <f t="shared" si="57"/>
        <v>0.40316240136683273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403517731</v>
      </c>
      <c r="O235" s="36">
        <f t="shared" si="61"/>
        <v>0.45944525324066915</v>
      </c>
      <c r="P235" s="31">
        <v>309030993</v>
      </c>
      <c r="Q235" s="31">
        <v>738593996</v>
      </c>
      <c r="R235" s="31">
        <v>728619610</v>
      </c>
      <c r="S235" s="31">
        <v>378604943</v>
      </c>
      <c r="T235" s="36">
        <f t="shared" si="62"/>
        <v>0.51260224839412316</v>
      </c>
      <c r="U235" s="36">
        <f t="shared" si="63"/>
        <v>0.14579478117264433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3478102996</v>
      </c>
      <c r="E236" s="31">
        <v>3478102996</v>
      </c>
      <c r="F236" s="31">
        <v>554978940</v>
      </c>
      <c r="G236" s="36">
        <f t="shared" si="56"/>
        <v>0.15956368763037057</v>
      </c>
      <c r="H236" s="31">
        <v>507258427</v>
      </c>
      <c r="I236" s="36">
        <f t="shared" si="57"/>
        <v>0.1458434173983271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1062237367</v>
      </c>
      <c r="O236" s="36">
        <f t="shared" si="61"/>
        <v>0.30540710502869767</v>
      </c>
      <c r="P236" s="31">
        <v>714367604</v>
      </c>
      <c r="Q236" s="31">
        <v>3637615223</v>
      </c>
      <c r="R236" s="31">
        <v>3473076937</v>
      </c>
      <c r="S236" s="31">
        <v>966025559</v>
      </c>
      <c r="T236" s="36">
        <f t="shared" si="62"/>
        <v>0.26556562466859901</v>
      </c>
      <c r="U236" s="36">
        <f t="shared" si="63"/>
        <v>-0.28991960979238363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86200735</v>
      </c>
      <c r="E237" s="31">
        <v>86200735</v>
      </c>
      <c r="F237" s="31">
        <v>26919577</v>
      </c>
      <c r="G237" s="36">
        <f t="shared" si="56"/>
        <v>0.31228941377356007</v>
      </c>
      <c r="H237" s="31">
        <v>14115528</v>
      </c>
      <c r="I237" s="36">
        <f t="shared" si="57"/>
        <v>0.16375182879821151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41035105</v>
      </c>
      <c r="O237" s="36">
        <f t="shared" si="61"/>
        <v>0.47604124257177155</v>
      </c>
      <c r="P237" s="31">
        <v>4951372</v>
      </c>
      <c r="Q237" s="31">
        <v>63781989</v>
      </c>
      <c r="R237" s="31">
        <v>62827739</v>
      </c>
      <c r="S237" s="31">
        <v>6348597</v>
      </c>
      <c r="T237" s="36">
        <f t="shared" si="62"/>
        <v>9.9535889355849339E-2</v>
      </c>
      <c r="U237" s="36">
        <f t="shared" si="63"/>
        <v>1.8508316482784974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56696642</v>
      </c>
      <c r="E238" s="31">
        <v>56696642</v>
      </c>
      <c r="F238" s="31">
        <v>14655873</v>
      </c>
      <c r="G238" s="36">
        <f t="shared" si="56"/>
        <v>0.25849631447308641</v>
      </c>
      <c r="H238" s="31">
        <v>13255440</v>
      </c>
      <c r="I238" s="36">
        <f t="shared" si="57"/>
        <v>0.23379585690454119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27911313</v>
      </c>
      <c r="O238" s="36">
        <f t="shared" si="61"/>
        <v>0.4922921713776276</v>
      </c>
      <c r="P238" s="31">
        <v>10686950</v>
      </c>
      <c r="Q238" s="31">
        <v>38507380</v>
      </c>
      <c r="R238" s="31">
        <v>38507380</v>
      </c>
      <c r="S238" s="31">
        <v>21865601</v>
      </c>
      <c r="T238" s="36">
        <f t="shared" si="62"/>
        <v>0.56782884215960683</v>
      </c>
      <c r="U238" s="36">
        <f t="shared" si="63"/>
        <v>0.24033891802619078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4520220658</v>
      </c>
      <c r="E240" s="32">
        <f>SUM(E234:E239)</f>
        <v>4520220658</v>
      </c>
      <c r="F240" s="32">
        <f>SUM(F234:F239)</f>
        <v>650331423</v>
      </c>
      <c r="G240" s="37">
        <f t="shared" si="56"/>
        <v>0.14387160986245817</v>
      </c>
      <c r="H240" s="32">
        <f>SUM(H234:H239)</f>
        <v>894831440</v>
      </c>
      <c r="I240" s="37">
        <f t="shared" si="57"/>
        <v>0.19796189339038237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1545162863</v>
      </c>
      <c r="O240" s="37">
        <f t="shared" si="61"/>
        <v>0.34183350325284056</v>
      </c>
      <c r="P240" s="32">
        <f>SUM(P234:P239)</f>
        <v>1046321606</v>
      </c>
      <c r="Q240" s="32">
        <f>SUM(Q234:Q239)</f>
        <v>4495418709</v>
      </c>
      <c r="R240" s="32">
        <f>SUM(R234:R239)</f>
        <v>4323001787</v>
      </c>
      <c r="S240" s="32">
        <f>SUM(S234:S239)</f>
        <v>1384479280</v>
      </c>
      <c r="T240" s="37">
        <f t="shared" si="62"/>
        <v>0.30797560130010126</v>
      </c>
      <c r="U240" s="37">
        <f t="shared" si="63"/>
        <v>-0.14478355902362972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4550004</v>
      </c>
      <c r="E241" s="31">
        <v>4550004</v>
      </c>
      <c r="F241" s="31">
        <v>1715989</v>
      </c>
      <c r="G241" s="36">
        <f t="shared" si="56"/>
        <v>0.37714010800869624</v>
      </c>
      <c r="H241" s="31">
        <v>1711153</v>
      </c>
      <c r="I241" s="36">
        <f t="shared" si="57"/>
        <v>0.37607725180021817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3427142</v>
      </c>
      <c r="O241" s="36">
        <f t="shared" si="61"/>
        <v>0.75321735980891447</v>
      </c>
      <c r="P241" s="31">
        <v>1663</v>
      </c>
      <c r="Q241" s="31">
        <v>0</v>
      </c>
      <c r="R241" s="31">
        <v>0</v>
      </c>
      <c r="S241" s="31">
        <v>2521</v>
      </c>
      <c r="T241" s="36">
        <f t="shared" si="62"/>
        <v>0</v>
      </c>
      <c r="U241" s="36">
        <f t="shared" si="63"/>
        <v>1027.9555021046301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110445816</v>
      </c>
      <c r="E242" s="31">
        <v>110445816</v>
      </c>
      <c r="F242" s="31">
        <v>25819375</v>
      </c>
      <c r="G242" s="36">
        <f t="shared" si="56"/>
        <v>0.23377413409666872</v>
      </c>
      <c r="H242" s="31">
        <v>13852491</v>
      </c>
      <c r="I242" s="36">
        <f t="shared" si="57"/>
        <v>0.12542341124085679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39671866</v>
      </c>
      <c r="O242" s="36">
        <f t="shared" si="61"/>
        <v>0.35919754533752551</v>
      </c>
      <c r="P242" s="31">
        <v>13202807</v>
      </c>
      <c r="Q242" s="31">
        <v>701079276</v>
      </c>
      <c r="R242" s="31">
        <v>71553711</v>
      </c>
      <c r="S242" s="31">
        <v>33758006</v>
      </c>
      <c r="T242" s="36">
        <f t="shared" si="62"/>
        <v>4.8151481801895393E-2</v>
      </c>
      <c r="U242" s="36">
        <f t="shared" si="63"/>
        <v>4.9208020688327858E-2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63634272</v>
      </c>
      <c r="E243" s="31">
        <v>63634272</v>
      </c>
      <c r="F243" s="31">
        <v>17299254</v>
      </c>
      <c r="G243" s="36">
        <f t="shared" si="56"/>
        <v>0.27185435546430076</v>
      </c>
      <c r="H243" s="31">
        <v>20055574</v>
      </c>
      <c r="I243" s="36">
        <f t="shared" si="57"/>
        <v>0.31516937916725124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37354828</v>
      </c>
      <c r="O243" s="36">
        <f t="shared" si="61"/>
        <v>0.587023734631552</v>
      </c>
      <c r="P243" s="31">
        <v>14779629</v>
      </c>
      <c r="Q243" s="31">
        <v>80166907</v>
      </c>
      <c r="R243" s="31">
        <v>77466907</v>
      </c>
      <c r="S243" s="31">
        <v>27747456</v>
      </c>
      <c r="T243" s="36">
        <f t="shared" si="62"/>
        <v>0.34612107462247482</v>
      </c>
      <c r="U243" s="36">
        <f t="shared" si="63"/>
        <v>0.35697411619736874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211754462</v>
      </c>
      <c r="E244" s="31">
        <v>211754462</v>
      </c>
      <c r="F244" s="31">
        <v>2007000</v>
      </c>
      <c r="G244" s="36">
        <f t="shared" si="56"/>
        <v>9.4779584857106816E-3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2007000</v>
      </c>
      <c r="O244" s="36">
        <f t="shared" si="61"/>
        <v>9.4779584857106816E-3</v>
      </c>
      <c r="P244" s="31">
        <v>0</v>
      </c>
      <c r="Q244" s="31">
        <v>232915989</v>
      </c>
      <c r="R244" s="31">
        <v>232915989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113124760</v>
      </c>
      <c r="E245" s="31">
        <v>113124760</v>
      </c>
      <c r="F245" s="31">
        <v>23135809</v>
      </c>
      <c r="G245" s="36">
        <f t="shared" si="56"/>
        <v>0.20451587256406112</v>
      </c>
      <c r="H245" s="31">
        <v>24099310</v>
      </c>
      <c r="I245" s="36">
        <f t="shared" si="57"/>
        <v>0.21303302654520548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47235119</v>
      </c>
      <c r="O245" s="36">
        <f t="shared" si="61"/>
        <v>0.41754889910926662</v>
      </c>
      <c r="P245" s="31">
        <v>15540844</v>
      </c>
      <c r="Q245" s="31">
        <v>113612580</v>
      </c>
      <c r="R245" s="31">
        <v>111358572</v>
      </c>
      <c r="S245" s="31">
        <v>36448233</v>
      </c>
      <c r="T245" s="36">
        <f t="shared" si="62"/>
        <v>0.32081159498358369</v>
      </c>
      <c r="U245" s="36">
        <f t="shared" si="63"/>
        <v>0.55070792808936253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503509314</v>
      </c>
      <c r="E247" s="32">
        <f>SUM(E241:E246)</f>
        <v>503509314</v>
      </c>
      <c r="F247" s="32">
        <f>SUM(F241:F246)</f>
        <v>69977427</v>
      </c>
      <c r="G247" s="37">
        <f t="shared" si="56"/>
        <v>0.13897940922697608</v>
      </c>
      <c r="H247" s="32">
        <f>SUM(H241:H246)</f>
        <v>59718528</v>
      </c>
      <c r="I247" s="37">
        <f t="shared" si="57"/>
        <v>0.1186046143329138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129695955</v>
      </c>
      <c r="O247" s="37">
        <f t="shared" si="61"/>
        <v>0.25758402355988991</v>
      </c>
      <c r="P247" s="32">
        <f>SUM(P241:P246)</f>
        <v>43524943</v>
      </c>
      <c r="Q247" s="32">
        <f>SUM(Q241:Q246)</f>
        <v>1127774752</v>
      </c>
      <c r="R247" s="32">
        <f>SUM(R241:R246)</f>
        <v>493295179</v>
      </c>
      <c r="S247" s="32">
        <f>SUM(S241:S246)</f>
        <v>97956216</v>
      </c>
      <c r="T247" s="37">
        <f t="shared" si="62"/>
        <v>8.6857961508966283E-2</v>
      </c>
      <c r="U247" s="37">
        <f t="shared" si="63"/>
        <v>0.37205298580172763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251449343</v>
      </c>
      <c r="E248" s="31">
        <v>251449343</v>
      </c>
      <c r="F248" s="31">
        <v>55393189</v>
      </c>
      <c r="G248" s="36">
        <f t="shared" si="56"/>
        <v>0.2202956203389245</v>
      </c>
      <c r="H248" s="31">
        <v>46887671</v>
      </c>
      <c r="I248" s="36">
        <f t="shared" si="57"/>
        <v>0.18646965007182381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102280860</v>
      </c>
      <c r="O248" s="36">
        <f t="shared" si="61"/>
        <v>0.40676527041074828</v>
      </c>
      <c r="P248" s="31">
        <v>81168688</v>
      </c>
      <c r="Q248" s="31">
        <v>174294360</v>
      </c>
      <c r="R248" s="31">
        <v>206831045</v>
      </c>
      <c r="S248" s="31">
        <v>82916214</v>
      </c>
      <c r="T248" s="36">
        <f t="shared" si="62"/>
        <v>0.47572516976452939</v>
      </c>
      <c r="U248" s="36">
        <f t="shared" si="63"/>
        <v>-0.42234287438525553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51704270</v>
      </c>
      <c r="E249" s="31">
        <v>51704270</v>
      </c>
      <c r="F249" s="31">
        <v>13777629</v>
      </c>
      <c r="G249" s="36">
        <f t="shared" si="56"/>
        <v>0.26646984862178696</v>
      </c>
      <c r="H249" s="31">
        <v>14573949</v>
      </c>
      <c r="I249" s="36">
        <f t="shared" si="57"/>
        <v>0.28187128451866739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28351578</v>
      </c>
      <c r="O249" s="36">
        <f t="shared" si="61"/>
        <v>0.54834113314045441</v>
      </c>
      <c r="P249" s="31">
        <v>3350501</v>
      </c>
      <c r="Q249" s="31">
        <v>35111868</v>
      </c>
      <c r="R249" s="31">
        <v>36443024</v>
      </c>
      <c r="S249" s="31">
        <v>23570598</v>
      </c>
      <c r="T249" s="36">
        <f t="shared" si="62"/>
        <v>0.67130002881077133</v>
      </c>
      <c r="U249" s="36">
        <f t="shared" si="63"/>
        <v>3.3497820176743716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42154586</v>
      </c>
      <c r="E250" s="31">
        <v>42154586</v>
      </c>
      <c r="F250" s="31">
        <v>9040745</v>
      </c>
      <c r="G250" s="36">
        <f t="shared" si="56"/>
        <v>0.21446646398092961</v>
      </c>
      <c r="H250" s="31">
        <v>11028879</v>
      </c>
      <c r="I250" s="36">
        <f t="shared" si="57"/>
        <v>0.26162939899350451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20069624</v>
      </c>
      <c r="O250" s="36">
        <f t="shared" si="61"/>
        <v>0.47609586297443413</v>
      </c>
      <c r="P250" s="31">
        <v>8901983</v>
      </c>
      <c r="Q250" s="31">
        <v>41784581</v>
      </c>
      <c r="R250" s="31">
        <v>46790513</v>
      </c>
      <c r="S250" s="31">
        <v>20200040</v>
      </c>
      <c r="T250" s="36">
        <f t="shared" si="62"/>
        <v>0.48343287204435531</v>
      </c>
      <c r="U250" s="36">
        <f t="shared" si="63"/>
        <v>0.23892384427155156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96896339</v>
      </c>
      <c r="E251" s="31">
        <v>96896339</v>
      </c>
      <c r="F251" s="31">
        <v>20131107</v>
      </c>
      <c r="G251" s="36">
        <f t="shared" si="56"/>
        <v>0.20775921162511621</v>
      </c>
      <c r="H251" s="31">
        <v>31485196</v>
      </c>
      <c r="I251" s="36">
        <f t="shared" si="57"/>
        <v>0.32493689983478119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51616303</v>
      </c>
      <c r="O251" s="36">
        <f t="shared" si="61"/>
        <v>0.53269611145989737</v>
      </c>
      <c r="P251" s="31">
        <v>12964332</v>
      </c>
      <c r="Q251" s="31">
        <v>78529220</v>
      </c>
      <c r="R251" s="31">
        <v>78786885</v>
      </c>
      <c r="S251" s="31">
        <v>29628067</v>
      </c>
      <c r="T251" s="36">
        <f t="shared" si="62"/>
        <v>0.37728716775742838</v>
      </c>
      <c r="U251" s="36">
        <f t="shared" si="63"/>
        <v>1.4286014890701657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442204538</v>
      </c>
      <c r="E254" s="32">
        <f>SUM(E248:E253)</f>
        <v>442204538</v>
      </c>
      <c r="F254" s="32">
        <f>SUM(F248:F253)</f>
        <v>98342670</v>
      </c>
      <c r="G254" s="37">
        <f t="shared" si="56"/>
        <v>0.22239181543632192</v>
      </c>
      <c r="H254" s="32">
        <f>SUM(H248:H253)</f>
        <v>103975695</v>
      </c>
      <c r="I254" s="37">
        <f t="shared" si="57"/>
        <v>0.23513032107327672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202318365</v>
      </c>
      <c r="O254" s="37">
        <f t="shared" si="61"/>
        <v>0.45752213650959866</v>
      </c>
      <c r="P254" s="32">
        <f>SUM(P248:P253)</f>
        <v>106385504</v>
      </c>
      <c r="Q254" s="32">
        <f>SUM(Q248:Q253)</f>
        <v>329720029</v>
      </c>
      <c r="R254" s="32">
        <f>SUM(R248:R253)</f>
        <v>368851467</v>
      </c>
      <c r="S254" s="32">
        <f>SUM(S248:S253)</f>
        <v>156314919</v>
      </c>
      <c r="T254" s="37">
        <f t="shared" si="62"/>
        <v>0.4740837839729779</v>
      </c>
      <c r="U254" s="37">
        <f t="shared" si="63"/>
        <v>-2.2651666903791723E-2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1562975979</v>
      </c>
      <c r="E255" s="31">
        <v>1562975979</v>
      </c>
      <c r="F255" s="31">
        <v>99734850</v>
      </c>
      <c r="G255" s="36">
        <f t="shared" si="56"/>
        <v>6.3810865515547377E-2</v>
      </c>
      <c r="H255" s="31">
        <v>247600156</v>
      </c>
      <c r="I255" s="36">
        <f t="shared" si="57"/>
        <v>0.15841584216695118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347335006</v>
      </c>
      <c r="O255" s="36">
        <f t="shared" si="61"/>
        <v>0.22222670768249855</v>
      </c>
      <c r="P255" s="31">
        <v>253924866</v>
      </c>
      <c r="Q255" s="31">
        <v>1683890420</v>
      </c>
      <c r="R255" s="31">
        <v>1532504578</v>
      </c>
      <c r="S255" s="31">
        <v>462136984</v>
      </c>
      <c r="T255" s="36">
        <f t="shared" si="62"/>
        <v>0.27444599631370314</v>
      </c>
      <c r="U255" s="36">
        <f t="shared" si="63"/>
        <v>-2.4907800876815323E-2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120939878</v>
      </c>
      <c r="E256" s="31">
        <v>120939878</v>
      </c>
      <c r="F256" s="31">
        <v>23575343</v>
      </c>
      <c r="G256" s="36">
        <f t="shared" si="56"/>
        <v>0.19493440368775633</v>
      </c>
      <c r="H256" s="31">
        <v>28740301</v>
      </c>
      <c r="I256" s="36">
        <f t="shared" si="57"/>
        <v>0.23764122699048862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52315644</v>
      </c>
      <c r="O256" s="36">
        <f t="shared" si="61"/>
        <v>0.43257563067824495</v>
      </c>
      <c r="P256" s="31">
        <v>26341565</v>
      </c>
      <c r="Q256" s="31">
        <v>84772588</v>
      </c>
      <c r="R256" s="31">
        <v>74484556</v>
      </c>
      <c r="S256" s="31">
        <v>45941482</v>
      </c>
      <c r="T256" s="36">
        <f t="shared" si="62"/>
        <v>0.54193794343048718</v>
      </c>
      <c r="U256" s="36">
        <f t="shared" si="63"/>
        <v>9.106277474402158E-2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960218296</v>
      </c>
      <c r="E257" s="31">
        <v>960218296</v>
      </c>
      <c r="F257" s="31">
        <v>281835668</v>
      </c>
      <c r="G257" s="36">
        <f t="shared" si="56"/>
        <v>0.29351207863258627</v>
      </c>
      <c r="H257" s="31">
        <v>257612022</v>
      </c>
      <c r="I257" s="36">
        <f t="shared" si="57"/>
        <v>0.26828485051070095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539447690</v>
      </c>
      <c r="O257" s="36">
        <f t="shared" si="61"/>
        <v>0.56179692914328727</v>
      </c>
      <c r="P257" s="31">
        <v>262399825</v>
      </c>
      <c r="Q257" s="31">
        <v>979747835</v>
      </c>
      <c r="R257" s="31">
        <v>963590160</v>
      </c>
      <c r="S257" s="31">
        <v>400173762</v>
      </c>
      <c r="T257" s="36">
        <f t="shared" si="62"/>
        <v>0.4084456711251625</v>
      </c>
      <c r="U257" s="36">
        <f t="shared" si="63"/>
        <v>-1.8246212626094493E-2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2644134153</v>
      </c>
      <c r="E259" s="32">
        <f>SUM(E255:E258)</f>
        <v>2644134153</v>
      </c>
      <c r="F259" s="32">
        <f>SUM(F255:F258)</f>
        <v>405145861</v>
      </c>
      <c r="G259" s="37">
        <f t="shared" si="56"/>
        <v>0.15322439693172407</v>
      </c>
      <c r="H259" s="32">
        <f>SUM(H255:H258)</f>
        <v>533952479</v>
      </c>
      <c r="I259" s="37">
        <f t="shared" si="57"/>
        <v>0.20193849786108034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939098340</v>
      </c>
      <c r="O259" s="37">
        <f t="shared" si="61"/>
        <v>0.35516289479280438</v>
      </c>
      <c r="P259" s="32">
        <f>SUM(P255:P258)</f>
        <v>542666256</v>
      </c>
      <c r="Q259" s="32">
        <f>SUM(Q255:Q258)</f>
        <v>2748410843</v>
      </c>
      <c r="R259" s="32">
        <f>SUM(R255:R258)</f>
        <v>2570579294</v>
      </c>
      <c r="S259" s="32">
        <f>SUM(S255:S258)</f>
        <v>908252228</v>
      </c>
      <c r="T259" s="37">
        <f t="shared" si="62"/>
        <v>0.33046450472033739</v>
      </c>
      <c r="U259" s="37">
        <f t="shared" si="63"/>
        <v>-1.6057340775579743E-2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8110068663</v>
      </c>
      <c r="E260" s="32">
        <f>SUM(E234:E239,E241:E246,E248:E253,E255:E258)</f>
        <v>8110068663</v>
      </c>
      <c r="F260" s="32">
        <f>SUM(F234:F239,F241:F246,F248:F253,F255:F258)</f>
        <v>1223797381</v>
      </c>
      <c r="G260" s="37">
        <f t="shared" si="56"/>
        <v>0.15089852279343149</v>
      </c>
      <c r="H260" s="32">
        <f>SUM(H234:H239,H241:H246,H248:H253,H255:H258)</f>
        <v>1592478142</v>
      </c>
      <c r="I260" s="37">
        <f t="shared" si="57"/>
        <v>0.19635815776323223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2816275523</v>
      </c>
      <c r="O260" s="37">
        <f t="shared" si="61"/>
        <v>0.34725668055666375</v>
      </c>
      <c r="P260" s="32">
        <f>SUM(P234:P239,P241:P246,P248:P253,P255:P258)</f>
        <v>1738898309</v>
      </c>
      <c r="Q260" s="32">
        <f>SUM(Q234:Q239,Q241:Q246,Q248:Q253,Q255:Q258)</f>
        <v>8701324333</v>
      </c>
      <c r="R260" s="32">
        <f>SUM(R234:R239,R241:R246,R248:R253,R255:R258)</f>
        <v>7755727727</v>
      </c>
      <c r="S260" s="32">
        <f>SUM(S234:S239,S241:S246,S248:S253,S255:S258)</f>
        <v>2547002643</v>
      </c>
      <c r="T260" s="37">
        <f t="shared" si="62"/>
        <v>0.29271436686257352</v>
      </c>
      <c r="U260" s="37">
        <f t="shared" si="63"/>
        <v>-8.4202834773128732E-2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49172629</v>
      </c>
      <c r="E263" s="31">
        <v>49172629</v>
      </c>
      <c r="F263" s="31">
        <v>7080899</v>
      </c>
      <c r="G263" s="36">
        <f t="shared" ref="G263:G299" si="64">IF(($D263     =0),0,($F263     /$D263     ))</f>
        <v>0.1440008220833586</v>
      </c>
      <c r="H263" s="31">
        <v>3206413</v>
      </c>
      <c r="I263" s="36">
        <f t="shared" ref="I263:I299" si="65">IF(($D263     =0),0,($H263     /$D263     ))</f>
        <v>6.5207272118804144E-2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10287312</v>
      </c>
      <c r="O263" s="36">
        <f t="shared" ref="O263:O299" si="69">IF(($D263     =0),0,($N263     /$D263     ))</f>
        <v>0.20920809420216274</v>
      </c>
      <c r="P263" s="31">
        <v>6281533</v>
      </c>
      <c r="Q263" s="31">
        <v>41463796</v>
      </c>
      <c r="R263" s="31">
        <v>59922098</v>
      </c>
      <c r="S263" s="31">
        <v>10849733</v>
      </c>
      <c r="T263" s="36">
        <f t="shared" ref="T263:T299" si="70">IF(($Q263     =0),0,($S263     /$Q263     ))</f>
        <v>0.26166762445001418</v>
      </c>
      <c r="U263" s="36">
        <f t="shared" ref="U263:U299" si="71">IF(($P263     =0),0,(($H263     /$P263     )-1))</f>
        <v>-0.48954928677442278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167536935</v>
      </c>
      <c r="E264" s="31">
        <v>167536935</v>
      </c>
      <c r="F264" s="31">
        <v>51363749</v>
      </c>
      <c r="G264" s="36">
        <f t="shared" si="64"/>
        <v>0.30658164422072065</v>
      </c>
      <c r="H264" s="31">
        <v>46985514</v>
      </c>
      <c r="I264" s="36">
        <f t="shared" si="65"/>
        <v>0.28044869031416864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98349263</v>
      </c>
      <c r="O264" s="36">
        <f t="shared" si="69"/>
        <v>0.58703033453488929</v>
      </c>
      <c r="P264" s="31">
        <v>39353734</v>
      </c>
      <c r="Q264" s="31">
        <v>160710085</v>
      </c>
      <c r="R264" s="31">
        <v>161464114</v>
      </c>
      <c r="S264" s="31">
        <v>81196017</v>
      </c>
      <c r="T264" s="36">
        <f t="shared" si="70"/>
        <v>0.50523286699773695</v>
      </c>
      <c r="U264" s="36">
        <f t="shared" si="71"/>
        <v>0.19392772233506483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262773051</v>
      </c>
      <c r="E265" s="31">
        <v>262773051</v>
      </c>
      <c r="F265" s="31">
        <v>30674428</v>
      </c>
      <c r="G265" s="36">
        <f t="shared" si="64"/>
        <v>0.11673353825008487</v>
      </c>
      <c r="H265" s="31">
        <v>66965068</v>
      </c>
      <c r="I265" s="36">
        <f t="shared" si="65"/>
        <v>0.25483993790520015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97639496</v>
      </c>
      <c r="O265" s="36">
        <f t="shared" si="69"/>
        <v>0.37157347615528502</v>
      </c>
      <c r="P265" s="31">
        <v>51581808</v>
      </c>
      <c r="Q265" s="31">
        <v>233675888</v>
      </c>
      <c r="R265" s="31">
        <v>247700849</v>
      </c>
      <c r="S265" s="31">
        <v>80526034</v>
      </c>
      <c r="T265" s="36">
        <f t="shared" si="70"/>
        <v>0.34460566166758294</v>
      </c>
      <c r="U265" s="36">
        <f t="shared" si="71"/>
        <v>0.29823033733133197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479482615</v>
      </c>
      <c r="E267" s="32">
        <f>SUM(E263:E266)</f>
        <v>479482615</v>
      </c>
      <c r="F267" s="32">
        <f>SUM(F263:F266)</f>
        <v>89119076</v>
      </c>
      <c r="G267" s="37">
        <f t="shared" si="64"/>
        <v>0.1858650829290234</v>
      </c>
      <c r="H267" s="32">
        <f>SUM(H263:H266)</f>
        <v>117156995</v>
      </c>
      <c r="I267" s="37">
        <f t="shared" si="65"/>
        <v>0.24434044391786761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206276071</v>
      </c>
      <c r="O267" s="37">
        <f t="shared" si="69"/>
        <v>0.43020552684689101</v>
      </c>
      <c r="P267" s="32">
        <f>SUM(P263:P266)</f>
        <v>97217075</v>
      </c>
      <c r="Q267" s="32">
        <f>SUM(Q263:Q266)</f>
        <v>435849769</v>
      </c>
      <c r="R267" s="32">
        <f>SUM(R263:R266)</f>
        <v>469087061</v>
      </c>
      <c r="S267" s="32">
        <f>SUM(S263:S266)</f>
        <v>172571784</v>
      </c>
      <c r="T267" s="37">
        <f t="shared" si="70"/>
        <v>0.39594327282986352</v>
      </c>
      <c r="U267" s="37">
        <f t="shared" si="71"/>
        <v>0.20510717896007469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34350574</v>
      </c>
      <c r="E268" s="31">
        <v>34350574</v>
      </c>
      <c r="F268" s="31">
        <v>784195</v>
      </c>
      <c r="G268" s="36">
        <f t="shared" si="64"/>
        <v>2.2829167279708341E-2</v>
      </c>
      <c r="H268" s="31">
        <v>1308085</v>
      </c>
      <c r="I268" s="36">
        <f t="shared" si="65"/>
        <v>3.8080440810101167E-2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2092280</v>
      </c>
      <c r="O268" s="36">
        <f t="shared" si="69"/>
        <v>6.0909608089809504E-2</v>
      </c>
      <c r="P268" s="31">
        <v>5448147</v>
      </c>
      <c r="Q268" s="31">
        <v>28934024</v>
      </c>
      <c r="R268" s="31">
        <v>32542086</v>
      </c>
      <c r="S268" s="31">
        <v>5749048</v>
      </c>
      <c r="T268" s="36">
        <f t="shared" si="70"/>
        <v>0.19869507262453368</v>
      </c>
      <c r="U268" s="36">
        <f t="shared" si="71"/>
        <v>-0.75990277061173273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156056876</v>
      </c>
      <c r="E269" s="31">
        <v>156056878</v>
      </c>
      <c r="F269" s="31">
        <v>36765052</v>
      </c>
      <c r="G269" s="36">
        <f t="shared" si="64"/>
        <v>0.23558751746382517</v>
      </c>
      <c r="H269" s="31">
        <v>47579057</v>
      </c>
      <c r="I269" s="36">
        <f t="shared" si="65"/>
        <v>0.30488279798706208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84344109</v>
      </c>
      <c r="O269" s="36">
        <f t="shared" si="69"/>
        <v>0.54047031545088731</v>
      </c>
      <c r="P269" s="31">
        <v>11688425</v>
      </c>
      <c r="Q269" s="31">
        <v>180888231</v>
      </c>
      <c r="R269" s="31">
        <v>151542076</v>
      </c>
      <c r="S269" s="31">
        <v>52376063</v>
      </c>
      <c r="T269" s="36">
        <f t="shared" si="70"/>
        <v>0.28954931291245806</v>
      </c>
      <c r="U269" s="36">
        <f t="shared" si="71"/>
        <v>3.0706131921109989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19217743</v>
      </c>
      <c r="E270" s="31">
        <v>19217743</v>
      </c>
      <c r="F270" s="31">
        <v>1006469</v>
      </c>
      <c r="G270" s="36">
        <f t="shared" si="64"/>
        <v>5.2371862814483472E-2</v>
      </c>
      <c r="H270" s="31">
        <v>3349752</v>
      </c>
      <c r="I270" s="36">
        <f t="shared" si="65"/>
        <v>0.1743051720485595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4356221</v>
      </c>
      <c r="O270" s="36">
        <f t="shared" si="69"/>
        <v>0.22667703486304297</v>
      </c>
      <c r="P270" s="31">
        <v>351195</v>
      </c>
      <c r="Q270" s="31">
        <v>25600537</v>
      </c>
      <c r="R270" s="31">
        <v>25600537</v>
      </c>
      <c r="S270" s="31">
        <v>943319</v>
      </c>
      <c r="T270" s="36">
        <f t="shared" si="70"/>
        <v>3.6847625500980703E-2</v>
      </c>
      <c r="U270" s="36">
        <f t="shared" si="71"/>
        <v>8.538154016999103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38629591</v>
      </c>
      <c r="E271" s="31">
        <v>38629591</v>
      </c>
      <c r="F271" s="31">
        <v>9565087</v>
      </c>
      <c r="G271" s="36">
        <f t="shared" si="64"/>
        <v>0.24761036170432144</v>
      </c>
      <c r="H271" s="31">
        <v>10176789</v>
      </c>
      <c r="I271" s="36">
        <f t="shared" si="65"/>
        <v>0.26344542451925002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19741876</v>
      </c>
      <c r="O271" s="36">
        <f t="shared" si="69"/>
        <v>0.51105578622357151</v>
      </c>
      <c r="P271" s="31">
        <v>7983405</v>
      </c>
      <c r="Q271" s="31">
        <v>33359803</v>
      </c>
      <c r="R271" s="31">
        <v>33335856</v>
      </c>
      <c r="S271" s="31">
        <v>16012148</v>
      </c>
      <c r="T271" s="36">
        <f t="shared" si="70"/>
        <v>0.47998329006918894</v>
      </c>
      <c r="U271" s="36">
        <f t="shared" si="71"/>
        <v>0.27474291984435206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17322752</v>
      </c>
      <c r="E272" s="31">
        <v>17322752</v>
      </c>
      <c r="F272" s="31">
        <v>4931723</v>
      </c>
      <c r="G272" s="36">
        <f t="shared" si="64"/>
        <v>0.28469627689641924</v>
      </c>
      <c r="H272" s="31">
        <v>3414904</v>
      </c>
      <c r="I272" s="36">
        <f t="shared" si="65"/>
        <v>0.1971340350540145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8346627</v>
      </c>
      <c r="O272" s="36">
        <f t="shared" si="69"/>
        <v>0.48183031195043374</v>
      </c>
      <c r="P272" s="31">
        <v>3130715</v>
      </c>
      <c r="Q272" s="31">
        <v>23225698</v>
      </c>
      <c r="R272" s="31">
        <v>23552286</v>
      </c>
      <c r="S272" s="31">
        <v>5570280</v>
      </c>
      <c r="T272" s="36">
        <f t="shared" si="70"/>
        <v>0.23983261988509452</v>
      </c>
      <c r="U272" s="36">
        <f t="shared" si="71"/>
        <v>9.0774471646253296E-2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23203189</v>
      </c>
      <c r="E273" s="31">
        <v>23203189</v>
      </c>
      <c r="F273" s="31">
        <v>5920335</v>
      </c>
      <c r="G273" s="36">
        <f t="shared" si="64"/>
        <v>0.25515178107629949</v>
      </c>
      <c r="H273" s="31">
        <v>3407321</v>
      </c>
      <c r="I273" s="36">
        <f t="shared" si="65"/>
        <v>0.14684709933621623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9327656</v>
      </c>
      <c r="O273" s="36">
        <f t="shared" si="69"/>
        <v>0.40199888041251569</v>
      </c>
      <c r="P273" s="31">
        <v>4549027</v>
      </c>
      <c r="Q273" s="31">
        <v>22597886</v>
      </c>
      <c r="R273" s="31">
        <v>22597886</v>
      </c>
      <c r="S273" s="31">
        <v>7933477</v>
      </c>
      <c r="T273" s="36">
        <f t="shared" si="70"/>
        <v>0.35107164448922346</v>
      </c>
      <c r="U273" s="36">
        <f t="shared" si="71"/>
        <v>-0.25097806629857333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288780725</v>
      </c>
      <c r="E275" s="32">
        <f>SUM(E268:E274)</f>
        <v>288780727</v>
      </c>
      <c r="F275" s="32">
        <f>SUM(F268:F274)</f>
        <v>58972861</v>
      </c>
      <c r="G275" s="37">
        <f t="shared" si="64"/>
        <v>0.20421328674204278</v>
      </c>
      <c r="H275" s="32">
        <f>SUM(H268:H274)</f>
        <v>69235908</v>
      </c>
      <c r="I275" s="37">
        <f t="shared" si="65"/>
        <v>0.23975252503434916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128208769</v>
      </c>
      <c r="O275" s="37">
        <f t="shared" si="69"/>
        <v>0.44396581177639194</v>
      </c>
      <c r="P275" s="32">
        <f>SUM(P268:P274)</f>
        <v>33150914</v>
      </c>
      <c r="Q275" s="32">
        <f>SUM(Q268:Q274)</f>
        <v>314606179</v>
      </c>
      <c r="R275" s="32">
        <f>SUM(R268:R274)</f>
        <v>289170727</v>
      </c>
      <c r="S275" s="32">
        <f>SUM(S268:S274)</f>
        <v>88584335</v>
      </c>
      <c r="T275" s="37">
        <f t="shared" si="70"/>
        <v>0.2815721397512666</v>
      </c>
      <c r="U275" s="37">
        <f t="shared" si="71"/>
        <v>1.0885067603264273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28102548</v>
      </c>
      <c r="E276" s="31">
        <v>28102548</v>
      </c>
      <c r="F276" s="31">
        <v>10138672</v>
      </c>
      <c r="G276" s="36">
        <f t="shared" si="64"/>
        <v>0.36077411912969598</v>
      </c>
      <c r="H276" s="31">
        <v>5780878</v>
      </c>
      <c r="I276" s="36">
        <f t="shared" si="65"/>
        <v>0.20570654305082942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15919550</v>
      </c>
      <c r="O276" s="36">
        <f t="shared" si="69"/>
        <v>0.5664806621805254</v>
      </c>
      <c r="P276" s="31">
        <v>5632502</v>
      </c>
      <c r="Q276" s="31">
        <v>31570134</v>
      </c>
      <c r="R276" s="31">
        <v>27165872</v>
      </c>
      <c r="S276" s="31">
        <v>11968686</v>
      </c>
      <c r="T276" s="36">
        <f t="shared" si="70"/>
        <v>0.3791141969812355</v>
      </c>
      <c r="U276" s="36">
        <f t="shared" si="71"/>
        <v>2.6342822425984069E-2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69910070</v>
      </c>
      <c r="E277" s="31">
        <v>69910070</v>
      </c>
      <c r="F277" s="31">
        <v>16859411</v>
      </c>
      <c r="G277" s="36">
        <f t="shared" si="64"/>
        <v>0.24115854840368492</v>
      </c>
      <c r="H277" s="31">
        <v>14671011</v>
      </c>
      <c r="I277" s="36">
        <f t="shared" si="65"/>
        <v>0.2098554757562108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31530422</v>
      </c>
      <c r="O277" s="36">
        <f t="shared" si="69"/>
        <v>0.45101402415989572</v>
      </c>
      <c r="P277" s="31">
        <v>7764020</v>
      </c>
      <c r="Q277" s="31">
        <v>63278647</v>
      </c>
      <c r="R277" s="31">
        <v>63246847</v>
      </c>
      <c r="S277" s="31">
        <v>20759810</v>
      </c>
      <c r="T277" s="36">
        <f t="shared" si="70"/>
        <v>0.32806975155458051</v>
      </c>
      <c r="U277" s="36">
        <f t="shared" si="71"/>
        <v>0.88961530238201347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115369444</v>
      </c>
      <c r="F278" s="31">
        <v>11203225</v>
      </c>
      <c r="G278" s="36">
        <f t="shared" si="64"/>
        <v>0</v>
      </c>
      <c r="H278" s="31">
        <v>567117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11770342</v>
      </c>
      <c r="O278" s="36">
        <f t="shared" si="69"/>
        <v>0</v>
      </c>
      <c r="P278" s="31">
        <v>29839664</v>
      </c>
      <c r="Q278" s="31">
        <v>108474902</v>
      </c>
      <c r="R278" s="31">
        <v>111496537</v>
      </c>
      <c r="S278" s="31">
        <v>48724458</v>
      </c>
      <c r="T278" s="36">
        <f t="shared" si="70"/>
        <v>0.44917724839244383</v>
      </c>
      <c r="U278" s="36">
        <f t="shared" si="71"/>
        <v>-0.98099452460322611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27285813</v>
      </c>
      <c r="E279" s="31">
        <v>27285813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3629439</v>
      </c>
      <c r="Q279" s="31">
        <v>25227857</v>
      </c>
      <c r="R279" s="31">
        <v>25227857</v>
      </c>
      <c r="S279" s="31">
        <v>4341625</v>
      </c>
      <c r="T279" s="36">
        <f t="shared" si="70"/>
        <v>0.17209646463431277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21091799</v>
      </c>
      <c r="E280" s="31">
        <v>21091799</v>
      </c>
      <c r="F280" s="31">
        <v>3133291</v>
      </c>
      <c r="G280" s="36">
        <f t="shared" si="64"/>
        <v>0.14855494308475062</v>
      </c>
      <c r="H280" s="31">
        <v>447283</v>
      </c>
      <c r="I280" s="36">
        <f t="shared" si="65"/>
        <v>2.1206488834831016E-2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3580574</v>
      </c>
      <c r="O280" s="36">
        <f t="shared" si="69"/>
        <v>0.16976143191958162</v>
      </c>
      <c r="P280" s="31">
        <v>2871261</v>
      </c>
      <c r="Q280" s="31">
        <v>19075847</v>
      </c>
      <c r="R280" s="31">
        <v>32602921</v>
      </c>
      <c r="S280" s="31">
        <v>4530129</v>
      </c>
      <c r="T280" s="36">
        <f t="shared" si="70"/>
        <v>0.23747983510247278</v>
      </c>
      <c r="U280" s="36">
        <f t="shared" si="71"/>
        <v>-0.84422070999466792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26398413</v>
      </c>
      <c r="E281" s="31">
        <v>26398413</v>
      </c>
      <c r="F281" s="31">
        <v>5228146</v>
      </c>
      <c r="G281" s="36">
        <f t="shared" si="64"/>
        <v>0.19804773870308037</v>
      </c>
      <c r="H281" s="31">
        <v>3671021</v>
      </c>
      <c r="I281" s="36">
        <f t="shared" si="65"/>
        <v>0.13906218529121428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8899167</v>
      </c>
      <c r="O281" s="36">
        <f t="shared" si="69"/>
        <v>0.33710992399429468</v>
      </c>
      <c r="P281" s="31">
        <v>810820</v>
      </c>
      <c r="Q281" s="31">
        <v>20291278</v>
      </c>
      <c r="R281" s="31">
        <v>15886400</v>
      </c>
      <c r="S281" s="31">
        <v>1198472</v>
      </c>
      <c r="T281" s="36">
        <f t="shared" si="70"/>
        <v>5.9063406454733902E-2</v>
      </c>
      <c r="U281" s="36">
        <f t="shared" si="71"/>
        <v>3.5275412545324487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44818289</v>
      </c>
      <c r="E282" s="31">
        <v>44818289</v>
      </c>
      <c r="F282" s="31">
        <v>2529453</v>
      </c>
      <c r="G282" s="36">
        <f t="shared" si="64"/>
        <v>5.6437964421176365E-2</v>
      </c>
      <c r="H282" s="31">
        <v>12842843</v>
      </c>
      <c r="I282" s="36">
        <f t="shared" si="65"/>
        <v>0.28655362100056964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15372296</v>
      </c>
      <c r="O282" s="36">
        <f t="shared" si="69"/>
        <v>0.34299158542174601</v>
      </c>
      <c r="P282" s="31">
        <v>3674768</v>
      </c>
      <c r="Q282" s="31">
        <v>39452559</v>
      </c>
      <c r="R282" s="31">
        <v>39452559</v>
      </c>
      <c r="S282" s="31">
        <v>4472926</v>
      </c>
      <c r="T282" s="36">
        <f t="shared" si="70"/>
        <v>0.11337480035198731</v>
      </c>
      <c r="U282" s="36">
        <f t="shared" si="71"/>
        <v>2.4948717851031685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94868439</v>
      </c>
      <c r="E283" s="31">
        <v>94868439</v>
      </c>
      <c r="F283" s="31">
        <v>20179668</v>
      </c>
      <c r="G283" s="36">
        <f t="shared" si="64"/>
        <v>0.21271213285168528</v>
      </c>
      <c r="H283" s="31">
        <v>13754210</v>
      </c>
      <c r="I283" s="36">
        <f t="shared" si="65"/>
        <v>0.14498193651104557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33933878</v>
      </c>
      <c r="O283" s="36">
        <f t="shared" si="69"/>
        <v>0.35769406936273085</v>
      </c>
      <c r="P283" s="31">
        <v>11858518</v>
      </c>
      <c r="Q283" s="31">
        <v>91613912</v>
      </c>
      <c r="R283" s="31">
        <v>91149090</v>
      </c>
      <c r="S283" s="31">
        <v>29435385</v>
      </c>
      <c r="T283" s="36">
        <f t="shared" si="70"/>
        <v>0.32129819977559743</v>
      </c>
      <c r="U283" s="36">
        <f t="shared" si="71"/>
        <v>0.15985909875078819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312475371</v>
      </c>
      <c r="E285" s="32">
        <f>SUM(E276:E284)</f>
        <v>427844815</v>
      </c>
      <c r="F285" s="32">
        <f>SUM(F276:F284)</f>
        <v>69271866</v>
      </c>
      <c r="G285" s="37">
        <f t="shared" si="64"/>
        <v>0.2216874430081083</v>
      </c>
      <c r="H285" s="32">
        <f>SUM(H276:H284)</f>
        <v>51734363</v>
      </c>
      <c r="I285" s="37">
        <f t="shared" si="65"/>
        <v>0.16556301008440119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121006229</v>
      </c>
      <c r="O285" s="37">
        <f t="shared" si="69"/>
        <v>0.38725045309250949</v>
      </c>
      <c r="P285" s="32">
        <f>SUM(P276:P284)</f>
        <v>66080992</v>
      </c>
      <c r="Q285" s="32">
        <f>SUM(Q276:Q284)</f>
        <v>398985136</v>
      </c>
      <c r="R285" s="32">
        <f>SUM(R276:R284)</f>
        <v>406228083</v>
      </c>
      <c r="S285" s="32">
        <f>SUM(S276:S284)</f>
        <v>125431491</v>
      </c>
      <c r="T285" s="37">
        <f t="shared" si="70"/>
        <v>0.31437635060169261</v>
      </c>
      <c r="U285" s="37">
        <f t="shared" si="71"/>
        <v>-0.21710674379706651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154371329</v>
      </c>
      <c r="E286" s="31">
        <v>154371329</v>
      </c>
      <c r="F286" s="31">
        <v>3236153</v>
      </c>
      <c r="G286" s="36">
        <f t="shared" si="64"/>
        <v>2.0963432918297931E-2</v>
      </c>
      <c r="H286" s="31">
        <v>2295442</v>
      </c>
      <c r="I286" s="36">
        <f t="shared" si="65"/>
        <v>1.486961351482567E-2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5531595</v>
      </c>
      <c r="O286" s="36">
        <f t="shared" si="69"/>
        <v>3.58330464331236E-2</v>
      </c>
      <c r="P286" s="31">
        <v>30493802</v>
      </c>
      <c r="Q286" s="31">
        <v>145552840</v>
      </c>
      <c r="R286" s="31">
        <v>145552840</v>
      </c>
      <c r="S286" s="31">
        <v>34076621</v>
      </c>
      <c r="T286" s="36">
        <f t="shared" si="70"/>
        <v>0.23411855790653072</v>
      </c>
      <c r="U286" s="36">
        <f t="shared" si="71"/>
        <v>-0.92472430954985541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2199310</v>
      </c>
      <c r="E287" s="31">
        <v>2199310</v>
      </c>
      <c r="F287" s="31">
        <v>91562</v>
      </c>
      <c r="G287" s="36">
        <f t="shared" si="64"/>
        <v>4.1632148264683012E-2</v>
      </c>
      <c r="H287" s="31">
        <v>382838</v>
      </c>
      <c r="I287" s="36">
        <f t="shared" si="65"/>
        <v>0.17407186799496205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474400</v>
      </c>
      <c r="O287" s="36">
        <f t="shared" si="69"/>
        <v>0.21570401625964508</v>
      </c>
      <c r="P287" s="31">
        <v>646703</v>
      </c>
      <c r="Q287" s="31">
        <v>2690000</v>
      </c>
      <c r="R287" s="31">
        <v>2690000</v>
      </c>
      <c r="S287" s="31">
        <v>746391</v>
      </c>
      <c r="T287" s="36">
        <f t="shared" si="70"/>
        <v>0.27746877323420072</v>
      </c>
      <c r="U287" s="36">
        <f t="shared" si="71"/>
        <v>-0.40801573519838319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61139546</v>
      </c>
      <c r="E288" s="31">
        <v>61139546</v>
      </c>
      <c r="F288" s="31">
        <v>5201162</v>
      </c>
      <c r="G288" s="36">
        <f t="shared" si="64"/>
        <v>8.5070340561573685E-2</v>
      </c>
      <c r="H288" s="31">
        <v>15801053</v>
      </c>
      <c r="I288" s="36">
        <f t="shared" si="65"/>
        <v>0.25844243266052386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21002215</v>
      </c>
      <c r="O288" s="36">
        <f t="shared" si="69"/>
        <v>0.3435127732220975</v>
      </c>
      <c r="P288" s="31">
        <v>9934609</v>
      </c>
      <c r="Q288" s="31">
        <v>62241861</v>
      </c>
      <c r="R288" s="31">
        <v>62241863</v>
      </c>
      <c r="S288" s="31">
        <v>11292698</v>
      </c>
      <c r="T288" s="36">
        <f t="shared" si="70"/>
        <v>0.18143252496900761</v>
      </c>
      <c r="U288" s="36">
        <f t="shared" si="71"/>
        <v>0.59050577632194678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37570233</v>
      </c>
      <c r="E289" s="31">
        <v>37570233</v>
      </c>
      <c r="F289" s="31">
        <v>2551660</v>
      </c>
      <c r="G289" s="36">
        <f t="shared" si="64"/>
        <v>6.7917066151812255E-2</v>
      </c>
      <c r="H289" s="31">
        <v>5225585</v>
      </c>
      <c r="I289" s="36">
        <f t="shared" si="65"/>
        <v>0.13908843738073171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7777245</v>
      </c>
      <c r="O289" s="36">
        <f t="shared" si="69"/>
        <v>0.20700550353254396</v>
      </c>
      <c r="P289" s="31">
        <v>2659771</v>
      </c>
      <c r="Q289" s="31">
        <v>33411578</v>
      </c>
      <c r="R289" s="31">
        <v>33296211</v>
      </c>
      <c r="S289" s="31">
        <v>3266025</v>
      </c>
      <c r="T289" s="36">
        <f t="shared" si="70"/>
        <v>9.7751294476423709E-2</v>
      </c>
      <c r="U289" s="36">
        <f t="shared" si="71"/>
        <v>0.96467477839257598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387183457</v>
      </c>
      <c r="E290" s="31">
        <v>387183457</v>
      </c>
      <c r="F290" s="31">
        <v>85080412</v>
      </c>
      <c r="G290" s="36">
        <f t="shared" si="64"/>
        <v>0.21974185741102054</v>
      </c>
      <c r="H290" s="31">
        <v>109719230</v>
      </c>
      <c r="I290" s="36">
        <f t="shared" si="65"/>
        <v>0.2833778871910842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194799642</v>
      </c>
      <c r="O290" s="36">
        <f t="shared" si="69"/>
        <v>0.50311974460210473</v>
      </c>
      <c r="P290" s="31">
        <v>71363881</v>
      </c>
      <c r="Q290" s="31">
        <v>349639233</v>
      </c>
      <c r="R290" s="31">
        <v>351764523</v>
      </c>
      <c r="S290" s="31">
        <v>159548819</v>
      </c>
      <c r="T290" s="36">
        <f t="shared" si="70"/>
        <v>0.45632413053600307</v>
      </c>
      <c r="U290" s="36">
        <f t="shared" si="71"/>
        <v>0.53746164673975616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642463875</v>
      </c>
      <c r="E292" s="32">
        <f>SUM(E286:E291)</f>
        <v>642463875</v>
      </c>
      <c r="F292" s="32">
        <f>SUM(F286:F291)</f>
        <v>96160949</v>
      </c>
      <c r="G292" s="37">
        <f t="shared" si="64"/>
        <v>0.149675262286148</v>
      </c>
      <c r="H292" s="32">
        <f>SUM(H286:H291)</f>
        <v>133424148</v>
      </c>
      <c r="I292" s="37">
        <f t="shared" si="65"/>
        <v>0.20767572028855319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229585097</v>
      </c>
      <c r="O292" s="37">
        <f t="shared" si="69"/>
        <v>0.35735098257470116</v>
      </c>
      <c r="P292" s="32">
        <f>SUM(P286:P291)</f>
        <v>115098766</v>
      </c>
      <c r="Q292" s="32">
        <f>SUM(Q286:Q291)</f>
        <v>593535512</v>
      </c>
      <c r="R292" s="32">
        <f>SUM(R286:R291)</f>
        <v>595545437</v>
      </c>
      <c r="S292" s="32">
        <f>SUM(S286:S291)</f>
        <v>208930554</v>
      </c>
      <c r="T292" s="37">
        <f t="shared" si="70"/>
        <v>0.35201019951776702</v>
      </c>
      <c r="U292" s="37">
        <f t="shared" si="71"/>
        <v>0.15921440895378502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1139851325</v>
      </c>
      <c r="E293" s="31">
        <v>1139851325</v>
      </c>
      <c r="F293" s="31">
        <v>293331085</v>
      </c>
      <c r="G293" s="36">
        <f t="shared" si="64"/>
        <v>0.25734153092290346</v>
      </c>
      <c r="H293" s="31">
        <v>212336743</v>
      </c>
      <c r="I293" s="36">
        <f t="shared" si="65"/>
        <v>0.18628459549318854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505667828</v>
      </c>
      <c r="O293" s="36">
        <f t="shared" si="69"/>
        <v>0.443626126416092</v>
      </c>
      <c r="P293" s="31">
        <v>301098778</v>
      </c>
      <c r="Q293" s="31">
        <v>1031152255</v>
      </c>
      <c r="R293" s="31">
        <v>1026814855</v>
      </c>
      <c r="S293" s="31">
        <v>523003702</v>
      </c>
      <c r="T293" s="36">
        <f t="shared" si="70"/>
        <v>0.50720317922400315</v>
      </c>
      <c r="U293" s="36">
        <f t="shared" si="71"/>
        <v>-0.29479374041165984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53180442</v>
      </c>
      <c r="E294" s="31">
        <v>53180442</v>
      </c>
      <c r="F294" s="31">
        <v>7977540</v>
      </c>
      <c r="G294" s="36">
        <f t="shared" si="64"/>
        <v>0.15000890740998354</v>
      </c>
      <c r="H294" s="31">
        <v>13721418</v>
      </c>
      <c r="I294" s="36">
        <f t="shared" si="65"/>
        <v>0.25801624589731692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21698958</v>
      </c>
      <c r="O294" s="36">
        <f t="shared" si="69"/>
        <v>0.40802515330730044</v>
      </c>
      <c r="P294" s="31">
        <v>5816188</v>
      </c>
      <c r="Q294" s="31">
        <v>49947439</v>
      </c>
      <c r="R294" s="31">
        <v>56216534</v>
      </c>
      <c r="S294" s="31">
        <v>21591706</v>
      </c>
      <c r="T294" s="36">
        <f t="shared" si="70"/>
        <v>0.43228855036991987</v>
      </c>
      <c r="U294" s="36">
        <f t="shared" si="71"/>
        <v>1.3591771792796243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39250970</v>
      </c>
      <c r="E295" s="31">
        <v>39250970</v>
      </c>
      <c r="F295" s="31">
        <v>4553094</v>
      </c>
      <c r="G295" s="36">
        <f t="shared" si="64"/>
        <v>0.11599952816452688</v>
      </c>
      <c r="H295" s="31">
        <v>8973390</v>
      </c>
      <c r="I295" s="36">
        <f t="shared" si="65"/>
        <v>0.2286157514069079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13526484</v>
      </c>
      <c r="O295" s="36">
        <f t="shared" si="69"/>
        <v>0.34461527957143478</v>
      </c>
      <c r="P295" s="31">
        <v>8401052</v>
      </c>
      <c r="Q295" s="31">
        <v>35687712</v>
      </c>
      <c r="R295" s="31">
        <v>39407815</v>
      </c>
      <c r="S295" s="31">
        <v>9975144</v>
      </c>
      <c r="T295" s="36">
        <f t="shared" si="70"/>
        <v>0.27951200682184391</v>
      </c>
      <c r="U295" s="36">
        <f t="shared" si="71"/>
        <v>6.8126944101762454E-2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154139510</v>
      </c>
      <c r="E296" s="31">
        <v>154139510</v>
      </c>
      <c r="F296" s="31">
        <v>4707776</v>
      </c>
      <c r="G296" s="36">
        <f t="shared" si="64"/>
        <v>3.0542305473788001E-2</v>
      </c>
      <c r="H296" s="31">
        <v>4773543</v>
      </c>
      <c r="I296" s="36">
        <f t="shared" si="65"/>
        <v>3.096897738937927E-2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9481319</v>
      </c>
      <c r="O296" s="36">
        <f t="shared" si="69"/>
        <v>6.1511282863167267E-2</v>
      </c>
      <c r="P296" s="31">
        <v>14232582</v>
      </c>
      <c r="Q296" s="31">
        <v>176916599</v>
      </c>
      <c r="R296" s="31">
        <v>139337092</v>
      </c>
      <c r="S296" s="31">
        <v>15805758</v>
      </c>
      <c r="T296" s="36">
        <f t="shared" si="70"/>
        <v>8.9340164175324213E-2</v>
      </c>
      <c r="U296" s="36">
        <f t="shared" si="71"/>
        <v>-0.66460456718253935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1386422247</v>
      </c>
      <c r="E298" s="32">
        <f>SUM(E293:E297)</f>
        <v>1386422247</v>
      </c>
      <c r="F298" s="32">
        <f>SUM(F293:F297)</f>
        <v>310569495</v>
      </c>
      <c r="G298" s="37">
        <f t="shared" si="64"/>
        <v>0.22400787038149714</v>
      </c>
      <c r="H298" s="32">
        <f>SUM(H293:H297)</f>
        <v>239805094</v>
      </c>
      <c r="I298" s="37">
        <f t="shared" si="65"/>
        <v>0.17296685372648957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550374589</v>
      </c>
      <c r="O298" s="37">
        <f t="shared" si="69"/>
        <v>0.39697472410798673</v>
      </c>
      <c r="P298" s="32">
        <f>SUM(P293:P297)</f>
        <v>329548600</v>
      </c>
      <c r="Q298" s="32">
        <f>SUM(Q293:Q297)</f>
        <v>1293704005</v>
      </c>
      <c r="R298" s="32">
        <f>SUM(R293:R297)</f>
        <v>1261776296</v>
      </c>
      <c r="S298" s="32">
        <f>SUM(S293:S297)</f>
        <v>570376310</v>
      </c>
      <c r="T298" s="37">
        <f t="shared" si="70"/>
        <v>0.44088625202949727</v>
      </c>
      <c r="U298" s="37">
        <f t="shared" si="71"/>
        <v>-0.2723225223836484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3109624833</v>
      </c>
      <c r="E299" s="32">
        <f>SUM(E263:E266,E268:E274,E276:E284,E286:E291,E293:E297)</f>
        <v>3224994279</v>
      </c>
      <c r="F299" s="32">
        <f>SUM(F263:F266,F268:F274,F276:F284,F286:F291,F293:F297)</f>
        <v>624094247</v>
      </c>
      <c r="G299" s="37">
        <f t="shared" si="64"/>
        <v>0.20069760196695727</v>
      </c>
      <c r="H299" s="32">
        <f>SUM(H263:H266,H268:H274,H276:H284,H286:H291,H293:H297)</f>
        <v>611356508</v>
      </c>
      <c r="I299" s="37">
        <f t="shared" si="65"/>
        <v>0.19660137181571061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1235450755</v>
      </c>
      <c r="O299" s="37">
        <f t="shared" si="69"/>
        <v>0.39729897378266787</v>
      </c>
      <c r="P299" s="32">
        <f>SUM(P263:P266,P268:P274,P276:P284,P286:P291,P293:P297)</f>
        <v>641096347</v>
      </c>
      <c r="Q299" s="32">
        <f>SUM(Q263:Q266,Q268:Q274,Q276:Q284,Q286:Q291,Q293:Q297)</f>
        <v>3036680601</v>
      </c>
      <c r="R299" s="32">
        <f>SUM(R263:R266,R268:R274,R276:R284,R286:R291,R293:R297)</f>
        <v>3021807604</v>
      </c>
      <c r="S299" s="32">
        <f>SUM(S263:S266,S268:S274,S276:S284,S286:S291,S293:S297)</f>
        <v>1165894474</v>
      </c>
      <c r="T299" s="37">
        <f t="shared" si="70"/>
        <v>0.38393714295012221</v>
      </c>
      <c r="U299" s="37">
        <f t="shared" si="71"/>
        <v>-4.638903206852929E-2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18741182719</v>
      </c>
      <c r="E302" s="31">
        <v>18741123881</v>
      </c>
      <c r="F302" s="31">
        <v>4785103402</v>
      </c>
      <c r="G302" s="36">
        <f t="shared" ref="G302:G339" si="72">IF(($D302     =0),0,($F302     /$D302     ))</f>
        <v>0.25532558290191654</v>
      </c>
      <c r="H302" s="31">
        <v>4440147975</v>
      </c>
      <c r="I302" s="36">
        <f t="shared" ref="I302:I339" si="73">IF(($D302     =0),0,($H302     /$D302     ))</f>
        <v>0.23691930448437137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9225251377</v>
      </c>
      <c r="O302" s="36">
        <f t="shared" ref="O302:O339" si="77">IF(($D302     =0),0,($N302     /$D302     ))</f>
        <v>0.49224488738628791</v>
      </c>
      <c r="P302" s="31">
        <v>3966514998</v>
      </c>
      <c r="Q302" s="31">
        <v>17045289417</v>
      </c>
      <c r="R302" s="31">
        <v>17089377163</v>
      </c>
      <c r="S302" s="31">
        <v>7849259019</v>
      </c>
      <c r="T302" s="36">
        <f t="shared" ref="T302:T339" si="78">IF(($Q302     =0),0,($S302     /$Q302     ))</f>
        <v>0.46049432350333674</v>
      </c>
      <c r="U302" s="36">
        <f t="shared" ref="U302:U339" si="79">IF(($P302     =0),0,(($H302     /$P302     )-1))</f>
        <v>0.11940783716658476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18741182719</v>
      </c>
      <c r="E303" s="32">
        <f>E302</f>
        <v>18741123881</v>
      </c>
      <c r="F303" s="32">
        <f>F302</f>
        <v>4785103402</v>
      </c>
      <c r="G303" s="37">
        <f t="shared" si="72"/>
        <v>0.25532558290191654</v>
      </c>
      <c r="H303" s="32">
        <f>H302</f>
        <v>4440147975</v>
      </c>
      <c r="I303" s="37">
        <f t="shared" si="73"/>
        <v>0.23691930448437137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9225251377</v>
      </c>
      <c r="O303" s="37">
        <f t="shared" si="77"/>
        <v>0.49224488738628791</v>
      </c>
      <c r="P303" s="32">
        <f>P302</f>
        <v>3966514998</v>
      </c>
      <c r="Q303" s="32">
        <f>Q302</f>
        <v>17045289417</v>
      </c>
      <c r="R303" s="32">
        <f>R302</f>
        <v>17089377163</v>
      </c>
      <c r="S303" s="32">
        <f>S302</f>
        <v>7849259019</v>
      </c>
      <c r="T303" s="37">
        <f t="shared" si="78"/>
        <v>0.46049432350333674</v>
      </c>
      <c r="U303" s="37">
        <f t="shared" si="79"/>
        <v>0.11940783716658476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166713264</v>
      </c>
      <c r="E304" s="31">
        <v>166713264</v>
      </c>
      <c r="F304" s="31">
        <v>50170198</v>
      </c>
      <c r="G304" s="36">
        <f t="shared" si="72"/>
        <v>0.30093705081558475</v>
      </c>
      <c r="H304" s="31">
        <v>37007578</v>
      </c>
      <c r="I304" s="36">
        <f t="shared" si="73"/>
        <v>0.2219834049916988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87177776</v>
      </c>
      <c r="O304" s="36">
        <f t="shared" si="77"/>
        <v>0.52292045580728352</v>
      </c>
      <c r="P304" s="31">
        <v>31552245</v>
      </c>
      <c r="Q304" s="31">
        <v>166968201</v>
      </c>
      <c r="R304" s="31">
        <v>160678638</v>
      </c>
      <c r="S304" s="31">
        <v>76246493</v>
      </c>
      <c r="T304" s="36">
        <f t="shared" si="78"/>
        <v>0.45665277905222207</v>
      </c>
      <c r="U304" s="36">
        <f t="shared" si="79"/>
        <v>0.17289841023990538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136678567</v>
      </c>
      <c r="E305" s="31">
        <v>150147567</v>
      </c>
      <c r="F305" s="31">
        <v>38080194</v>
      </c>
      <c r="G305" s="36">
        <f t="shared" si="72"/>
        <v>0.27861130560433811</v>
      </c>
      <c r="H305" s="31">
        <v>37911014</v>
      </c>
      <c r="I305" s="36">
        <f t="shared" si="73"/>
        <v>0.27737351094703827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75991208</v>
      </c>
      <c r="O305" s="36">
        <f t="shared" si="77"/>
        <v>0.55598481655137633</v>
      </c>
      <c r="P305" s="31">
        <v>19847094</v>
      </c>
      <c r="Q305" s="31">
        <v>121419163</v>
      </c>
      <c r="R305" s="31">
        <v>151805578</v>
      </c>
      <c r="S305" s="31">
        <v>52262052</v>
      </c>
      <c r="T305" s="36">
        <f t="shared" si="78"/>
        <v>0.4304267193803667</v>
      </c>
      <c r="U305" s="36">
        <f t="shared" si="79"/>
        <v>0.91015440346077869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178342267</v>
      </c>
      <c r="E306" s="31">
        <v>179382267</v>
      </c>
      <c r="F306" s="31">
        <v>43450434</v>
      </c>
      <c r="G306" s="36">
        <f t="shared" si="72"/>
        <v>0.24363508847849288</v>
      </c>
      <c r="H306" s="31">
        <v>44499106</v>
      </c>
      <c r="I306" s="36">
        <f t="shared" si="73"/>
        <v>0.24951519765081825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87949540</v>
      </c>
      <c r="O306" s="36">
        <f t="shared" si="77"/>
        <v>0.49315028612931111</v>
      </c>
      <c r="P306" s="31">
        <v>40500047</v>
      </c>
      <c r="Q306" s="31">
        <v>158727236</v>
      </c>
      <c r="R306" s="31">
        <v>164148200</v>
      </c>
      <c r="S306" s="31">
        <v>79191567</v>
      </c>
      <c r="T306" s="36">
        <f t="shared" si="78"/>
        <v>0.49891605874117279</v>
      </c>
      <c r="U306" s="36">
        <f t="shared" si="79"/>
        <v>9.8742082941286391E-2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575240605</v>
      </c>
      <c r="E307" s="31">
        <v>575240605</v>
      </c>
      <c r="F307" s="31">
        <v>136214070</v>
      </c>
      <c r="G307" s="36">
        <f t="shared" si="72"/>
        <v>0.23679494948031354</v>
      </c>
      <c r="H307" s="31">
        <v>117224715</v>
      </c>
      <c r="I307" s="36">
        <f t="shared" si="73"/>
        <v>0.20378379756415144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253438785</v>
      </c>
      <c r="O307" s="36">
        <f t="shared" si="77"/>
        <v>0.44057874704446498</v>
      </c>
      <c r="P307" s="31">
        <v>105625792</v>
      </c>
      <c r="Q307" s="31">
        <v>514614001</v>
      </c>
      <c r="R307" s="31">
        <v>502272049</v>
      </c>
      <c r="S307" s="31">
        <v>226447450</v>
      </c>
      <c r="T307" s="36">
        <f t="shared" si="78"/>
        <v>0.4400335971426475</v>
      </c>
      <c r="U307" s="36">
        <f t="shared" si="79"/>
        <v>0.10981146536633779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452643424</v>
      </c>
      <c r="E308" s="31">
        <v>470600082</v>
      </c>
      <c r="F308" s="31">
        <v>116603878</v>
      </c>
      <c r="G308" s="36">
        <f t="shared" si="72"/>
        <v>0.25760647745541976</v>
      </c>
      <c r="H308" s="31">
        <v>101635156</v>
      </c>
      <c r="I308" s="36">
        <f t="shared" si="73"/>
        <v>0.2245369105373328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218239034</v>
      </c>
      <c r="O308" s="36">
        <f t="shared" si="77"/>
        <v>0.48214338799275253</v>
      </c>
      <c r="P308" s="31">
        <v>90094178</v>
      </c>
      <c r="Q308" s="31">
        <v>414005485</v>
      </c>
      <c r="R308" s="31">
        <v>392764047</v>
      </c>
      <c r="S308" s="31">
        <v>179456368</v>
      </c>
      <c r="T308" s="36">
        <f t="shared" si="78"/>
        <v>0.4334637450515903</v>
      </c>
      <c r="U308" s="36">
        <f t="shared" si="79"/>
        <v>0.12809904320343546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1509618127</v>
      </c>
      <c r="E310" s="32">
        <f>SUM(E304:E309)</f>
        <v>1542083785</v>
      </c>
      <c r="F310" s="32">
        <f>SUM(F304:F309)</f>
        <v>384518774</v>
      </c>
      <c r="G310" s="37">
        <f t="shared" si="72"/>
        <v>0.25471261050908139</v>
      </c>
      <c r="H310" s="32">
        <f>SUM(H304:H309)</f>
        <v>338277569</v>
      </c>
      <c r="I310" s="37">
        <f t="shared" si="73"/>
        <v>0.22408154946591999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722796343</v>
      </c>
      <c r="O310" s="37">
        <f t="shared" si="77"/>
        <v>0.47879415997500141</v>
      </c>
      <c r="P310" s="32">
        <f>SUM(P304:P309)</f>
        <v>287619356</v>
      </c>
      <c r="Q310" s="32">
        <f>SUM(Q304:Q309)</f>
        <v>1375734086</v>
      </c>
      <c r="R310" s="32">
        <f>SUM(R304:R309)</f>
        <v>1371668512</v>
      </c>
      <c r="S310" s="32">
        <f>SUM(S304:S309)</f>
        <v>613603930</v>
      </c>
      <c r="T310" s="37">
        <f t="shared" si="78"/>
        <v>0.4460192825374249</v>
      </c>
      <c r="U310" s="37">
        <f t="shared" si="79"/>
        <v>0.17612935966660048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428397701</v>
      </c>
      <c r="E311" s="31">
        <v>428397701</v>
      </c>
      <c r="F311" s="31">
        <v>101494750</v>
      </c>
      <c r="G311" s="36">
        <f t="shared" si="72"/>
        <v>0.23691712108417687</v>
      </c>
      <c r="H311" s="31">
        <v>51556721</v>
      </c>
      <c r="I311" s="36">
        <f t="shared" si="73"/>
        <v>0.12034780037253281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153051471</v>
      </c>
      <c r="O311" s="36">
        <f t="shared" si="77"/>
        <v>0.35726492145670968</v>
      </c>
      <c r="P311" s="31">
        <v>61403865</v>
      </c>
      <c r="Q311" s="31">
        <v>403518921</v>
      </c>
      <c r="R311" s="31">
        <v>405578752</v>
      </c>
      <c r="S311" s="31">
        <v>135018543</v>
      </c>
      <c r="T311" s="36">
        <f t="shared" si="78"/>
        <v>0.33460275583954585</v>
      </c>
      <c r="U311" s="36">
        <f t="shared" si="79"/>
        <v>-0.16036684335749873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1475925048</v>
      </c>
      <c r="E312" s="31">
        <v>1475670448</v>
      </c>
      <c r="F312" s="31">
        <v>517404075</v>
      </c>
      <c r="G312" s="36">
        <f t="shared" si="72"/>
        <v>0.35056256799837171</v>
      </c>
      <c r="H312" s="31">
        <v>331631409</v>
      </c>
      <c r="I312" s="36">
        <f t="shared" si="73"/>
        <v>0.22469393649046601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849035484</v>
      </c>
      <c r="O312" s="36">
        <f t="shared" si="77"/>
        <v>0.57525650448883769</v>
      </c>
      <c r="P312" s="31">
        <v>321498084</v>
      </c>
      <c r="Q312" s="31">
        <v>1353377947</v>
      </c>
      <c r="R312" s="31">
        <v>1384703887</v>
      </c>
      <c r="S312" s="31">
        <v>683897043</v>
      </c>
      <c r="T312" s="36">
        <f t="shared" si="78"/>
        <v>0.50532598415392982</v>
      </c>
      <c r="U312" s="36">
        <f t="shared" si="79"/>
        <v>3.1519083640946466E-2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839839019</v>
      </c>
      <c r="E313" s="31">
        <v>833031530</v>
      </c>
      <c r="F313" s="31">
        <v>221504724</v>
      </c>
      <c r="G313" s="36">
        <f t="shared" si="72"/>
        <v>0.26374664547468474</v>
      </c>
      <c r="H313" s="31">
        <v>179959327</v>
      </c>
      <c r="I313" s="36">
        <f t="shared" si="73"/>
        <v>0.21427835921969707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401464051</v>
      </c>
      <c r="O313" s="36">
        <f t="shared" si="77"/>
        <v>0.47802500469438181</v>
      </c>
      <c r="P313" s="31">
        <v>159332327</v>
      </c>
      <c r="Q313" s="31">
        <v>768674423</v>
      </c>
      <c r="R313" s="31">
        <v>755111645</v>
      </c>
      <c r="S313" s="31">
        <v>386050096</v>
      </c>
      <c r="T313" s="36">
        <f t="shared" si="78"/>
        <v>0.5022283615126869</v>
      </c>
      <c r="U313" s="36">
        <f t="shared" si="79"/>
        <v>0.12945897664571238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591618230</v>
      </c>
      <c r="E314" s="31">
        <v>591368730</v>
      </c>
      <c r="F314" s="31">
        <v>145520055</v>
      </c>
      <c r="G314" s="36">
        <f t="shared" si="72"/>
        <v>0.2459695249755911</v>
      </c>
      <c r="H314" s="31">
        <v>127479070</v>
      </c>
      <c r="I314" s="36">
        <f t="shared" si="73"/>
        <v>0.21547522293219395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272999125</v>
      </c>
      <c r="O314" s="36">
        <f t="shared" si="77"/>
        <v>0.46144474790778506</v>
      </c>
      <c r="P314" s="31">
        <v>118066610</v>
      </c>
      <c r="Q314" s="31">
        <v>527506683</v>
      </c>
      <c r="R314" s="31">
        <v>530735139</v>
      </c>
      <c r="S314" s="31">
        <v>239856744</v>
      </c>
      <c r="T314" s="36">
        <f t="shared" si="78"/>
        <v>0.45469896729251486</v>
      </c>
      <c r="U314" s="36">
        <f t="shared" si="79"/>
        <v>7.9721607997383925E-2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574644133</v>
      </c>
      <c r="E315" s="31">
        <v>582049870</v>
      </c>
      <c r="F315" s="31">
        <v>158239568</v>
      </c>
      <c r="G315" s="36">
        <f t="shared" si="72"/>
        <v>0.27536967474790175</v>
      </c>
      <c r="H315" s="31">
        <v>142577885</v>
      </c>
      <c r="I315" s="36">
        <f t="shared" si="73"/>
        <v>0.24811509734843146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300817453</v>
      </c>
      <c r="O315" s="36">
        <f t="shared" si="77"/>
        <v>0.52348477209633326</v>
      </c>
      <c r="P315" s="31">
        <v>120540152</v>
      </c>
      <c r="Q315" s="31">
        <v>564556049</v>
      </c>
      <c r="R315" s="31">
        <v>512762728</v>
      </c>
      <c r="S315" s="31">
        <v>249494453</v>
      </c>
      <c r="T315" s="36">
        <f t="shared" si="78"/>
        <v>0.441930351188213</v>
      </c>
      <c r="U315" s="36">
        <f t="shared" si="79"/>
        <v>0.18282483167932284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3910424131</v>
      </c>
      <c r="E317" s="32">
        <f>SUM(E311:E316)</f>
        <v>3910518279</v>
      </c>
      <c r="F317" s="32">
        <f>SUM(F311:F316)</f>
        <v>1144163172</v>
      </c>
      <c r="G317" s="37">
        <f t="shared" si="72"/>
        <v>0.2925931136036149</v>
      </c>
      <c r="H317" s="32">
        <f>SUM(H311:H316)</f>
        <v>833204412</v>
      </c>
      <c r="I317" s="37">
        <f t="shared" si="73"/>
        <v>0.21307264483019833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1977367584</v>
      </c>
      <c r="O317" s="37">
        <f t="shared" si="77"/>
        <v>0.50566575843381323</v>
      </c>
      <c r="P317" s="32">
        <f>SUM(P311:P316)</f>
        <v>780841038</v>
      </c>
      <c r="Q317" s="32">
        <f>SUM(Q311:Q316)</f>
        <v>3617634023</v>
      </c>
      <c r="R317" s="32">
        <f>SUM(R311:R316)</f>
        <v>3588892151</v>
      </c>
      <c r="S317" s="32">
        <f>SUM(S311:S316)</f>
        <v>1694316879</v>
      </c>
      <c r="T317" s="37">
        <f t="shared" si="78"/>
        <v>0.4683494428203524</v>
      </c>
      <c r="U317" s="37">
        <f t="shared" si="79"/>
        <v>6.7060222826044624E-2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135152511</v>
      </c>
      <c r="E318" s="31">
        <v>135152511</v>
      </c>
      <c r="F318" s="31">
        <v>38866960</v>
      </c>
      <c r="G318" s="36">
        <f t="shared" si="72"/>
        <v>0.2875785267504205</v>
      </c>
      <c r="H318" s="31">
        <v>15933685</v>
      </c>
      <c r="I318" s="36">
        <f t="shared" si="73"/>
        <v>0.11789411001028312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54800645</v>
      </c>
      <c r="O318" s="36">
        <f t="shared" si="77"/>
        <v>0.40547263676070361</v>
      </c>
      <c r="P318" s="31">
        <v>56511196</v>
      </c>
      <c r="Q318" s="31">
        <v>113878750</v>
      </c>
      <c r="R318" s="31">
        <v>136945858</v>
      </c>
      <c r="S318" s="31">
        <v>87988444</v>
      </c>
      <c r="T318" s="36">
        <f t="shared" si="78"/>
        <v>0.77265024422905937</v>
      </c>
      <c r="U318" s="36">
        <f t="shared" si="79"/>
        <v>-0.71804374835740514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585409658</v>
      </c>
      <c r="E319" s="31">
        <v>585409658</v>
      </c>
      <c r="F319" s="31">
        <v>124535095</v>
      </c>
      <c r="G319" s="36">
        <f t="shared" si="72"/>
        <v>0.21273153474348727</v>
      </c>
      <c r="H319" s="31">
        <v>141296693</v>
      </c>
      <c r="I319" s="36">
        <f t="shared" si="73"/>
        <v>0.24136378870606198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265831788</v>
      </c>
      <c r="O319" s="36">
        <f t="shared" si="77"/>
        <v>0.45409532344954923</v>
      </c>
      <c r="P319" s="31">
        <v>119442274</v>
      </c>
      <c r="Q319" s="31">
        <v>527574642</v>
      </c>
      <c r="R319" s="31">
        <v>531852474</v>
      </c>
      <c r="S319" s="31">
        <v>235637359</v>
      </c>
      <c r="T319" s="36">
        <f t="shared" si="78"/>
        <v>0.44664269326272887</v>
      </c>
      <c r="U319" s="36">
        <f t="shared" si="79"/>
        <v>0.18297055362492509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171363871</v>
      </c>
      <c r="E320" s="31">
        <v>171363871</v>
      </c>
      <c r="F320" s="31">
        <v>41633114</v>
      </c>
      <c r="G320" s="36">
        <f t="shared" si="72"/>
        <v>0.24295152622923649</v>
      </c>
      <c r="H320" s="31">
        <v>52457093</v>
      </c>
      <c r="I320" s="36">
        <f t="shared" si="73"/>
        <v>0.30611524292655595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94090207</v>
      </c>
      <c r="O320" s="36">
        <f t="shared" si="77"/>
        <v>0.54906676915579244</v>
      </c>
      <c r="P320" s="31">
        <v>36088711</v>
      </c>
      <c r="Q320" s="31">
        <v>148893590</v>
      </c>
      <c r="R320" s="31">
        <v>157667940</v>
      </c>
      <c r="S320" s="31">
        <v>84714549</v>
      </c>
      <c r="T320" s="36">
        <f t="shared" si="78"/>
        <v>0.5689603494683686</v>
      </c>
      <c r="U320" s="36">
        <f t="shared" si="79"/>
        <v>0.45355961868518935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130095221</v>
      </c>
      <c r="E321" s="31">
        <v>144028882</v>
      </c>
      <c r="F321" s="31">
        <v>32350083</v>
      </c>
      <c r="G321" s="36">
        <f t="shared" si="72"/>
        <v>0.24866465310051628</v>
      </c>
      <c r="H321" s="31">
        <v>31424700</v>
      </c>
      <c r="I321" s="36">
        <f t="shared" si="73"/>
        <v>0.24155153247327971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63774783</v>
      </c>
      <c r="O321" s="36">
        <f t="shared" si="77"/>
        <v>0.49021618557379598</v>
      </c>
      <c r="P321" s="31">
        <v>25115296</v>
      </c>
      <c r="Q321" s="31">
        <v>112790101</v>
      </c>
      <c r="R321" s="31">
        <v>130312014</v>
      </c>
      <c r="S321" s="31">
        <v>50790436</v>
      </c>
      <c r="T321" s="36">
        <f t="shared" si="78"/>
        <v>0.45030934053335053</v>
      </c>
      <c r="U321" s="36">
        <f t="shared" si="79"/>
        <v>0.25121758469420397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330000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74179</v>
      </c>
      <c r="Q322" s="31">
        <v>200000</v>
      </c>
      <c r="R322" s="31">
        <v>350000</v>
      </c>
      <c r="S322" s="31">
        <v>174619</v>
      </c>
      <c r="T322" s="36">
        <f t="shared" si="78"/>
        <v>0.87309499999999995</v>
      </c>
      <c r="U322" s="36">
        <f t="shared" si="79"/>
        <v>-1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1022351261</v>
      </c>
      <c r="E323" s="32">
        <f>SUM(E318:E322)</f>
        <v>1035954922</v>
      </c>
      <c r="F323" s="32">
        <f>SUM(F318:F322)</f>
        <v>237385252</v>
      </c>
      <c r="G323" s="37">
        <f t="shared" si="72"/>
        <v>0.23219539218624782</v>
      </c>
      <c r="H323" s="32">
        <f>SUM(H318:H322)</f>
        <v>241112171</v>
      </c>
      <c r="I323" s="37">
        <f t="shared" si="73"/>
        <v>0.23584083103116552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478497423</v>
      </c>
      <c r="O323" s="37">
        <f t="shared" si="77"/>
        <v>0.46803622321741334</v>
      </c>
      <c r="P323" s="32">
        <f>SUM(P318:P322)</f>
        <v>237231656</v>
      </c>
      <c r="Q323" s="32">
        <f>SUM(Q318:Q322)</f>
        <v>903337083</v>
      </c>
      <c r="R323" s="32">
        <f>SUM(R318:R322)</f>
        <v>957128286</v>
      </c>
      <c r="S323" s="32">
        <f>SUM(S318:S322)</f>
        <v>459305407</v>
      </c>
      <c r="T323" s="37">
        <f t="shared" si="78"/>
        <v>0.50845405955730039</v>
      </c>
      <c r="U323" s="37">
        <f t="shared" si="79"/>
        <v>1.6357492357596648E-2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71137192</v>
      </c>
      <c r="E324" s="31">
        <v>71137192</v>
      </c>
      <c r="F324" s="31">
        <v>17013598</v>
      </c>
      <c r="G324" s="36">
        <f t="shared" si="72"/>
        <v>0.2391660047531817</v>
      </c>
      <c r="H324" s="31">
        <v>16962077</v>
      </c>
      <c r="I324" s="36">
        <f t="shared" si="73"/>
        <v>0.23844175631784847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33975675</v>
      </c>
      <c r="O324" s="36">
        <f t="shared" si="77"/>
        <v>0.4776077610710302</v>
      </c>
      <c r="P324" s="31">
        <v>38278736</v>
      </c>
      <c r="Q324" s="31">
        <v>70336404</v>
      </c>
      <c r="R324" s="31">
        <v>65456976</v>
      </c>
      <c r="S324" s="31">
        <v>46549739</v>
      </c>
      <c r="T324" s="36">
        <f t="shared" si="78"/>
        <v>0.66181573627221546</v>
      </c>
      <c r="U324" s="36">
        <f t="shared" si="79"/>
        <v>-0.55687990846928703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235629265</v>
      </c>
      <c r="E325" s="31">
        <v>235629265</v>
      </c>
      <c r="F325" s="31">
        <v>57047657</v>
      </c>
      <c r="G325" s="36">
        <f t="shared" si="72"/>
        <v>0.24210768980669697</v>
      </c>
      <c r="H325" s="31">
        <v>48540114</v>
      </c>
      <c r="I325" s="36">
        <f t="shared" si="73"/>
        <v>0.20600206005820201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105587771</v>
      </c>
      <c r="O325" s="36">
        <f t="shared" si="77"/>
        <v>0.44810974986489899</v>
      </c>
      <c r="P325" s="31">
        <v>32941093</v>
      </c>
      <c r="Q325" s="31">
        <v>229333941</v>
      </c>
      <c r="R325" s="31">
        <v>212951493</v>
      </c>
      <c r="S325" s="31">
        <v>91739230</v>
      </c>
      <c r="T325" s="36">
        <f t="shared" si="78"/>
        <v>0.40002465226026007</v>
      </c>
      <c r="U325" s="36">
        <f t="shared" si="79"/>
        <v>0.47354290885247807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669923940</v>
      </c>
      <c r="E326" s="31">
        <v>669923940</v>
      </c>
      <c r="F326" s="31">
        <v>262653243</v>
      </c>
      <c r="G326" s="36">
        <f t="shared" si="72"/>
        <v>0.39206427374427011</v>
      </c>
      <c r="H326" s="31">
        <v>152940844</v>
      </c>
      <c r="I326" s="36">
        <f t="shared" si="73"/>
        <v>0.22829583310606874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415594087</v>
      </c>
      <c r="O326" s="36">
        <f t="shared" si="77"/>
        <v>0.62036010685033882</v>
      </c>
      <c r="P326" s="31">
        <v>131769124</v>
      </c>
      <c r="Q326" s="31">
        <v>598291697</v>
      </c>
      <c r="R326" s="31">
        <v>608127135</v>
      </c>
      <c r="S326" s="31">
        <v>267604291</v>
      </c>
      <c r="T326" s="36">
        <f t="shared" si="78"/>
        <v>0.44728063642173527</v>
      </c>
      <c r="U326" s="36">
        <f t="shared" si="79"/>
        <v>0.16067284472499033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982530852</v>
      </c>
      <c r="E327" s="31">
        <v>982470852</v>
      </c>
      <c r="F327" s="31">
        <v>248029526</v>
      </c>
      <c r="G327" s="36">
        <f t="shared" si="72"/>
        <v>0.2524394277239449</v>
      </c>
      <c r="H327" s="31">
        <v>228887257</v>
      </c>
      <c r="I327" s="36">
        <f t="shared" si="73"/>
        <v>0.23295681406246568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476916783</v>
      </c>
      <c r="O327" s="36">
        <f t="shared" si="77"/>
        <v>0.48539624178641061</v>
      </c>
      <c r="P327" s="31">
        <v>194174532</v>
      </c>
      <c r="Q327" s="31">
        <v>892621153</v>
      </c>
      <c r="R327" s="31">
        <v>867463673</v>
      </c>
      <c r="S327" s="31">
        <v>396026700</v>
      </c>
      <c r="T327" s="36">
        <f t="shared" si="78"/>
        <v>0.44366716906606851</v>
      </c>
      <c r="U327" s="36">
        <f t="shared" si="79"/>
        <v>0.17877074115981384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325891900</v>
      </c>
      <c r="E328" s="31">
        <v>325999900</v>
      </c>
      <c r="F328" s="31">
        <v>84079659</v>
      </c>
      <c r="G328" s="36">
        <f t="shared" si="72"/>
        <v>0.25799861549182412</v>
      </c>
      <c r="H328" s="31">
        <v>73160500</v>
      </c>
      <c r="I328" s="36">
        <f t="shared" si="73"/>
        <v>0.22449315248399854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157240159</v>
      </c>
      <c r="O328" s="36">
        <f t="shared" si="77"/>
        <v>0.48249176797582266</v>
      </c>
      <c r="P328" s="31">
        <v>60058682</v>
      </c>
      <c r="Q328" s="31">
        <v>291467400</v>
      </c>
      <c r="R328" s="31">
        <v>280749600</v>
      </c>
      <c r="S328" s="31">
        <v>128641387</v>
      </c>
      <c r="T328" s="36">
        <f t="shared" si="78"/>
        <v>0.44135771959402664</v>
      </c>
      <c r="U328" s="36">
        <f t="shared" si="79"/>
        <v>0.21815027509261697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283960637</v>
      </c>
      <c r="E329" s="31">
        <v>278950637</v>
      </c>
      <c r="F329" s="31">
        <v>61196565</v>
      </c>
      <c r="G329" s="36">
        <f t="shared" si="72"/>
        <v>0.21551073291894327</v>
      </c>
      <c r="H329" s="31">
        <v>53475511</v>
      </c>
      <c r="I329" s="36">
        <f t="shared" si="73"/>
        <v>0.18832015438815908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114672076</v>
      </c>
      <c r="O329" s="36">
        <f t="shared" si="77"/>
        <v>0.40383088730710237</v>
      </c>
      <c r="P329" s="31">
        <v>49387556</v>
      </c>
      <c r="Q329" s="31">
        <v>258402205</v>
      </c>
      <c r="R329" s="31">
        <v>256325055</v>
      </c>
      <c r="S329" s="31">
        <v>104985306</v>
      </c>
      <c r="T329" s="36">
        <f t="shared" si="78"/>
        <v>0.40628641694446843</v>
      </c>
      <c r="U329" s="36">
        <f t="shared" si="79"/>
        <v>8.2772976253370434E-2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425258562</v>
      </c>
      <c r="E330" s="31">
        <v>425258562</v>
      </c>
      <c r="F330" s="31">
        <v>127695107</v>
      </c>
      <c r="G330" s="36">
        <f t="shared" si="72"/>
        <v>0.30027639278900631</v>
      </c>
      <c r="H330" s="31">
        <v>86478141</v>
      </c>
      <c r="I330" s="36">
        <f t="shared" si="73"/>
        <v>0.20335426191842318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214173248</v>
      </c>
      <c r="O330" s="36">
        <f t="shared" si="77"/>
        <v>0.50363065470742951</v>
      </c>
      <c r="P330" s="31">
        <v>86125077</v>
      </c>
      <c r="Q330" s="31">
        <v>389691951</v>
      </c>
      <c r="R330" s="31">
        <v>365245015</v>
      </c>
      <c r="S330" s="31">
        <v>170430188</v>
      </c>
      <c r="T330" s="36">
        <f t="shared" si="78"/>
        <v>0.43734592814312451</v>
      </c>
      <c r="U330" s="36">
        <f t="shared" si="79"/>
        <v>4.0994331999262279E-3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2994332348</v>
      </c>
      <c r="E332" s="32">
        <f>SUM(E324:E331)</f>
        <v>2989370348</v>
      </c>
      <c r="F332" s="32">
        <f>SUM(F324:F331)</f>
        <v>857715355</v>
      </c>
      <c r="G332" s="37">
        <f t="shared" si="72"/>
        <v>0.28644627760605551</v>
      </c>
      <c r="H332" s="32">
        <f>SUM(H324:H331)</f>
        <v>660444444</v>
      </c>
      <c r="I332" s="37">
        <f t="shared" si="73"/>
        <v>0.22056484292437667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1518159799</v>
      </c>
      <c r="O332" s="37">
        <f t="shared" si="77"/>
        <v>0.50701112053043218</v>
      </c>
      <c r="P332" s="32">
        <f>SUM(P324:P331)</f>
        <v>592734800</v>
      </c>
      <c r="Q332" s="32">
        <f>SUM(Q324:Q331)</f>
        <v>2730144751</v>
      </c>
      <c r="R332" s="32">
        <f>SUM(R324:R331)</f>
        <v>2656318947</v>
      </c>
      <c r="S332" s="32">
        <f>SUM(S324:S331)</f>
        <v>1205976841</v>
      </c>
      <c r="T332" s="37">
        <f t="shared" si="78"/>
        <v>0.44172633724210913</v>
      </c>
      <c r="U332" s="37">
        <f t="shared" si="79"/>
        <v>0.11423261127910833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16547806</v>
      </c>
      <c r="E333" s="31">
        <v>16547806</v>
      </c>
      <c r="F333" s="31">
        <v>5620075</v>
      </c>
      <c r="G333" s="36">
        <f t="shared" si="72"/>
        <v>0.33962659460716421</v>
      </c>
      <c r="H333" s="31">
        <v>3289493</v>
      </c>
      <c r="I333" s="36">
        <f t="shared" si="73"/>
        <v>0.19878725916897985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8909568</v>
      </c>
      <c r="O333" s="36">
        <f t="shared" si="77"/>
        <v>0.53841385377614415</v>
      </c>
      <c r="P333" s="31">
        <v>2753993</v>
      </c>
      <c r="Q333" s="31">
        <v>15611208</v>
      </c>
      <c r="R333" s="31">
        <v>15931776</v>
      </c>
      <c r="S333" s="31">
        <v>6962578</v>
      </c>
      <c r="T333" s="36">
        <f t="shared" si="78"/>
        <v>0.44599866967373697</v>
      </c>
      <c r="U333" s="36">
        <f t="shared" si="79"/>
        <v>0.19444493867631474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24206996</v>
      </c>
      <c r="E334" s="31">
        <v>24206996</v>
      </c>
      <c r="F334" s="31">
        <v>7675546</v>
      </c>
      <c r="G334" s="36">
        <f t="shared" si="72"/>
        <v>0.31707965746761801</v>
      </c>
      <c r="H334" s="31">
        <v>5072613</v>
      </c>
      <c r="I334" s="36">
        <f t="shared" si="73"/>
        <v>0.20955152799628668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12748159</v>
      </c>
      <c r="O334" s="36">
        <f t="shared" si="77"/>
        <v>0.52663118546390475</v>
      </c>
      <c r="P334" s="31">
        <v>3364038</v>
      </c>
      <c r="Q334" s="31">
        <v>21631342</v>
      </c>
      <c r="R334" s="31">
        <v>21558903</v>
      </c>
      <c r="S334" s="31">
        <v>9568900</v>
      </c>
      <c r="T334" s="36">
        <f t="shared" si="78"/>
        <v>0.44236275308300338</v>
      </c>
      <c r="U334" s="36">
        <f t="shared" si="79"/>
        <v>0.50789408443067519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135228364</v>
      </c>
      <c r="E335" s="31">
        <v>135228364</v>
      </c>
      <c r="F335" s="31">
        <v>18685648</v>
      </c>
      <c r="G335" s="36">
        <f t="shared" si="72"/>
        <v>0.13817846676012438</v>
      </c>
      <c r="H335" s="31">
        <v>25585604</v>
      </c>
      <c r="I335" s="36">
        <f t="shared" si="73"/>
        <v>0.18920293970279786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44271252</v>
      </c>
      <c r="O335" s="36">
        <f t="shared" si="77"/>
        <v>0.32738140646292224</v>
      </c>
      <c r="P335" s="31">
        <v>23519230</v>
      </c>
      <c r="Q335" s="31">
        <v>126224059</v>
      </c>
      <c r="R335" s="31">
        <v>134316317</v>
      </c>
      <c r="S335" s="31">
        <v>50378134</v>
      </c>
      <c r="T335" s="36">
        <f t="shared" si="78"/>
        <v>0.39911673257156149</v>
      </c>
      <c r="U335" s="36">
        <f t="shared" si="79"/>
        <v>8.7858913748451783E-2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175983166</v>
      </c>
      <c r="E337" s="32">
        <f>SUM(E333:E336)</f>
        <v>175983166</v>
      </c>
      <c r="F337" s="32">
        <f>SUM(F333:F336)</f>
        <v>31981269</v>
      </c>
      <c r="G337" s="37">
        <f t="shared" si="72"/>
        <v>0.18172913766081467</v>
      </c>
      <c r="H337" s="32">
        <f>SUM(H333:H336)</f>
        <v>33947710</v>
      </c>
      <c r="I337" s="37">
        <f t="shared" si="73"/>
        <v>0.19290316665856552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65928979</v>
      </c>
      <c r="O337" s="37">
        <f t="shared" si="77"/>
        <v>0.37463230431938016</v>
      </c>
      <c r="P337" s="32">
        <f>SUM(P333:P336)</f>
        <v>29637261</v>
      </c>
      <c r="Q337" s="32">
        <f>SUM(Q333:Q336)</f>
        <v>163466609</v>
      </c>
      <c r="R337" s="32">
        <f>SUM(R333:R336)</f>
        <v>171806996</v>
      </c>
      <c r="S337" s="32">
        <f>SUM(S333:S336)</f>
        <v>66909612</v>
      </c>
      <c r="T337" s="37">
        <f t="shared" si="78"/>
        <v>0.40931669415128075</v>
      </c>
      <c r="U337" s="37">
        <f t="shared" si="79"/>
        <v>0.14544019435534206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28353891752</v>
      </c>
      <c r="E338" s="32">
        <f>SUM(E302,E304:E309,E311:E316,E318:E322,E324:E331,E333:E336)</f>
        <v>28395034381</v>
      </c>
      <c r="F338" s="32">
        <f>SUM(F302,F304:F309,F311:F316,F318:F322,F324:F331,F333:F336)</f>
        <v>7440867224</v>
      </c>
      <c r="G338" s="37">
        <f t="shared" si="72"/>
        <v>0.26242842743007733</v>
      </c>
      <c r="H338" s="32">
        <f>SUM(H302,H304:H309,H311:H316,H318:H322,H324:H331,H333:H336)</f>
        <v>6547134281</v>
      </c>
      <c r="I338" s="37">
        <f t="shared" si="73"/>
        <v>0.23090778289855693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13988001505</v>
      </c>
      <c r="O338" s="37">
        <f t="shared" si="77"/>
        <v>0.49333621032863423</v>
      </c>
      <c r="P338" s="32">
        <f>SUM(P302,P304:P309,P311:P316,P318:P322,P324:P331,P333:P336)</f>
        <v>5894579109</v>
      </c>
      <c r="Q338" s="32">
        <f>SUM(Q302,Q304:Q309,Q311:Q316,Q318:Q322,Q324:Q331,Q333:Q336)</f>
        <v>25835605969</v>
      </c>
      <c r="R338" s="32">
        <f>SUM(R302,R304:R309,R311:R316,R318:R322,R324:R331,R333:R336)</f>
        <v>25835192055</v>
      </c>
      <c r="S338" s="32">
        <f>SUM(S302,S304:S309,S311:S316,S318:S322,S324:S331,S333:S336)</f>
        <v>11889371688</v>
      </c>
      <c r="T338" s="37">
        <f t="shared" si="78"/>
        <v>0.46019325818275719</v>
      </c>
      <c r="U338" s="37">
        <f t="shared" si="79"/>
        <v>0.11070428607933369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180819307613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181031996922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51210956822</v>
      </c>
      <c r="G339" s="39">
        <f t="shared" si="72"/>
        <v>0.28321619797153891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43075530809</v>
      </c>
      <c r="I339" s="39">
        <f t="shared" si="73"/>
        <v>0.23822417737154905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94286487631</v>
      </c>
      <c r="O339" s="39">
        <f t="shared" si="77"/>
        <v>0.52144037534308796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46396526495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168644322182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165656911307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85569229792</v>
      </c>
      <c r="T339" s="39">
        <f t="shared" si="78"/>
        <v>0.50739466757531371</v>
      </c>
      <c r="U339" s="39">
        <f t="shared" si="79"/>
        <v>-7.157854125907237E-2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1" max="16383" man="1"/>
    <brk id="232" max="16383" man="1"/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tabSelected="1" view="pageBreakPreview" topLeftCell="A280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7" bestFit="1" customWidth="1"/>
    <col min="5" max="5" width="11.7109375" hidden="1" customWidth="1"/>
    <col min="6" max="6" width="15.85546875" bestFit="1" customWidth="1"/>
    <col min="7" max="7" width="13" bestFit="1" customWidth="1"/>
    <col min="8" max="8" width="16.5703125" bestFit="1" customWidth="1"/>
    <col min="9" max="9" width="13" bestFit="1" customWidth="1"/>
    <col min="10" max="13" width="11.7109375" hidden="1" customWidth="1"/>
    <col min="14" max="14" width="17" bestFit="1" customWidth="1"/>
    <col min="15" max="15" width="19.85546875" bestFit="1" customWidth="1"/>
    <col min="16" max="16" width="16.5703125" bestFit="1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0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918660923</v>
      </c>
      <c r="E8" s="31">
        <v>919260923</v>
      </c>
      <c r="F8" s="31">
        <v>236564486</v>
      </c>
      <c r="G8" s="36">
        <f>IF(($D8       =0),0,($F8       /$D8       ))</f>
        <v>0.25751012160990766</v>
      </c>
      <c r="H8" s="31">
        <v>252527378</v>
      </c>
      <c r="I8" s="36">
        <f>IF(($D8       =0),0,($H8       /$D8       ))</f>
        <v>0.27488638264414345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489091864</v>
      </c>
      <c r="O8" s="36">
        <f>IF(($D8       =0),0,($N8       /$D8       ))</f>
        <v>0.53239650425405105</v>
      </c>
      <c r="P8" s="31">
        <v>194748856</v>
      </c>
      <c r="Q8" s="31">
        <v>844337699</v>
      </c>
      <c r="R8" s="31">
        <v>1173787901</v>
      </c>
      <c r="S8" s="31">
        <v>468203163</v>
      </c>
      <c r="T8" s="36">
        <f>IF(($Q8       =0),0,($S8       /$Q8       ))</f>
        <v>0.55452121059443538</v>
      </c>
      <c r="U8" s="36">
        <f>IF(($P8       =0),0,(($H8       /$P8       )-1))</f>
        <v>0.2966822151704962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2661485240</v>
      </c>
      <c r="E9" s="31">
        <v>2661485240</v>
      </c>
      <c r="F9" s="31">
        <v>189878445</v>
      </c>
      <c r="G9" s="36">
        <f>IF(($D9       =0),0,($F9       /$D9       ))</f>
        <v>7.1343038896582417E-2</v>
      </c>
      <c r="H9" s="31">
        <v>191513690</v>
      </c>
      <c r="I9" s="36">
        <f>IF(($D9       =0),0,($H9       /$D9       ))</f>
        <v>7.1957449593070072E-2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381392135</v>
      </c>
      <c r="O9" s="36">
        <f>IF(($D9       =0),0,($N9       /$D9       ))</f>
        <v>0.14330048848965249</v>
      </c>
      <c r="P9" s="31">
        <v>251766595</v>
      </c>
      <c r="Q9" s="31">
        <v>2743123050</v>
      </c>
      <c r="R9" s="31">
        <v>2742758670</v>
      </c>
      <c r="S9" s="31">
        <v>2901401886</v>
      </c>
      <c r="T9" s="36">
        <f>IF(($Q9       =0),0,($S9       /$Q9       ))</f>
        <v>1.0577002318579911</v>
      </c>
      <c r="U9" s="36">
        <f>IF(($P9       =0),0,(($H9       /$P9       )-1))</f>
        <v>-0.23932049047253467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3580146163</v>
      </c>
      <c r="E10" s="32">
        <f>SUM(E8:E9)</f>
        <v>3580746163</v>
      </c>
      <c r="F10" s="32">
        <f>SUM(F8:F9)</f>
        <v>426442931</v>
      </c>
      <c r="G10" s="37">
        <f t="shared" ref="G10:G54" si="0">IF(($D10      =0),0,($F10      /$D10      ))</f>
        <v>0.11911327403534279</v>
      </c>
      <c r="H10" s="32">
        <f>SUM(H8:H9)</f>
        <v>444041068</v>
      </c>
      <c r="I10" s="37">
        <f t="shared" ref="I10:I54" si="1">IF(($D10      =0),0,($H10      /$D10      ))</f>
        <v>0.12402875407408331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870483999</v>
      </c>
      <c r="O10" s="37">
        <f t="shared" ref="O10:O54" si="5">IF(($D10      =0),0,($N10      /$D10      ))</f>
        <v>0.24314202810942609</v>
      </c>
      <c r="P10" s="32">
        <f>SUM(P8:P9)</f>
        <v>446515451</v>
      </c>
      <c r="Q10" s="32">
        <f>SUM(Q8:Q9)</f>
        <v>3587460749</v>
      </c>
      <c r="R10" s="32">
        <f>SUM(R8:R9)</f>
        <v>3916546571</v>
      </c>
      <c r="S10" s="32">
        <f>SUM(S8:S9)</f>
        <v>3369605049</v>
      </c>
      <c r="T10" s="37">
        <f t="shared" ref="T10:T54" si="6">IF(($Q10      =0),0,($S10      /$Q10      ))</f>
        <v>0.93927300805709801</v>
      </c>
      <c r="U10" s="37">
        <f t="shared" ref="U10:U54" si="7">IF(($P10      =0),0,(($H10      /$P10      )-1))</f>
        <v>-5.541539479671842E-3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68129237</v>
      </c>
      <c r="E11" s="31">
        <v>68129237</v>
      </c>
      <c r="F11" s="31">
        <v>3077879</v>
      </c>
      <c r="G11" s="36">
        <f t="shared" si="0"/>
        <v>4.5177065464566998E-2</v>
      </c>
      <c r="H11" s="31">
        <v>19009285</v>
      </c>
      <c r="I11" s="36">
        <f t="shared" si="1"/>
        <v>0.27901802276165222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22087164</v>
      </c>
      <c r="O11" s="36">
        <f t="shared" si="5"/>
        <v>0.32419508822621923</v>
      </c>
      <c r="P11" s="31">
        <v>15818766</v>
      </c>
      <c r="Q11" s="31">
        <v>68904630</v>
      </c>
      <c r="R11" s="31">
        <v>75830234</v>
      </c>
      <c r="S11" s="31">
        <v>30780230</v>
      </c>
      <c r="T11" s="36">
        <f t="shared" si="6"/>
        <v>0.44670771760910699</v>
      </c>
      <c r="U11" s="36">
        <f t="shared" si="7"/>
        <v>0.20169202831624156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29490170</v>
      </c>
      <c r="E12" s="31">
        <v>29490170</v>
      </c>
      <c r="F12" s="31">
        <v>3277871</v>
      </c>
      <c r="G12" s="36">
        <f t="shared" si="0"/>
        <v>0.11115130906332517</v>
      </c>
      <c r="H12" s="31">
        <v>4791687</v>
      </c>
      <c r="I12" s="36">
        <f t="shared" si="1"/>
        <v>0.1624842108404258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8069558</v>
      </c>
      <c r="O12" s="36">
        <f t="shared" si="5"/>
        <v>0.27363551990375096</v>
      </c>
      <c r="P12" s="31">
        <v>3622854</v>
      </c>
      <c r="Q12" s="31">
        <v>28683089</v>
      </c>
      <c r="R12" s="31">
        <v>28778213</v>
      </c>
      <c r="S12" s="31">
        <v>10696713</v>
      </c>
      <c r="T12" s="36">
        <f t="shared" si="6"/>
        <v>0.37292751139878971</v>
      </c>
      <c r="U12" s="36">
        <f t="shared" si="7"/>
        <v>0.32262768524483731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129451836</v>
      </c>
      <c r="E13" s="31">
        <v>129451836</v>
      </c>
      <c r="F13" s="31">
        <v>3906533</v>
      </c>
      <c r="G13" s="36">
        <f t="shared" si="0"/>
        <v>3.0177501692598627E-2</v>
      </c>
      <c r="H13" s="31">
        <v>7458028</v>
      </c>
      <c r="I13" s="36">
        <f t="shared" si="1"/>
        <v>5.7612377162422013E-2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11364561</v>
      </c>
      <c r="O13" s="36">
        <f t="shared" si="5"/>
        <v>8.7789878855020639E-2</v>
      </c>
      <c r="P13" s="31">
        <v>8721569</v>
      </c>
      <c r="Q13" s="31">
        <v>65815008</v>
      </c>
      <c r="R13" s="31">
        <v>136107410</v>
      </c>
      <c r="S13" s="31">
        <v>10759694</v>
      </c>
      <c r="T13" s="36">
        <f t="shared" si="6"/>
        <v>0.16348389716825681</v>
      </c>
      <c r="U13" s="36">
        <f t="shared" si="7"/>
        <v>-0.14487542321800129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90760736</v>
      </c>
      <c r="E14" s="31">
        <v>90760736</v>
      </c>
      <c r="F14" s="31">
        <v>18052221</v>
      </c>
      <c r="G14" s="36">
        <f t="shared" si="0"/>
        <v>0.19889901509833505</v>
      </c>
      <c r="H14" s="31">
        <v>18414067</v>
      </c>
      <c r="I14" s="36">
        <f t="shared" si="1"/>
        <v>0.20288582719293946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36466288</v>
      </c>
      <c r="O14" s="36">
        <f t="shared" si="5"/>
        <v>0.40178484229127448</v>
      </c>
      <c r="P14" s="31">
        <v>19366745</v>
      </c>
      <c r="Q14" s="31">
        <v>101506517</v>
      </c>
      <c r="R14" s="31">
        <v>96957202</v>
      </c>
      <c r="S14" s="31">
        <v>38470170</v>
      </c>
      <c r="T14" s="36">
        <f t="shared" si="6"/>
        <v>0.37899211929417298</v>
      </c>
      <c r="U14" s="36">
        <f t="shared" si="7"/>
        <v>-4.9191436144793599E-2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22828843</v>
      </c>
      <c r="E15" s="31">
        <v>22828843</v>
      </c>
      <c r="F15" s="31">
        <v>7314676</v>
      </c>
      <c r="G15" s="36">
        <f t="shared" si="0"/>
        <v>0.32041378531535741</v>
      </c>
      <c r="H15" s="31">
        <v>4013861</v>
      </c>
      <c r="I15" s="36">
        <f t="shared" si="1"/>
        <v>0.17582410987714095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11328537</v>
      </c>
      <c r="O15" s="36">
        <f t="shared" si="5"/>
        <v>0.49623789519249839</v>
      </c>
      <c r="P15" s="31">
        <v>3488966</v>
      </c>
      <c r="Q15" s="31">
        <v>34540833</v>
      </c>
      <c r="R15" s="31">
        <v>45405174</v>
      </c>
      <c r="S15" s="31">
        <v>9142673</v>
      </c>
      <c r="T15" s="36">
        <f t="shared" si="6"/>
        <v>0.26469173456239459</v>
      </c>
      <c r="U15" s="36">
        <f t="shared" si="7"/>
        <v>0.1504442863587665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108541507</v>
      </c>
      <c r="E16" s="31">
        <v>108937150</v>
      </c>
      <c r="F16" s="31">
        <v>15645427</v>
      </c>
      <c r="G16" s="36">
        <f t="shared" si="0"/>
        <v>0.1441423417863546</v>
      </c>
      <c r="H16" s="31">
        <v>33419472</v>
      </c>
      <c r="I16" s="36">
        <f t="shared" si="1"/>
        <v>0.30789578036722853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49064899</v>
      </c>
      <c r="O16" s="36">
        <f t="shared" si="5"/>
        <v>0.45203812215358313</v>
      </c>
      <c r="P16" s="31">
        <v>22970049</v>
      </c>
      <c r="Q16" s="31">
        <v>103891982</v>
      </c>
      <c r="R16" s="31">
        <v>107010848</v>
      </c>
      <c r="S16" s="31">
        <v>45374762</v>
      </c>
      <c r="T16" s="36">
        <f t="shared" si="6"/>
        <v>0.43674941151859054</v>
      </c>
      <c r="U16" s="36">
        <f t="shared" si="7"/>
        <v>0.4549151375340994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38707353</v>
      </c>
      <c r="E17" s="31">
        <v>38707353</v>
      </c>
      <c r="F17" s="31">
        <v>24378881</v>
      </c>
      <c r="G17" s="36">
        <f t="shared" si="0"/>
        <v>0.62982557861809874</v>
      </c>
      <c r="H17" s="31">
        <v>10916666</v>
      </c>
      <c r="I17" s="36">
        <f t="shared" si="1"/>
        <v>0.2820308069115447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35295547</v>
      </c>
      <c r="O17" s="36">
        <f t="shared" si="5"/>
        <v>0.91185638552964343</v>
      </c>
      <c r="P17" s="31">
        <v>4899237</v>
      </c>
      <c r="Q17" s="31">
        <v>29524834</v>
      </c>
      <c r="R17" s="31">
        <v>45274605</v>
      </c>
      <c r="S17" s="31">
        <v>9296298</v>
      </c>
      <c r="T17" s="36">
        <f t="shared" si="6"/>
        <v>0.31486368390758779</v>
      </c>
      <c r="U17" s="36">
        <f t="shared" si="7"/>
        <v>1.2282379888950055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8752648</v>
      </c>
      <c r="E18" s="31">
        <v>9448948</v>
      </c>
      <c r="F18" s="31">
        <v>179130</v>
      </c>
      <c r="G18" s="36">
        <f t="shared" si="0"/>
        <v>2.0465806462227204E-2</v>
      </c>
      <c r="H18" s="31">
        <v>1498241</v>
      </c>
      <c r="I18" s="36">
        <f t="shared" si="1"/>
        <v>0.17117574018742671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1677371</v>
      </c>
      <c r="O18" s="36">
        <f t="shared" si="5"/>
        <v>0.19164154664965391</v>
      </c>
      <c r="P18" s="31">
        <v>1832216</v>
      </c>
      <c r="Q18" s="31">
        <v>4355822</v>
      </c>
      <c r="R18" s="31">
        <v>6411382</v>
      </c>
      <c r="S18" s="31">
        <v>2404237</v>
      </c>
      <c r="T18" s="36">
        <f t="shared" si="6"/>
        <v>0.55195942350261329</v>
      </c>
      <c r="U18" s="36">
        <f t="shared" si="7"/>
        <v>-0.18227927274950118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496662330</v>
      </c>
      <c r="E19" s="32">
        <f>SUM(E11:E18)</f>
        <v>497754273</v>
      </c>
      <c r="F19" s="32">
        <f>SUM(F11:F18)</f>
        <v>75832618</v>
      </c>
      <c r="G19" s="37">
        <f t="shared" si="0"/>
        <v>0.15268445666092695</v>
      </c>
      <c r="H19" s="32">
        <f>SUM(H11:H18)</f>
        <v>99521307</v>
      </c>
      <c r="I19" s="37">
        <f t="shared" si="1"/>
        <v>0.20038022009843187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175353925</v>
      </c>
      <c r="O19" s="37">
        <f t="shared" si="5"/>
        <v>0.35306467675935882</v>
      </c>
      <c r="P19" s="32">
        <f>SUM(P11:P18)</f>
        <v>80720402</v>
      </c>
      <c r="Q19" s="32">
        <f>SUM(Q11:Q18)</f>
        <v>437222715</v>
      </c>
      <c r="R19" s="32">
        <f>SUM(R11:R18)</f>
        <v>541775068</v>
      </c>
      <c r="S19" s="32">
        <f>SUM(S11:S18)</f>
        <v>156924777</v>
      </c>
      <c r="T19" s="37">
        <f t="shared" si="6"/>
        <v>0.35891268137795629</v>
      </c>
      <c r="U19" s="37">
        <f t="shared" si="7"/>
        <v>0.23291391685586493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1138465776</v>
      </c>
      <c r="E26" s="31">
        <v>1138465776</v>
      </c>
      <c r="F26" s="31">
        <v>95064239</v>
      </c>
      <c r="G26" s="36">
        <f t="shared" si="0"/>
        <v>8.3502061286381615E-2</v>
      </c>
      <c r="H26" s="31">
        <v>119517968</v>
      </c>
      <c r="I26" s="36">
        <f t="shared" si="1"/>
        <v>0.10498160816034931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214582207</v>
      </c>
      <c r="O26" s="36">
        <f t="shared" si="5"/>
        <v>0.18848366944673092</v>
      </c>
      <c r="P26" s="31">
        <v>84035104</v>
      </c>
      <c r="Q26" s="31">
        <v>944412655</v>
      </c>
      <c r="R26" s="31">
        <v>1023966480</v>
      </c>
      <c r="S26" s="31">
        <v>162797281</v>
      </c>
      <c r="T26" s="36">
        <f t="shared" si="6"/>
        <v>0.17237939383605569</v>
      </c>
      <c r="U26" s="36">
        <f t="shared" si="7"/>
        <v>0.42223859210074877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1138465776</v>
      </c>
      <c r="E27" s="32">
        <f>SUM(E20:E26)</f>
        <v>1138465776</v>
      </c>
      <c r="F27" s="32">
        <f>SUM(F20:F26)</f>
        <v>95064239</v>
      </c>
      <c r="G27" s="37">
        <f t="shared" si="0"/>
        <v>8.3502061286381615E-2</v>
      </c>
      <c r="H27" s="32">
        <f>SUM(H20:H26)</f>
        <v>119517968</v>
      </c>
      <c r="I27" s="37">
        <f t="shared" si="1"/>
        <v>0.10498160816034931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214582207</v>
      </c>
      <c r="O27" s="37">
        <f t="shared" si="5"/>
        <v>0.18848366944673092</v>
      </c>
      <c r="P27" s="32">
        <f>SUM(P20:P26)</f>
        <v>84035104</v>
      </c>
      <c r="Q27" s="32">
        <f>SUM(Q20:Q26)</f>
        <v>944412655</v>
      </c>
      <c r="R27" s="32">
        <f>SUM(R20:R26)</f>
        <v>1023966480</v>
      </c>
      <c r="S27" s="32">
        <f>SUM(S20:S26)</f>
        <v>162797281</v>
      </c>
      <c r="T27" s="37">
        <f t="shared" si="6"/>
        <v>0.17237939383605569</v>
      </c>
      <c r="U27" s="37">
        <f t="shared" si="7"/>
        <v>0.42223859210074877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544833108</v>
      </c>
      <c r="E34" s="31">
        <v>544833108</v>
      </c>
      <c r="F34" s="31">
        <v>124535361</v>
      </c>
      <c r="G34" s="36">
        <f t="shared" si="0"/>
        <v>0.22857524473347535</v>
      </c>
      <c r="H34" s="31">
        <v>227285047</v>
      </c>
      <c r="I34" s="36">
        <f t="shared" si="1"/>
        <v>0.41716452921579794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351820408</v>
      </c>
      <c r="O34" s="36">
        <f t="shared" si="5"/>
        <v>0.64573977394927329</v>
      </c>
      <c r="P34" s="31">
        <v>203794759</v>
      </c>
      <c r="Q34" s="31">
        <v>506711589</v>
      </c>
      <c r="R34" s="31">
        <v>547078160</v>
      </c>
      <c r="S34" s="31">
        <v>377427418</v>
      </c>
      <c r="T34" s="36">
        <f t="shared" si="6"/>
        <v>0.7448564946873556</v>
      </c>
      <c r="U34" s="36">
        <f t="shared" si="7"/>
        <v>0.11526443621643878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544833108</v>
      </c>
      <c r="E35" s="32">
        <f>SUM(E28:E34)</f>
        <v>544833108</v>
      </c>
      <c r="F35" s="32">
        <f>SUM(F28:F34)</f>
        <v>124535361</v>
      </c>
      <c r="G35" s="37">
        <f t="shared" si="0"/>
        <v>0.22857524473347535</v>
      </c>
      <c r="H35" s="32">
        <f>SUM(H28:H34)</f>
        <v>227285047</v>
      </c>
      <c r="I35" s="37">
        <f t="shared" si="1"/>
        <v>0.41716452921579794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351820408</v>
      </c>
      <c r="O35" s="37">
        <f t="shared" si="5"/>
        <v>0.64573977394927329</v>
      </c>
      <c r="P35" s="32">
        <f>SUM(P28:P34)</f>
        <v>203794759</v>
      </c>
      <c r="Q35" s="32">
        <f>SUM(Q28:Q34)</f>
        <v>506711589</v>
      </c>
      <c r="R35" s="32">
        <f>SUM(R28:R34)</f>
        <v>547078160</v>
      </c>
      <c r="S35" s="32">
        <f>SUM(S28:S34)</f>
        <v>377427418</v>
      </c>
      <c r="T35" s="37">
        <f t="shared" si="6"/>
        <v>0.7448564946873556</v>
      </c>
      <c r="U35" s="37">
        <f t="shared" si="7"/>
        <v>0.11526443621643878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317955882</v>
      </c>
      <c r="E39" s="31">
        <v>318246783</v>
      </c>
      <c r="F39" s="31">
        <v>38502453</v>
      </c>
      <c r="G39" s="36">
        <f t="shared" si="0"/>
        <v>0.12109369626318157</v>
      </c>
      <c r="H39" s="31">
        <v>45053799</v>
      </c>
      <c r="I39" s="36">
        <f t="shared" si="1"/>
        <v>0.14169827183760042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83556252</v>
      </c>
      <c r="O39" s="36">
        <f t="shared" si="5"/>
        <v>0.26279196810078198</v>
      </c>
      <c r="P39" s="31">
        <v>54906895</v>
      </c>
      <c r="Q39" s="31">
        <v>253069190</v>
      </c>
      <c r="R39" s="31">
        <v>258194457</v>
      </c>
      <c r="S39" s="31">
        <v>101614418</v>
      </c>
      <c r="T39" s="36">
        <f t="shared" si="6"/>
        <v>0.40152820657465255</v>
      </c>
      <c r="U39" s="36">
        <f t="shared" si="7"/>
        <v>-0.17945097787809705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317955882</v>
      </c>
      <c r="E40" s="32">
        <f>SUM(E36:E39)</f>
        <v>318246783</v>
      </c>
      <c r="F40" s="32">
        <f>SUM(F36:F39)</f>
        <v>38502453</v>
      </c>
      <c r="G40" s="37">
        <f t="shared" si="0"/>
        <v>0.12109369626318157</v>
      </c>
      <c r="H40" s="32">
        <f>SUM(H36:H39)</f>
        <v>45053799</v>
      </c>
      <c r="I40" s="37">
        <f t="shared" si="1"/>
        <v>0.14169827183760042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83556252</v>
      </c>
      <c r="O40" s="37">
        <f t="shared" si="5"/>
        <v>0.26279196810078198</v>
      </c>
      <c r="P40" s="32">
        <f>SUM(P36:P39)</f>
        <v>54906895</v>
      </c>
      <c r="Q40" s="32">
        <f>SUM(Q36:Q39)</f>
        <v>253069190</v>
      </c>
      <c r="R40" s="32">
        <f>SUM(R36:R39)</f>
        <v>258194457</v>
      </c>
      <c r="S40" s="32">
        <f>SUM(S36:S39)</f>
        <v>101614418</v>
      </c>
      <c r="T40" s="37">
        <f t="shared" si="6"/>
        <v>0.40152820657465255</v>
      </c>
      <c r="U40" s="37">
        <f t="shared" si="7"/>
        <v>-0.17945097787809705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700000</v>
      </c>
      <c r="E43" s="31">
        <v>608696</v>
      </c>
      <c r="F43" s="31">
        <v>141960</v>
      </c>
      <c r="G43" s="36">
        <f t="shared" si="0"/>
        <v>0.20280000000000001</v>
      </c>
      <c r="H43" s="31">
        <v>225200</v>
      </c>
      <c r="I43" s="36">
        <f t="shared" si="1"/>
        <v>0.32171428571428573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367160</v>
      </c>
      <c r="O43" s="36">
        <f t="shared" si="5"/>
        <v>0.52451428571428571</v>
      </c>
      <c r="P43" s="31">
        <v>156400</v>
      </c>
      <c r="Q43" s="31">
        <v>0</v>
      </c>
      <c r="R43" s="31">
        <v>660000</v>
      </c>
      <c r="S43" s="31">
        <v>156400</v>
      </c>
      <c r="T43" s="36">
        <f t="shared" si="6"/>
        <v>0</v>
      </c>
      <c r="U43" s="36">
        <f t="shared" si="7"/>
        <v>0.43989769820971869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708766887</v>
      </c>
      <c r="E46" s="31">
        <v>708766887</v>
      </c>
      <c r="F46" s="31">
        <v>97965048</v>
      </c>
      <c r="G46" s="36">
        <f t="shared" si="0"/>
        <v>0.13821899667838178</v>
      </c>
      <c r="H46" s="31">
        <v>233814936</v>
      </c>
      <c r="I46" s="36">
        <f t="shared" si="1"/>
        <v>0.32988975682776217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331779984</v>
      </c>
      <c r="O46" s="36">
        <f t="shared" si="5"/>
        <v>0.46810875350614395</v>
      </c>
      <c r="P46" s="31">
        <v>212415469</v>
      </c>
      <c r="Q46" s="31">
        <v>768012365</v>
      </c>
      <c r="R46" s="31">
        <v>738371308</v>
      </c>
      <c r="S46" s="31">
        <v>235861453</v>
      </c>
      <c r="T46" s="36">
        <f t="shared" si="6"/>
        <v>0.30710632243531649</v>
      </c>
      <c r="U46" s="36">
        <f t="shared" si="7"/>
        <v>0.10074344915058897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709466887</v>
      </c>
      <c r="E47" s="32">
        <f>SUM(E41:E46)</f>
        <v>709375583</v>
      </c>
      <c r="F47" s="32">
        <f>SUM(F41:F46)</f>
        <v>98107008</v>
      </c>
      <c r="G47" s="37">
        <f t="shared" si="0"/>
        <v>0.1382827159345634</v>
      </c>
      <c r="H47" s="32">
        <f>SUM(H41:H46)</f>
        <v>234040136</v>
      </c>
      <c r="I47" s="37">
        <f t="shared" si="1"/>
        <v>0.32988169044737953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332147144</v>
      </c>
      <c r="O47" s="37">
        <f t="shared" si="5"/>
        <v>0.46816440638194295</v>
      </c>
      <c r="P47" s="32">
        <f>SUM(P41:P46)</f>
        <v>212571869</v>
      </c>
      <c r="Q47" s="32">
        <f>SUM(Q41:Q46)</f>
        <v>768012365</v>
      </c>
      <c r="R47" s="32">
        <f>SUM(R41:R46)</f>
        <v>739031308</v>
      </c>
      <c r="S47" s="32">
        <f>SUM(S41:S46)</f>
        <v>236017853</v>
      </c>
      <c r="T47" s="37">
        <f t="shared" si="6"/>
        <v>0.30730996498995167</v>
      </c>
      <c r="U47" s="37">
        <f t="shared" si="7"/>
        <v>0.10099298228402942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338757081</v>
      </c>
      <c r="E52" s="31">
        <v>338757081</v>
      </c>
      <c r="F52" s="31">
        <v>45079401</v>
      </c>
      <c r="G52" s="36">
        <f t="shared" si="0"/>
        <v>0.13307294084282181</v>
      </c>
      <c r="H52" s="31">
        <v>68839564</v>
      </c>
      <c r="I52" s="36">
        <f t="shared" si="1"/>
        <v>0.20321217728287133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113918965</v>
      </c>
      <c r="O52" s="36">
        <f t="shared" si="5"/>
        <v>0.33628511812569312</v>
      </c>
      <c r="P52" s="31">
        <v>61652302</v>
      </c>
      <c r="Q52" s="31">
        <v>342848070</v>
      </c>
      <c r="R52" s="31">
        <v>352355396</v>
      </c>
      <c r="S52" s="31">
        <v>116342834</v>
      </c>
      <c r="T52" s="36">
        <f t="shared" si="6"/>
        <v>0.33934224567750959</v>
      </c>
      <c r="U52" s="36">
        <f t="shared" si="7"/>
        <v>0.11657735018556159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338757081</v>
      </c>
      <c r="E53" s="32">
        <f>SUM(E48:E52)</f>
        <v>338757081</v>
      </c>
      <c r="F53" s="32">
        <f>SUM(F48:F52)</f>
        <v>45079401</v>
      </c>
      <c r="G53" s="37">
        <f t="shared" si="0"/>
        <v>0.13307294084282181</v>
      </c>
      <c r="H53" s="32">
        <f>SUM(H48:H52)</f>
        <v>68839564</v>
      </c>
      <c r="I53" s="37">
        <f t="shared" si="1"/>
        <v>0.20321217728287133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113918965</v>
      </c>
      <c r="O53" s="37">
        <f t="shared" si="5"/>
        <v>0.33628511812569312</v>
      </c>
      <c r="P53" s="32">
        <f>SUM(P48:P52)</f>
        <v>61652302</v>
      </c>
      <c r="Q53" s="32">
        <f>SUM(Q48:Q52)</f>
        <v>342848070</v>
      </c>
      <c r="R53" s="32">
        <f>SUM(R48:R52)</f>
        <v>352355396</v>
      </c>
      <c r="S53" s="32">
        <f>SUM(S48:S52)</f>
        <v>116342834</v>
      </c>
      <c r="T53" s="37">
        <f t="shared" si="6"/>
        <v>0.33934224567750959</v>
      </c>
      <c r="U53" s="37">
        <f t="shared" si="7"/>
        <v>0.11657735018556159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7126287227</v>
      </c>
      <c r="E54" s="32">
        <f>SUM(E8:E9,E11:E18,E20:E26,E28:E34,E36:E39,E41:E46,E48:E52)</f>
        <v>7128178767</v>
      </c>
      <c r="F54" s="32">
        <f>SUM(F8:F9,F11:F18,F20:F26,F28:F34,F36:F39,F41:F46,F48:F52)</f>
        <v>903564011</v>
      </c>
      <c r="G54" s="37">
        <f t="shared" si="0"/>
        <v>0.12679309466738675</v>
      </c>
      <c r="H54" s="32">
        <f>SUM(H8:H9,H11:H18,H20:H26,H28:H34,H36:H39,H41:H46,H48:H52)</f>
        <v>1238298889</v>
      </c>
      <c r="I54" s="37">
        <f t="shared" si="1"/>
        <v>0.17376494232625744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2141862900</v>
      </c>
      <c r="O54" s="37">
        <f t="shared" si="5"/>
        <v>0.3005580369936442</v>
      </c>
      <c r="P54" s="32">
        <f>SUM(P8:P9,P11:P18,P20:P26,P28:P34,P36:P39,P41:P46,P48:P52)</f>
        <v>1144196782</v>
      </c>
      <c r="Q54" s="32">
        <f>SUM(Q8:Q9,Q11:Q18,Q20:Q26,Q28:Q34,Q36:Q39,Q41:Q46,Q48:Q52)</f>
        <v>6839737333</v>
      </c>
      <c r="R54" s="32">
        <f>SUM(R8:R9,R11:R18,R20:R26,R28:R34,R36:R39,R41:R46,R48:R52)</f>
        <v>7378947440</v>
      </c>
      <c r="S54" s="32">
        <f>SUM(S8:S9,S11:S18,S20:S26,S28:S34,S36:S39,S41:S46,S48:S52)</f>
        <v>4520729630</v>
      </c>
      <c r="T54" s="37">
        <f t="shared" si="6"/>
        <v>0.66095076607527381</v>
      </c>
      <c r="U54" s="37">
        <f t="shared" si="7"/>
        <v>8.2242939746355548E-2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2412569668</v>
      </c>
      <c r="E57" s="31">
        <v>2412569668</v>
      </c>
      <c r="F57" s="31">
        <v>1072164626</v>
      </c>
      <c r="G57" s="36">
        <f t="shared" ref="G57:G85" si="8">IF(($D57      =0),0,($F57      /$D57      ))</f>
        <v>0.44440773678830814</v>
      </c>
      <c r="H57" s="31">
        <v>376789055</v>
      </c>
      <c r="I57" s="36">
        <f t="shared" ref="I57:I85" si="9">IF(($D57      =0),0,($H57      /$D57      ))</f>
        <v>0.15617748162785905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1448953681</v>
      </c>
      <c r="O57" s="36">
        <f t="shared" ref="O57:O85" si="13">IF(($D57      =0),0,($N57      /$D57      ))</f>
        <v>0.60058521841616719</v>
      </c>
      <c r="P57" s="31">
        <v>375264002</v>
      </c>
      <c r="Q57" s="31">
        <v>2117304125</v>
      </c>
      <c r="R57" s="31">
        <v>2121892019</v>
      </c>
      <c r="S57" s="31">
        <v>768157720</v>
      </c>
      <c r="T57" s="36">
        <f t="shared" ref="T57:T85" si="14">IF(($Q57      =0),0,($S57      /$Q57      ))</f>
        <v>0.36279989772371507</v>
      </c>
      <c r="U57" s="36">
        <f t="shared" ref="U57:U85" si="15">IF(($P57      =0),0,(($H57      /$P57      )-1))</f>
        <v>4.0639469596659428E-3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2412569668</v>
      </c>
      <c r="E58" s="32">
        <f>E57</f>
        <v>2412569668</v>
      </c>
      <c r="F58" s="32">
        <f>F57</f>
        <v>1072164626</v>
      </c>
      <c r="G58" s="37">
        <f t="shared" si="8"/>
        <v>0.44440773678830814</v>
      </c>
      <c r="H58" s="32">
        <f>H57</f>
        <v>376789055</v>
      </c>
      <c r="I58" s="37">
        <f t="shared" si="9"/>
        <v>0.15617748162785905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1448953681</v>
      </c>
      <c r="O58" s="37">
        <f t="shared" si="13"/>
        <v>0.60058521841616719</v>
      </c>
      <c r="P58" s="32">
        <f>P57</f>
        <v>375264002</v>
      </c>
      <c r="Q58" s="32">
        <f>Q57</f>
        <v>2117304125</v>
      </c>
      <c r="R58" s="32">
        <f>R57</f>
        <v>2121892019</v>
      </c>
      <c r="S58" s="32">
        <f>S57</f>
        <v>768157720</v>
      </c>
      <c r="T58" s="37">
        <f t="shared" si="14"/>
        <v>0.36279989772371507</v>
      </c>
      <c r="U58" s="37">
        <f t="shared" si="15"/>
        <v>4.0639469596659428E-3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15967960</v>
      </c>
      <c r="E59" s="31">
        <v>15967960</v>
      </c>
      <c r="F59" s="31">
        <v>2683779</v>
      </c>
      <c r="G59" s="36">
        <f t="shared" si="8"/>
        <v>0.16807275318825948</v>
      </c>
      <c r="H59" s="31">
        <v>1873637</v>
      </c>
      <c r="I59" s="36">
        <f t="shared" si="9"/>
        <v>0.11733728040400902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4557416</v>
      </c>
      <c r="O59" s="36">
        <f t="shared" si="13"/>
        <v>0.28541003359226852</v>
      </c>
      <c r="P59" s="31">
        <v>2988625</v>
      </c>
      <c r="Q59" s="31">
        <v>9139241</v>
      </c>
      <c r="R59" s="31">
        <v>13169935</v>
      </c>
      <c r="S59" s="31">
        <v>3027041</v>
      </c>
      <c r="T59" s="36">
        <f t="shared" si="14"/>
        <v>0.33121360953278284</v>
      </c>
      <c r="U59" s="36">
        <f t="shared" si="15"/>
        <v>-0.37307725124430136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99715344</v>
      </c>
      <c r="E60" s="31">
        <v>99715344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12627156</v>
      </c>
      <c r="Q60" s="31">
        <v>90033212</v>
      </c>
      <c r="R60" s="31">
        <v>76033212</v>
      </c>
      <c r="S60" s="31">
        <v>21476527</v>
      </c>
      <c r="T60" s="36">
        <f t="shared" si="14"/>
        <v>0.23854005119799568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37776684</v>
      </c>
      <c r="E61" s="31">
        <v>37776684</v>
      </c>
      <c r="F61" s="31">
        <v>1791584</v>
      </c>
      <c r="G61" s="36">
        <f t="shared" si="8"/>
        <v>4.7425655465154114E-2</v>
      </c>
      <c r="H61" s="31">
        <v>2989155</v>
      </c>
      <c r="I61" s="36">
        <f t="shared" si="9"/>
        <v>7.9126982135329829E-2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4780739</v>
      </c>
      <c r="O61" s="36">
        <f t="shared" si="13"/>
        <v>0.12655263760048394</v>
      </c>
      <c r="P61" s="31">
        <v>-3624041</v>
      </c>
      <c r="Q61" s="31">
        <v>32550367</v>
      </c>
      <c r="R61" s="31">
        <v>55683420</v>
      </c>
      <c r="S61" s="31">
        <v>-1940577</v>
      </c>
      <c r="T61" s="36">
        <f t="shared" si="14"/>
        <v>-5.9617668826898326E-2</v>
      </c>
      <c r="U61" s="36">
        <f t="shared" si="15"/>
        <v>-1.8248126883774218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153459988</v>
      </c>
      <c r="E63" s="32">
        <f>SUM(E59:E62)</f>
        <v>153459988</v>
      </c>
      <c r="F63" s="32">
        <f>SUM(F59:F62)</f>
        <v>4475363</v>
      </c>
      <c r="G63" s="37">
        <f t="shared" si="8"/>
        <v>2.9163061057974279E-2</v>
      </c>
      <c r="H63" s="32">
        <f>SUM(H59:H62)</f>
        <v>4862792</v>
      </c>
      <c r="I63" s="37">
        <f t="shared" si="9"/>
        <v>3.1687686564917494E-2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9338155</v>
      </c>
      <c r="O63" s="37">
        <f t="shared" si="13"/>
        <v>6.085074762289177E-2</v>
      </c>
      <c r="P63" s="32">
        <f>SUM(P59:P62)</f>
        <v>11991740</v>
      </c>
      <c r="Q63" s="32">
        <f>SUM(Q59:Q62)</f>
        <v>131722820</v>
      </c>
      <c r="R63" s="32">
        <f>SUM(R59:R62)</f>
        <v>144886567</v>
      </c>
      <c r="S63" s="32">
        <f>SUM(S59:S62)</f>
        <v>22562991</v>
      </c>
      <c r="T63" s="37">
        <f t="shared" si="14"/>
        <v>0.17129143606248332</v>
      </c>
      <c r="U63" s="37">
        <f t="shared" si="15"/>
        <v>-0.59448820604849673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34788636</v>
      </c>
      <c r="E64" s="31">
        <v>34788636</v>
      </c>
      <c r="F64" s="31">
        <v>65162</v>
      </c>
      <c r="G64" s="36">
        <f t="shared" si="8"/>
        <v>1.8730829228257181E-3</v>
      </c>
      <c r="H64" s="31">
        <v>33436</v>
      </c>
      <c r="I64" s="36">
        <f t="shared" si="9"/>
        <v>9.6111845258894317E-4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98598</v>
      </c>
      <c r="O64" s="36">
        <f t="shared" si="13"/>
        <v>2.8342013754146613E-3</v>
      </c>
      <c r="P64" s="31">
        <v>0</v>
      </c>
      <c r="Q64" s="31">
        <v>1856312</v>
      </c>
      <c r="R64" s="31">
        <v>37276734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24631594</v>
      </c>
      <c r="E65" s="31">
        <v>24631594</v>
      </c>
      <c r="F65" s="31">
        <v>2013020</v>
      </c>
      <c r="G65" s="36">
        <f t="shared" si="8"/>
        <v>8.1725120997041448E-2</v>
      </c>
      <c r="H65" s="31">
        <v>2509656</v>
      </c>
      <c r="I65" s="36">
        <f t="shared" si="9"/>
        <v>0.10188768132504945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4522676</v>
      </c>
      <c r="O65" s="36">
        <f t="shared" si="13"/>
        <v>0.1836128023220909</v>
      </c>
      <c r="P65" s="31">
        <v>1746070</v>
      </c>
      <c r="Q65" s="31">
        <v>18135108</v>
      </c>
      <c r="R65" s="31">
        <v>15735108</v>
      </c>
      <c r="S65" s="31">
        <v>5079780</v>
      </c>
      <c r="T65" s="36">
        <f t="shared" si="14"/>
        <v>0.28010751300736669</v>
      </c>
      <c r="U65" s="36">
        <f t="shared" si="15"/>
        <v>0.43731694605600002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26306789</v>
      </c>
      <c r="E66" s="31">
        <v>26306789</v>
      </c>
      <c r="F66" s="31">
        <v>2447790</v>
      </c>
      <c r="G66" s="36">
        <f t="shared" si="8"/>
        <v>9.3047844037522032E-2</v>
      </c>
      <c r="H66" s="31">
        <v>5458939</v>
      </c>
      <c r="I66" s="36">
        <f t="shared" si="9"/>
        <v>0.20751065437898938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7906729</v>
      </c>
      <c r="O66" s="36">
        <f t="shared" si="13"/>
        <v>0.30055849841651144</v>
      </c>
      <c r="P66" s="31">
        <v>6351507</v>
      </c>
      <c r="Q66" s="31">
        <v>22977561</v>
      </c>
      <c r="R66" s="31">
        <v>22497561</v>
      </c>
      <c r="S66" s="31">
        <v>11925883</v>
      </c>
      <c r="T66" s="36">
        <f t="shared" si="14"/>
        <v>0.51902301554111863</v>
      </c>
      <c r="U66" s="36">
        <f t="shared" si="15"/>
        <v>-0.14052853913252394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467838562</v>
      </c>
      <c r="E67" s="31">
        <v>467838562</v>
      </c>
      <c r="F67" s="31">
        <v>-48335188</v>
      </c>
      <c r="G67" s="36">
        <f t="shared" si="8"/>
        <v>-0.10331595538719188</v>
      </c>
      <c r="H67" s="31">
        <v>276677348</v>
      </c>
      <c r="I67" s="36">
        <f t="shared" si="9"/>
        <v>0.59139491797600041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228342160</v>
      </c>
      <c r="O67" s="36">
        <f t="shared" si="13"/>
        <v>0.48807896258880856</v>
      </c>
      <c r="P67" s="31">
        <v>147778192</v>
      </c>
      <c r="Q67" s="31">
        <v>1363865180</v>
      </c>
      <c r="R67" s="31">
        <v>1354652823</v>
      </c>
      <c r="S67" s="31">
        <v>354990001</v>
      </c>
      <c r="T67" s="36">
        <f t="shared" si="14"/>
        <v>0.26028232570612297</v>
      </c>
      <c r="U67" s="36">
        <f t="shared" si="15"/>
        <v>0.87224748290329601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91761312</v>
      </c>
      <c r="E68" s="31">
        <v>91761312</v>
      </c>
      <c r="F68" s="31">
        <v>14201814</v>
      </c>
      <c r="G68" s="36">
        <f t="shared" si="8"/>
        <v>0.15476908176727028</v>
      </c>
      <c r="H68" s="31">
        <v>8040191</v>
      </c>
      <c r="I68" s="36">
        <f t="shared" si="9"/>
        <v>8.762070664377597E-2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22242005</v>
      </c>
      <c r="O68" s="36">
        <f t="shared" si="13"/>
        <v>0.24238978841104625</v>
      </c>
      <c r="P68" s="31">
        <v>20198788</v>
      </c>
      <c r="Q68" s="31">
        <v>90181182</v>
      </c>
      <c r="R68" s="31">
        <v>119135232</v>
      </c>
      <c r="S68" s="31">
        <v>29719230</v>
      </c>
      <c r="T68" s="36">
        <f t="shared" si="14"/>
        <v>0.32955023809734496</v>
      </c>
      <c r="U68" s="36">
        <f t="shared" si="15"/>
        <v>-0.6019468593858206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645326893</v>
      </c>
      <c r="E70" s="32">
        <f>SUM(E64:E69)</f>
        <v>645326893</v>
      </c>
      <c r="F70" s="32">
        <f>SUM(F64:F69)</f>
        <v>-29607402</v>
      </c>
      <c r="G70" s="37">
        <f t="shared" si="8"/>
        <v>-4.5879696509099302E-2</v>
      </c>
      <c r="H70" s="32">
        <f>SUM(H64:H69)</f>
        <v>292719570</v>
      </c>
      <c r="I70" s="37">
        <f t="shared" si="9"/>
        <v>0.45359890185143731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263112168</v>
      </c>
      <c r="O70" s="37">
        <f t="shared" si="13"/>
        <v>0.40771920534233802</v>
      </c>
      <c r="P70" s="32">
        <f>SUM(P64:P69)</f>
        <v>176074557</v>
      </c>
      <c r="Q70" s="32">
        <f>SUM(Q64:Q69)</f>
        <v>1497015343</v>
      </c>
      <c r="R70" s="32">
        <f>SUM(R64:R69)</f>
        <v>1549297458</v>
      </c>
      <c r="S70" s="32">
        <f>SUM(S64:S69)</f>
        <v>401714894</v>
      </c>
      <c r="T70" s="37">
        <f t="shared" si="14"/>
        <v>0.26834387227786749</v>
      </c>
      <c r="U70" s="37">
        <f t="shared" si="15"/>
        <v>0.6624751184238391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160300284</v>
      </c>
      <c r="E71" s="31">
        <v>160300284</v>
      </c>
      <c r="F71" s="31">
        <v>29531922</v>
      </c>
      <c r="G71" s="36">
        <f t="shared" si="8"/>
        <v>0.18422875657537824</v>
      </c>
      <c r="H71" s="31">
        <v>33032378</v>
      </c>
      <c r="I71" s="36">
        <f t="shared" si="9"/>
        <v>0.20606562368910089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62564300</v>
      </c>
      <c r="O71" s="36">
        <f t="shared" si="13"/>
        <v>0.39029438026447916</v>
      </c>
      <c r="P71" s="31">
        <v>33324646</v>
      </c>
      <c r="Q71" s="31">
        <v>86132592</v>
      </c>
      <c r="R71" s="31">
        <v>137991843</v>
      </c>
      <c r="S71" s="31">
        <v>59420289</v>
      </c>
      <c r="T71" s="36">
        <f t="shared" si="14"/>
        <v>0.68986997395828975</v>
      </c>
      <c r="U71" s="36">
        <f t="shared" si="15"/>
        <v>-8.7703257222897513E-3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113046474</v>
      </c>
      <c r="E72" s="31">
        <v>113046474</v>
      </c>
      <c r="F72" s="31">
        <v>90496727</v>
      </c>
      <c r="G72" s="36">
        <f t="shared" si="8"/>
        <v>0.80052675504058624</v>
      </c>
      <c r="H72" s="31">
        <v>-24007827</v>
      </c>
      <c r="I72" s="36">
        <f t="shared" si="9"/>
        <v>-0.21237130315095012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66488900</v>
      </c>
      <c r="O72" s="36">
        <f t="shared" si="13"/>
        <v>0.58815545188963614</v>
      </c>
      <c r="P72" s="31">
        <v>21162992</v>
      </c>
      <c r="Q72" s="31">
        <v>122805220</v>
      </c>
      <c r="R72" s="31">
        <v>108701639</v>
      </c>
      <c r="S72" s="31">
        <v>31013079</v>
      </c>
      <c r="T72" s="36">
        <f t="shared" si="14"/>
        <v>0.25253876830317146</v>
      </c>
      <c r="U72" s="36">
        <f t="shared" si="15"/>
        <v>-2.1344249905684416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96072674</v>
      </c>
      <c r="E73" s="31">
        <v>96072674</v>
      </c>
      <c r="F73" s="31">
        <v>52194234</v>
      </c>
      <c r="G73" s="36">
        <f t="shared" si="8"/>
        <v>0.54327866423287019</v>
      </c>
      <c r="H73" s="31">
        <v>28381480</v>
      </c>
      <c r="I73" s="36">
        <f t="shared" si="9"/>
        <v>0.29541678000968308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80575714</v>
      </c>
      <c r="O73" s="36">
        <f t="shared" si="13"/>
        <v>0.83869544424255327</v>
      </c>
      <c r="P73" s="31">
        <v>3433029</v>
      </c>
      <c r="Q73" s="31">
        <v>107439427</v>
      </c>
      <c r="R73" s="31">
        <v>107439427</v>
      </c>
      <c r="S73" s="31">
        <v>12869390</v>
      </c>
      <c r="T73" s="36">
        <f t="shared" si="14"/>
        <v>0.11978274977211113</v>
      </c>
      <c r="U73" s="36">
        <f t="shared" si="15"/>
        <v>7.2671832949852746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100764612</v>
      </c>
      <c r="E74" s="31">
        <v>132514612</v>
      </c>
      <c r="F74" s="31">
        <v>11811275</v>
      </c>
      <c r="G74" s="36">
        <f t="shared" si="8"/>
        <v>0.11721649858583288</v>
      </c>
      <c r="H74" s="31">
        <v>20557594</v>
      </c>
      <c r="I74" s="36">
        <f t="shared" si="9"/>
        <v>0.20401600911240544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32368869</v>
      </c>
      <c r="O74" s="36">
        <f t="shared" si="13"/>
        <v>0.32123250769823836</v>
      </c>
      <c r="P74" s="31">
        <v>13213793</v>
      </c>
      <c r="Q74" s="31">
        <v>119567116</v>
      </c>
      <c r="R74" s="31">
        <v>195729502</v>
      </c>
      <c r="S74" s="31">
        <v>33770154</v>
      </c>
      <c r="T74" s="36">
        <f t="shared" si="14"/>
        <v>0.28243680310897523</v>
      </c>
      <c r="U74" s="36">
        <f t="shared" si="15"/>
        <v>0.55576782533221158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33997745</v>
      </c>
      <c r="E75" s="31">
        <v>33997745</v>
      </c>
      <c r="F75" s="31">
        <v>4719225</v>
      </c>
      <c r="G75" s="36">
        <f t="shared" si="8"/>
        <v>0.13880994165936594</v>
      </c>
      <c r="H75" s="31">
        <v>6249006</v>
      </c>
      <c r="I75" s="36">
        <f t="shared" si="9"/>
        <v>0.1838064848124486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10968231</v>
      </c>
      <c r="O75" s="36">
        <f t="shared" si="13"/>
        <v>0.32261642647181454</v>
      </c>
      <c r="P75" s="31">
        <v>5872967</v>
      </c>
      <c r="Q75" s="31">
        <v>29674963</v>
      </c>
      <c r="R75" s="31">
        <v>27272004</v>
      </c>
      <c r="S75" s="31">
        <v>10568597</v>
      </c>
      <c r="T75" s="36">
        <f t="shared" si="14"/>
        <v>0.3561452460783186</v>
      </c>
      <c r="U75" s="36">
        <f t="shared" si="15"/>
        <v>6.4028794985566906E-2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82574604</v>
      </c>
      <c r="E76" s="31">
        <v>82574604</v>
      </c>
      <c r="F76" s="31">
        <v>7683074</v>
      </c>
      <c r="G76" s="36">
        <f t="shared" si="8"/>
        <v>9.3044030825748802E-2</v>
      </c>
      <c r="H76" s="31">
        <v>3642141</v>
      </c>
      <c r="I76" s="36">
        <f t="shared" si="9"/>
        <v>4.4107277826000837E-2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11325215</v>
      </c>
      <c r="O76" s="36">
        <f t="shared" si="13"/>
        <v>0.13715130865174963</v>
      </c>
      <c r="P76" s="31">
        <v>3430135</v>
      </c>
      <c r="Q76" s="31">
        <v>35299365</v>
      </c>
      <c r="R76" s="31">
        <v>35839365</v>
      </c>
      <c r="S76" s="31">
        <v>4478035</v>
      </c>
      <c r="T76" s="36">
        <f t="shared" si="14"/>
        <v>0.1268587976015999</v>
      </c>
      <c r="U76" s="36">
        <f t="shared" si="15"/>
        <v>6.1806896813099144E-2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586756393</v>
      </c>
      <c r="E78" s="32">
        <f>SUM(E71:E77)</f>
        <v>618506393</v>
      </c>
      <c r="F78" s="32">
        <f>SUM(F71:F77)</f>
        <v>196436457</v>
      </c>
      <c r="G78" s="37">
        <f t="shared" si="8"/>
        <v>0.33478366719729974</v>
      </c>
      <c r="H78" s="32">
        <f>SUM(H71:H77)</f>
        <v>67854772</v>
      </c>
      <c r="I78" s="37">
        <f t="shared" si="9"/>
        <v>0.11564385630818343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264291229</v>
      </c>
      <c r="O78" s="37">
        <f t="shared" si="13"/>
        <v>0.45042752350548315</v>
      </c>
      <c r="P78" s="32">
        <f>SUM(P71:P77)</f>
        <v>80437562</v>
      </c>
      <c r="Q78" s="32">
        <f>SUM(Q71:Q77)</f>
        <v>500918683</v>
      </c>
      <c r="R78" s="32">
        <f>SUM(R71:R77)</f>
        <v>612973780</v>
      </c>
      <c r="S78" s="32">
        <f>SUM(S71:S77)</f>
        <v>152119544</v>
      </c>
      <c r="T78" s="37">
        <f t="shared" si="14"/>
        <v>0.303681114645109</v>
      </c>
      <c r="U78" s="37">
        <f t="shared" si="15"/>
        <v>-0.15642928113609411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116592755</v>
      </c>
      <c r="E79" s="31">
        <v>116592755</v>
      </c>
      <c r="F79" s="31">
        <v>16151688</v>
      </c>
      <c r="G79" s="36">
        <f t="shared" si="8"/>
        <v>0.13853080322186401</v>
      </c>
      <c r="H79" s="31">
        <v>20599724</v>
      </c>
      <c r="I79" s="36">
        <f t="shared" si="9"/>
        <v>0.1766809953157038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36751412</v>
      </c>
      <c r="O79" s="36">
        <f t="shared" si="13"/>
        <v>0.31521179853756781</v>
      </c>
      <c r="P79" s="31">
        <v>0</v>
      </c>
      <c r="Q79" s="31">
        <v>104928636</v>
      </c>
      <c r="R79" s="31">
        <v>98187531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111911174</v>
      </c>
      <c r="E80" s="31">
        <v>111911174</v>
      </c>
      <c r="F80" s="31">
        <v>19514825</v>
      </c>
      <c r="G80" s="36">
        <f t="shared" si="8"/>
        <v>0.17437780609825432</v>
      </c>
      <c r="H80" s="31">
        <v>27000399</v>
      </c>
      <c r="I80" s="36">
        <f t="shared" si="9"/>
        <v>0.24126633681816259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46515224</v>
      </c>
      <c r="O80" s="36">
        <f t="shared" si="13"/>
        <v>0.41564414291641688</v>
      </c>
      <c r="P80" s="31">
        <v>10063240</v>
      </c>
      <c r="Q80" s="31">
        <v>106371061</v>
      </c>
      <c r="R80" s="31">
        <v>107376061</v>
      </c>
      <c r="S80" s="31">
        <v>17814740</v>
      </c>
      <c r="T80" s="36">
        <f t="shared" si="14"/>
        <v>0.16747731791450307</v>
      </c>
      <c r="U80" s="36">
        <f t="shared" si="15"/>
        <v>1.6830721517125697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443427840</v>
      </c>
      <c r="E81" s="31">
        <v>443427840</v>
      </c>
      <c r="F81" s="31">
        <v>90172248</v>
      </c>
      <c r="G81" s="36">
        <f t="shared" si="8"/>
        <v>0.20335269882919393</v>
      </c>
      <c r="H81" s="31">
        <v>90042096</v>
      </c>
      <c r="I81" s="36">
        <f t="shared" si="9"/>
        <v>0.20305918545845025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180214344</v>
      </c>
      <c r="O81" s="36">
        <f t="shared" si="13"/>
        <v>0.40641188428764419</v>
      </c>
      <c r="P81" s="31">
        <v>70699137</v>
      </c>
      <c r="Q81" s="31">
        <v>432391570</v>
      </c>
      <c r="R81" s="31">
        <v>432945210</v>
      </c>
      <c r="S81" s="31">
        <v>110950957</v>
      </c>
      <c r="T81" s="36">
        <f t="shared" si="14"/>
        <v>0.25659833516180713</v>
      </c>
      <c r="U81" s="36">
        <f t="shared" si="15"/>
        <v>0.27359540470769828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36413212</v>
      </c>
      <c r="E82" s="31">
        <v>36413212</v>
      </c>
      <c r="F82" s="31">
        <v>6610681</v>
      </c>
      <c r="G82" s="36">
        <f t="shared" si="8"/>
        <v>0.1815462200917623</v>
      </c>
      <c r="H82" s="31">
        <v>5767750</v>
      </c>
      <c r="I82" s="36">
        <f t="shared" si="9"/>
        <v>0.15839717737616774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12378431</v>
      </c>
      <c r="O82" s="36">
        <f t="shared" si="13"/>
        <v>0.33994339746793006</v>
      </c>
      <c r="P82" s="31">
        <v>6750153</v>
      </c>
      <c r="Q82" s="31">
        <v>35023226</v>
      </c>
      <c r="R82" s="31">
        <v>35551567</v>
      </c>
      <c r="S82" s="31">
        <v>9843315</v>
      </c>
      <c r="T82" s="36">
        <f t="shared" si="14"/>
        <v>0.28105106594121282</v>
      </c>
      <c r="U82" s="36">
        <f t="shared" si="15"/>
        <v>-0.1455378863264285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708344981</v>
      </c>
      <c r="E84" s="32">
        <f>SUM(E79:E83)</f>
        <v>708344981</v>
      </c>
      <c r="F84" s="32">
        <f>SUM(F79:F83)</f>
        <v>132449442</v>
      </c>
      <c r="G84" s="37">
        <f t="shared" si="8"/>
        <v>0.18698437280238173</v>
      </c>
      <c r="H84" s="32">
        <f>SUM(H79:H83)</f>
        <v>143409969</v>
      </c>
      <c r="I84" s="37">
        <f t="shared" si="9"/>
        <v>0.20245780353739812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275859411</v>
      </c>
      <c r="O84" s="37">
        <f t="shared" si="13"/>
        <v>0.38944217633977984</v>
      </c>
      <c r="P84" s="32">
        <f>SUM(P79:P83)</f>
        <v>87512530</v>
      </c>
      <c r="Q84" s="32">
        <f>SUM(Q79:Q83)</f>
        <v>678714493</v>
      </c>
      <c r="R84" s="32">
        <f>SUM(R79:R83)</f>
        <v>674060369</v>
      </c>
      <c r="S84" s="32">
        <f>SUM(S79:S83)</f>
        <v>138609012</v>
      </c>
      <c r="T84" s="37">
        <f t="shared" si="14"/>
        <v>0.20422285575092325</v>
      </c>
      <c r="U84" s="37">
        <f t="shared" si="15"/>
        <v>0.6387364072321986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4506457923</v>
      </c>
      <c r="E85" s="32">
        <f>SUM(E57,E59:E62,E64:E69,E71:E77,E79:E83)</f>
        <v>4538207923</v>
      </c>
      <c r="F85" s="32">
        <f>SUM(F57,F59:F62,F64:F69,F71:F77,F79:F83)</f>
        <v>1375918486</v>
      </c>
      <c r="G85" s="37">
        <f t="shared" si="8"/>
        <v>0.30532149850498003</v>
      </c>
      <c r="H85" s="32">
        <f>SUM(H57,H59:H62,H64:H69,H71:H77,H79:H83)</f>
        <v>885636158</v>
      </c>
      <c r="I85" s="37">
        <f t="shared" si="9"/>
        <v>0.19652600182504801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2261554644</v>
      </c>
      <c r="O85" s="37">
        <f t="shared" si="13"/>
        <v>0.50184750033002801</v>
      </c>
      <c r="P85" s="32">
        <f>SUM(P57,P59:P62,P64:P69,P71:P77,P79:P83)</f>
        <v>731280391</v>
      </c>
      <c r="Q85" s="32">
        <f>SUM(Q57,Q59:Q62,Q64:Q69,Q71:Q77,Q79:Q83)</f>
        <v>4925675464</v>
      </c>
      <c r="R85" s="32">
        <f>SUM(R57,R59:R62,R64:R69,R71:R77,R79:R83)</f>
        <v>5103110193</v>
      </c>
      <c r="S85" s="32">
        <f>SUM(S57,S59:S62,S64:S69,S71:S77,S79:S83)</f>
        <v>1483164161</v>
      </c>
      <c r="T85" s="37">
        <f t="shared" si="14"/>
        <v>0.30110878636644178</v>
      </c>
      <c r="U85" s="37">
        <f t="shared" si="15"/>
        <v>0.2110760371803817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12041474490</v>
      </c>
      <c r="E88" s="31">
        <v>12041474490</v>
      </c>
      <c r="F88" s="31">
        <v>2648525163</v>
      </c>
      <c r="G88" s="36">
        <f t="shared" ref="G88:G99" si="16">IF(($D88      =0),0,($F88      /$D88      ))</f>
        <v>0.21995023659266166</v>
      </c>
      <c r="H88" s="31">
        <v>2656577208</v>
      </c>
      <c r="I88" s="36">
        <f t="shared" ref="I88:I99" si="17">IF(($D88      =0),0,($H88      /$D88      ))</f>
        <v>0.22061892920224921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5305102371</v>
      </c>
      <c r="O88" s="36">
        <f t="shared" ref="O88:O99" si="21">IF(($D88      =0),0,($N88      /$D88      ))</f>
        <v>0.4405691657949109</v>
      </c>
      <c r="P88" s="31">
        <v>2690319664</v>
      </c>
      <c r="Q88" s="31">
        <v>11133051521</v>
      </c>
      <c r="R88" s="31">
        <v>10953619427</v>
      </c>
      <c r="S88" s="31">
        <v>5129656775</v>
      </c>
      <c r="T88" s="36">
        <f t="shared" ref="T88:T99" si="22">IF(($Q88      =0),0,($S88      /$Q88      ))</f>
        <v>0.46075927748327178</v>
      </c>
      <c r="U88" s="36">
        <f t="shared" ref="U88:U99" si="23">IF(($P88      =0),0,(($H88      /$P88      )-1))</f>
        <v>-1.2542173501356779E-2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13080394776</v>
      </c>
      <c r="E89" s="31">
        <v>13080394776</v>
      </c>
      <c r="F89" s="31">
        <v>2517394146</v>
      </c>
      <c r="G89" s="36">
        <f t="shared" si="16"/>
        <v>0.19245551752145373</v>
      </c>
      <c r="H89" s="31">
        <v>2523864613</v>
      </c>
      <c r="I89" s="36">
        <f t="shared" si="17"/>
        <v>0.1929501866129304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5041258759</v>
      </c>
      <c r="O89" s="36">
        <f t="shared" si="21"/>
        <v>0.38540570413438413</v>
      </c>
      <c r="P89" s="31">
        <v>2458080322</v>
      </c>
      <c r="Q89" s="31">
        <v>11196091000</v>
      </c>
      <c r="R89" s="31">
        <v>11723223613</v>
      </c>
      <c r="S89" s="31">
        <v>5173288586</v>
      </c>
      <c r="T89" s="36">
        <f t="shared" si="22"/>
        <v>0.46206203450829403</v>
      </c>
      <c r="U89" s="36">
        <f t="shared" si="23"/>
        <v>2.6762465982590466E-2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5412584510</v>
      </c>
      <c r="E90" s="31">
        <v>5412584510</v>
      </c>
      <c r="F90" s="31">
        <v>1037064736</v>
      </c>
      <c r="G90" s="36">
        <f t="shared" si="16"/>
        <v>0.19160250229515585</v>
      </c>
      <c r="H90" s="31">
        <v>1555329703</v>
      </c>
      <c r="I90" s="36">
        <f t="shared" si="17"/>
        <v>0.28735434987231268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2592394439</v>
      </c>
      <c r="O90" s="36">
        <f t="shared" si="21"/>
        <v>0.47895685216746853</v>
      </c>
      <c r="P90" s="31">
        <v>2423916123</v>
      </c>
      <c r="Q90" s="31">
        <v>5156712495</v>
      </c>
      <c r="R90" s="31">
        <v>5149287475</v>
      </c>
      <c r="S90" s="31">
        <v>2866422791</v>
      </c>
      <c r="T90" s="36">
        <f t="shared" si="22"/>
        <v>0.55586244022316778</v>
      </c>
      <c r="U90" s="36">
        <f t="shared" si="23"/>
        <v>-0.35834013056729852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30534453776</v>
      </c>
      <c r="E91" s="32">
        <f>SUM(E88:E90)</f>
        <v>30534453776</v>
      </c>
      <c r="F91" s="32">
        <f>SUM(F88:F90)</f>
        <v>6202984045</v>
      </c>
      <c r="G91" s="37">
        <f t="shared" si="16"/>
        <v>0.20314704466321676</v>
      </c>
      <c r="H91" s="32">
        <f>SUM(H88:H90)</f>
        <v>6735771524</v>
      </c>
      <c r="I91" s="37">
        <f t="shared" si="17"/>
        <v>0.2205957759524193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12938755569</v>
      </c>
      <c r="O91" s="37">
        <f t="shared" si="21"/>
        <v>0.42374282061563606</v>
      </c>
      <c r="P91" s="32">
        <f>SUM(P88:P90)</f>
        <v>7572316109</v>
      </c>
      <c r="Q91" s="32">
        <f>SUM(Q88:Q90)</f>
        <v>27485855016</v>
      </c>
      <c r="R91" s="32">
        <f>SUM(R88:R90)</f>
        <v>27826130515</v>
      </c>
      <c r="S91" s="32">
        <f>SUM(S88:S90)</f>
        <v>13169368152</v>
      </c>
      <c r="T91" s="37">
        <f t="shared" si="22"/>
        <v>0.47913256270666782</v>
      </c>
      <c r="U91" s="37">
        <f t="shared" si="23"/>
        <v>-0.11047407067511794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1814070231</v>
      </c>
      <c r="E92" s="31">
        <v>1814070231</v>
      </c>
      <c r="F92" s="31">
        <v>543068365</v>
      </c>
      <c r="G92" s="36">
        <f t="shared" si="16"/>
        <v>0.29936457570368452</v>
      </c>
      <c r="H92" s="31">
        <v>482821776</v>
      </c>
      <c r="I92" s="36">
        <f t="shared" si="17"/>
        <v>0.26615384991674007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1025890141</v>
      </c>
      <c r="O92" s="36">
        <f t="shared" si="21"/>
        <v>0.56551842562042465</v>
      </c>
      <c r="P92" s="31">
        <v>530501198</v>
      </c>
      <c r="Q92" s="31">
        <v>1781699479</v>
      </c>
      <c r="R92" s="31">
        <v>1592180821</v>
      </c>
      <c r="S92" s="31">
        <v>1034703189</v>
      </c>
      <c r="T92" s="36">
        <f t="shared" si="22"/>
        <v>0.5807394575771776</v>
      </c>
      <c r="U92" s="36">
        <f t="shared" si="23"/>
        <v>-8.987618158027233E-2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276152466</v>
      </c>
      <c r="E93" s="31">
        <v>276152466</v>
      </c>
      <c r="F93" s="31">
        <v>71705488</v>
      </c>
      <c r="G93" s="36">
        <f t="shared" si="16"/>
        <v>0.25965905370549902</v>
      </c>
      <c r="H93" s="31">
        <v>65162559</v>
      </c>
      <c r="I93" s="36">
        <f t="shared" si="17"/>
        <v>0.23596587763224972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136868047</v>
      </c>
      <c r="O93" s="36">
        <f t="shared" si="21"/>
        <v>0.49562493133774876</v>
      </c>
      <c r="P93" s="31">
        <v>61882081</v>
      </c>
      <c r="Q93" s="31">
        <v>262164617</v>
      </c>
      <c r="R93" s="31">
        <v>305693993</v>
      </c>
      <c r="S93" s="31">
        <v>103512736</v>
      </c>
      <c r="T93" s="36">
        <f t="shared" si="22"/>
        <v>0.39483869785524872</v>
      </c>
      <c r="U93" s="36">
        <f t="shared" si="23"/>
        <v>5.3011759575441575E-2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201991462</v>
      </c>
      <c r="E94" s="31">
        <v>201991462</v>
      </c>
      <c r="F94" s="31">
        <v>69631957</v>
      </c>
      <c r="G94" s="36">
        <f t="shared" si="16"/>
        <v>0.34472722911426823</v>
      </c>
      <c r="H94" s="31">
        <v>55600734</v>
      </c>
      <c r="I94" s="36">
        <f t="shared" si="17"/>
        <v>0.2752627930382523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125232691</v>
      </c>
      <c r="O94" s="36">
        <f t="shared" si="21"/>
        <v>0.61999002215252053</v>
      </c>
      <c r="P94" s="31">
        <v>47978552</v>
      </c>
      <c r="Q94" s="31">
        <v>190770646</v>
      </c>
      <c r="R94" s="31">
        <v>180936778</v>
      </c>
      <c r="S94" s="31">
        <v>76971955</v>
      </c>
      <c r="T94" s="36">
        <f t="shared" si="22"/>
        <v>0.4034790289487199</v>
      </c>
      <c r="U94" s="36">
        <f t="shared" si="23"/>
        <v>0.15886644515657755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2292214159</v>
      </c>
      <c r="E96" s="32">
        <f>SUM(E92:E95)</f>
        <v>2292214159</v>
      </c>
      <c r="F96" s="32">
        <f>SUM(F92:F95)</f>
        <v>684405810</v>
      </c>
      <c r="G96" s="37">
        <f t="shared" si="16"/>
        <v>0.2985784758866416</v>
      </c>
      <c r="H96" s="32">
        <f>SUM(H92:H95)</f>
        <v>603585069</v>
      </c>
      <c r="I96" s="37">
        <f t="shared" si="17"/>
        <v>0.26331966698230314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1287990879</v>
      </c>
      <c r="O96" s="37">
        <f t="shared" si="21"/>
        <v>0.56189814286894468</v>
      </c>
      <c r="P96" s="32">
        <f>SUM(P92:P95)</f>
        <v>640361831</v>
      </c>
      <c r="Q96" s="32">
        <f>SUM(Q92:Q95)</f>
        <v>2234634742</v>
      </c>
      <c r="R96" s="32">
        <f>SUM(R92:R95)</f>
        <v>2078811592</v>
      </c>
      <c r="S96" s="32">
        <f>SUM(S92:S95)</f>
        <v>1215187880</v>
      </c>
      <c r="T96" s="37">
        <f t="shared" si="22"/>
        <v>0.54379709451416025</v>
      </c>
      <c r="U96" s="37">
        <f t="shared" si="23"/>
        <v>-5.7431221255908937E-2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716419843</v>
      </c>
      <c r="E97" s="31">
        <v>716419843</v>
      </c>
      <c r="F97" s="31">
        <v>140937776</v>
      </c>
      <c r="G97" s="36">
        <f t="shared" si="16"/>
        <v>0.19672511499657053</v>
      </c>
      <c r="H97" s="31">
        <v>219787675</v>
      </c>
      <c r="I97" s="36">
        <f t="shared" si="17"/>
        <v>0.30678613545884154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360725451</v>
      </c>
      <c r="O97" s="36">
        <f t="shared" si="21"/>
        <v>0.50351125045541212</v>
      </c>
      <c r="P97" s="31">
        <v>166080731</v>
      </c>
      <c r="Q97" s="31">
        <v>687087571</v>
      </c>
      <c r="R97" s="31">
        <v>678087127</v>
      </c>
      <c r="S97" s="31">
        <v>338651247</v>
      </c>
      <c r="T97" s="36">
        <f t="shared" si="22"/>
        <v>0.49287930868422009</v>
      </c>
      <c r="U97" s="36">
        <f t="shared" si="23"/>
        <v>0.32337853811589978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578750600</v>
      </c>
      <c r="E98" s="31">
        <v>578750600</v>
      </c>
      <c r="F98" s="31">
        <v>52708499</v>
      </c>
      <c r="G98" s="36">
        <f t="shared" si="16"/>
        <v>9.1072906015129837E-2</v>
      </c>
      <c r="H98" s="31">
        <v>135719007</v>
      </c>
      <c r="I98" s="36">
        <f t="shared" si="17"/>
        <v>0.2345034406875777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188427506</v>
      </c>
      <c r="O98" s="36">
        <f t="shared" si="21"/>
        <v>0.32557634670270752</v>
      </c>
      <c r="P98" s="31">
        <v>87102417</v>
      </c>
      <c r="Q98" s="31">
        <v>589317046</v>
      </c>
      <c r="R98" s="31">
        <v>288233799</v>
      </c>
      <c r="S98" s="31">
        <v>201033119</v>
      </c>
      <c r="T98" s="36">
        <f t="shared" si="22"/>
        <v>0.34112897355424537</v>
      </c>
      <c r="U98" s="36">
        <f t="shared" si="23"/>
        <v>0.55815431619997402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409882458</v>
      </c>
      <c r="E99" s="31">
        <v>409882458</v>
      </c>
      <c r="F99" s="31">
        <v>133148643</v>
      </c>
      <c r="G99" s="36">
        <f t="shared" si="16"/>
        <v>0.32484591716779448</v>
      </c>
      <c r="H99" s="31">
        <v>171094676</v>
      </c>
      <c r="I99" s="36">
        <f t="shared" si="17"/>
        <v>0.41742375810579335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304243319</v>
      </c>
      <c r="O99" s="36">
        <f t="shared" si="21"/>
        <v>0.74226967527358778</v>
      </c>
      <c r="P99" s="31">
        <v>230733180</v>
      </c>
      <c r="Q99" s="31">
        <v>442982529</v>
      </c>
      <c r="R99" s="31">
        <v>430982526</v>
      </c>
      <c r="S99" s="31">
        <v>254483182</v>
      </c>
      <c r="T99" s="36">
        <f t="shared" si="22"/>
        <v>0.57447679161179743</v>
      </c>
      <c r="U99" s="36">
        <f t="shared" si="23"/>
        <v>-0.25847389612538607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1705052901</v>
      </c>
      <c r="E101" s="32">
        <f>SUM(E97:E100)</f>
        <v>1705052901</v>
      </c>
      <c r="F101" s="32">
        <f>SUM(F97:F100)</f>
        <v>326794918</v>
      </c>
      <c r="G101" s="37">
        <f>IF(($D101     =0),0,($F101     /$D101     ))</f>
        <v>0.19166262689464789</v>
      </c>
      <c r="H101" s="32">
        <f>SUM(H97:H100)</f>
        <v>526601358</v>
      </c>
      <c r="I101" s="37">
        <f>IF(($D101     =0),0,($H101     /$D101     ))</f>
        <v>0.30884751886064793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853396276</v>
      </c>
      <c r="O101" s="37">
        <f>IF(($D101     =0),0,($N101     /$D101     ))</f>
        <v>0.50051014575529584</v>
      </c>
      <c r="P101" s="32">
        <f>SUM(P97:P100)</f>
        <v>483916328</v>
      </c>
      <c r="Q101" s="32">
        <f>SUM(Q97:Q100)</f>
        <v>1719387146</v>
      </c>
      <c r="R101" s="32">
        <f>SUM(R97:R100)</f>
        <v>1397303452</v>
      </c>
      <c r="S101" s="32">
        <f>SUM(S97:S100)</f>
        <v>794167548</v>
      </c>
      <c r="T101" s="37">
        <f>IF(($Q101     =0),0,($S101     /$Q101     ))</f>
        <v>0.46188989480790266</v>
      </c>
      <c r="U101" s="37">
        <f>IF(($P101     =0),0,(($H101     /$P101     )-1))</f>
        <v>8.8207459699520596E-2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34531720836</v>
      </c>
      <c r="E102" s="32">
        <f>SUM(E88:E90,E92:E95,E97:E100)</f>
        <v>34531720836</v>
      </c>
      <c r="F102" s="32">
        <f>SUM(F88:F90,F92:F95,F97:F100)</f>
        <v>7214184773</v>
      </c>
      <c r="G102" s="37">
        <f>IF(($D102     =0),0,($F102     /$D102     ))</f>
        <v>0.20891471952011931</v>
      </c>
      <c r="H102" s="32">
        <f>SUM(H88:H90,H92:H95,H97:H100)</f>
        <v>7865957951</v>
      </c>
      <c r="I102" s="37">
        <f>IF(($D102     =0),0,($H102     /$D102     ))</f>
        <v>0.22778934152622896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15080142724</v>
      </c>
      <c r="O102" s="37">
        <f>IF(($D102     =0),0,($N102     /$D102     ))</f>
        <v>0.43670406104634824</v>
      </c>
      <c r="P102" s="32">
        <f>SUM(P88:P90,P92:P95,P97:P100)</f>
        <v>8696594268</v>
      </c>
      <c r="Q102" s="32">
        <f>SUM(Q88:Q90,Q92:Q95,Q97:Q100)</f>
        <v>31439876904</v>
      </c>
      <c r="R102" s="32">
        <f>SUM(R88:R90,R92:R95,R97:R100)</f>
        <v>31302245559</v>
      </c>
      <c r="S102" s="32">
        <f>SUM(S88:S90,S92:S95,S97:S100)</f>
        <v>15178723580</v>
      </c>
      <c r="T102" s="37">
        <f>IF(($Q102     =0),0,($S102     /$Q102     ))</f>
        <v>0.48278571911548601</v>
      </c>
      <c r="U102" s="37">
        <f>IF(($P102     =0),0,(($H102     /$P102     )-1))</f>
        <v>-9.5512828516837955E-2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8539804020</v>
      </c>
      <c r="E105" s="31">
        <v>8539804020</v>
      </c>
      <c r="F105" s="31">
        <v>2143883662</v>
      </c>
      <c r="G105" s="36">
        <f t="shared" ref="G105:G136" si="24">IF(($D105     =0),0,($F105     /$D105     ))</f>
        <v>0.2510460025755954</v>
      </c>
      <c r="H105" s="31">
        <v>2387834712</v>
      </c>
      <c r="I105" s="36">
        <f t="shared" ref="I105:I136" si="25">IF(($D105     =0),0,($H105     /$D105     ))</f>
        <v>0.2796123548512065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4531718374</v>
      </c>
      <c r="O105" s="36">
        <f t="shared" ref="O105:O136" si="29">IF(($D105     =0),0,($N105     /$D105     ))</f>
        <v>0.5306583574268019</v>
      </c>
      <c r="P105" s="31">
        <v>2385484298</v>
      </c>
      <c r="Q105" s="31">
        <v>8687483690</v>
      </c>
      <c r="R105" s="31">
        <v>8486350153</v>
      </c>
      <c r="S105" s="31">
        <v>4234700997</v>
      </c>
      <c r="T105" s="36">
        <f t="shared" ref="T105:T136" si="30">IF(($Q105     =0),0,($S105     /$Q105     ))</f>
        <v>0.48744851191772426</v>
      </c>
      <c r="U105" s="36">
        <f t="shared" ref="U105:U136" si="31">IF(($P105     =0),0,(($H105     /$P105     )-1))</f>
        <v>9.8529845783112968E-4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8539804020</v>
      </c>
      <c r="E106" s="32">
        <f>E105</f>
        <v>8539804020</v>
      </c>
      <c r="F106" s="32">
        <f>F105</f>
        <v>2143883662</v>
      </c>
      <c r="G106" s="37">
        <f t="shared" si="24"/>
        <v>0.2510460025755954</v>
      </c>
      <c r="H106" s="32">
        <f>H105</f>
        <v>2387834712</v>
      </c>
      <c r="I106" s="37">
        <f t="shared" si="25"/>
        <v>0.2796123548512065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4531718374</v>
      </c>
      <c r="O106" s="37">
        <f t="shared" si="29"/>
        <v>0.5306583574268019</v>
      </c>
      <c r="P106" s="32">
        <f>P105</f>
        <v>2385484298</v>
      </c>
      <c r="Q106" s="32">
        <f>Q105</f>
        <v>8687483690</v>
      </c>
      <c r="R106" s="32">
        <f>R105</f>
        <v>8486350153</v>
      </c>
      <c r="S106" s="32">
        <f>S105</f>
        <v>4234700997</v>
      </c>
      <c r="T106" s="37">
        <f t="shared" si="30"/>
        <v>0.48744851191772426</v>
      </c>
      <c r="U106" s="37">
        <f t="shared" si="31"/>
        <v>9.8529845783112968E-4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206512449</v>
      </c>
      <c r="E111" s="31">
        <v>206512449</v>
      </c>
      <c r="F111" s="31">
        <v>220885899</v>
      </c>
      <c r="G111" s="36">
        <f t="shared" si="24"/>
        <v>1.0696008888064661</v>
      </c>
      <c r="H111" s="31">
        <v>218615086</v>
      </c>
      <c r="I111" s="36">
        <f t="shared" si="25"/>
        <v>1.0586048785853099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439500985</v>
      </c>
      <c r="O111" s="36">
        <f t="shared" si="29"/>
        <v>2.1282057673917758</v>
      </c>
      <c r="P111" s="31">
        <v>209076674</v>
      </c>
      <c r="Q111" s="31">
        <v>395001030</v>
      </c>
      <c r="R111" s="31">
        <v>216212611</v>
      </c>
      <c r="S111" s="31">
        <v>392200558</v>
      </c>
      <c r="T111" s="36">
        <f t="shared" si="30"/>
        <v>0.99291021595563944</v>
      </c>
      <c r="U111" s="36">
        <f t="shared" si="31"/>
        <v>4.5621598131984742E-2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206512449</v>
      </c>
      <c r="E112" s="32">
        <f>SUM(E107:E111)</f>
        <v>206512449</v>
      </c>
      <c r="F112" s="32">
        <f>SUM(F107:F111)</f>
        <v>220885899</v>
      </c>
      <c r="G112" s="37">
        <f t="shared" si="24"/>
        <v>1.0696008888064661</v>
      </c>
      <c r="H112" s="32">
        <f>SUM(H107:H111)</f>
        <v>218615086</v>
      </c>
      <c r="I112" s="37">
        <f t="shared" si="25"/>
        <v>1.0586048785853099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439500985</v>
      </c>
      <c r="O112" s="37">
        <f t="shared" si="29"/>
        <v>2.1282057673917758</v>
      </c>
      <c r="P112" s="32">
        <f>SUM(P107:P111)</f>
        <v>209076674</v>
      </c>
      <c r="Q112" s="32">
        <f>SUM(Q107:Q111)</f>
        <v>395001030</v>
      </c>
      <c r="R112" s="32">
        <f>SUM(R107:R111)</f>
        <v>216212611</v>
      </c>
      <c r="S112" s="32">
        <f>SUM(S107:S111)</f>
        <v>392200558</v>
      </c>
      <c r="T112" s="37">
        <f t="shared" si="30"/>
        <v>0.99291021595563944</v>
      </c>
      <c r="U112" s="37">
        <f t="shared" si="31"/>
        <v>4.5621598131984742E-2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2000000</v>
      </c>
      <c r="E113" s="31">
        <v>2000000</v>
      </c>
      <c r="F113" s="31">
        <v>245579</v>
      </c>
      <c r="G113" s="36">
        <f t="shared" si="24"/>
        <v>0.1227895</v>
      </c>
      <c r="H113" s="31">
        <v>274495</v>
      </c>
      <c r="I113" s="36">
        <f t="shared" si="25"/>
        <v>0.13724749999999999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520074</v>
      </c>
      <c r="O113" s="36">
        <f t="shared" si="29"/>
        <v>0.26003700000000002</v>
      </c>
      <c r="P113" s="31">
        <v>215959</v>
      </c>
      <c r="Q113" s="31">
        <v>750000</v>
      </c>
      <c r="R113" s="31">
        <v>1750000</v>
      </c>
      <c r="S113" s="31">
        <v>259287</v>
      </c>
      <c r="T113" s="36">
        <f t="shared" si="30"/>
        <v>0.34571600000000002</v>
      </c>
      <c r="U113" s="36">
        <f t="shared" si="31"/>
        <v>0.27105144958070748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1042192806</v>
      </c>
      <c r="E117" s="31">
        <v>1042192806</v>
      </c>
      <c r="F117" s="31">
        <v>291721248</v>
      </c>
      <c r="G117" s="36">
        <f t="shared" si="24"/>
        <v>0.2799110167720732</v>
      </c>
      <c r="H117" s="31">
        <v>309680115</v>
      </c>
      <c r="I117" s="36">
        <f t="shared" si="25"/>
        <v>0.29714282541305509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601401363</v>
      </c>
      <c r="O117" s="36">
        <f t="shared" si="29"/>
        <v>0.57705384218512823</v>
      </c>
      <c r="P117" s="31">
        <v>235201373</v>
      </c>
      <c r="Q117" s="31">
        <v>1338423608</v>
      </c>
      <c r="R117" s="31">
        <v>982244227</v>
      </c>
      <c r="S117" s="31">
        <v>452475117</v>
      </c>
      <c r="T117" s="36">
        <f t="shared" si="30"/>
        <v>0.33806570228997335</v>
      </c>
      <c r="U117" s="36">
        <f t="shared" si="31"/>
        <v>0.31665946950063084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809794195</v>
      </c>
      <c r="E120" s="31">
        <v>776862803</v>
      </c>
      <c r="F120" s="31">
        <v>141616689</v>
      </c>
      <c r="G120" s="36">
        <f t="shared" si="24"/>
        <v>0.17487985203450365</v>
      </c>
      <c r="H120" s="31">
        <v>332430898</v>
      </c>
      <c r="I120" s="36">
        <f t="shared" si="25"/>
        <v>0.41051281924785843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474047587</v>
      </c>
      <c r="O120" s="36">
        <f t="shared" si="29"/>
        <v>0.58539267128236205</v>
      </c>
      <c r="P120" s="31">
        <v>149098160</v>
      </c>
      <c r="Q120" s="31">
        <v>655186410</v>
      </c>
      <c r="R120" s="31">
        <v>680677805</v>
      </c>
      <c r="S120" s="31">
        <v>240744802</v>
      </c>
      <c r="T120" s="36">
        <f t="shared" si="30"/>
        <v>0.36744474293964674</v>
      </c>
      <c r="U120" s="36">
        <f t="shared" si="31"/>
        <v>1.2296110025770943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1853987001</v>
      </c>
      <c r="E121" s="32">
        <f>SUM(E113:E120)</f>
        <v>1821055609</v>
      </c>
      <c r="F121" s="32">
        <f>SUM(F113:F120)</f>
        <v>433583516</v>
      </c>
      <c r="G121" s="37">
        <f t="shared" si="24"/>
        <v>0.23386545631988495</v>
      </c>
      <c r="H121" s="32">
        <f>SUM(H113:H120)</f>
        <v>642385508</v>
      </c>
      <c r="I121" s="37">
        <f t="shared" si="25"/>
        <v>0.34648867961507351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1075969024</v>
      </c>
      <c r="O121" s="37">
        <f t="shared" si="29"/>
        <v>0.58035413593495844</v>
      </c>
      <c r="P121" s="32">
        <f>SUM(P113:P120)</f>
        <v>384515492</v>
      </c>
      <c r="Q121" s="32">
        <f>SUM(Q113:Q120)</f>
        <v>1994360018</v>
      </c>
      <c r="R121" s="32">
        <f>SUM(R113:R120)</f>
        <v>1664672032</v>
      </c>
      <c r="S121" s="32">
        <f>SUM(S113:S120)</f>
        <v>693479206</v>
      </c>
      <c r="T121" s="37">
        <f t="shared" si="30"/>
        <v>0.3477201707520392</v>
      </c>
      <c r="U121" s="37">
        <f t="shared" si="31"/>
        <v>0.67063621977550913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180099</v>
      </c>
      <c r="G124" s="36">
        <f t="shared" si="24"/>
        <v>0</v>
      </c>
      <c r="H124" s="31">
        <v>-139640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40459</v>
      </c>
      <c r="O124" s="36">
        <f t="shared" si="29"/>
        <v>0</v>
      </c>
      <c r="P124" s="31">
        <v>0</v>
      </c>
      <c r="Q124" s="31">
        <v>0</v>
      </c>
      <c r="R124" s="31">
        <v>24950</v>
      </c>
      <c r="S124" s="31">
        <v>24950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453051540</v>
      </c>
      <c r="E125" s="31">
        <v>453051540</v>
      </c>
      <c r="F125" s="31">
        <v>74922065</v>
      </c>
      <c r="G125" s="36">
        <f t="shared" si="24"/>
        <v>0.16537205678629854</v>
      </c>
      <c r="H125" s="31">
        <v>137837358</v>
      </c>
      <c r="I125" s="36">
        <f t="shared" si="25"/>
        <v>0.30424211338074253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212759423</v>
      </c>
      <c r="O125" s="36">
        <f t="shared" si="29"/>
        <v>0.46961417016704105</v>
      </c>
      <c r="P125" s="31">
        <v>119275007</v>
      </c>
      <c r="Q125" s="31">
        <v>556975068</v>
      </c>
      <c r="R125" s="31">
        <v>463659972</v>
      </c>
      <c r="S125" s="31">
        <v>204261498</v>
      </c>
      <c r="T125" s="36">
        <f t="shared" si="30"/>
        <v>0.36673364704360517</v>
      </c>
      <c r="U125" s="36">
        <f t="shared" si="31"/>
        <v>0.15562649264820427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453051540</v>
      </c>
      <c r="E126" s="32">
        <f>SUM(E122:E125)</f>
        <v>453051540</v>
      </c>
      <c r="F126" s="32">
        <f>SUM(F122:F125)</f>
        <v>75102164</v>
      </c>
      <c r="G126" s="37">
        <f t="shared" si="24"/>
        <v>0.16576958109446002</v>
      </c>
      <c r="H126" s="32">
        <f>SUM(H122:H125)</f>
        <v>137697718</v>
      </c>
      <c r="I126" s="37">
        <f t="shared" si="25"/>
        <v>0.30393389237789592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212799882</v>
      </c>
      <c r="O126" s="37">
        <f t="shared" si="29"/>
        <v>0.46970347347235591</v>
      </c>
      <c r="P126" s="32">
        <f>SUM(P122:P125)</f>
        <v>119275007</v>
      </c>
      <c r="Q126" s="32">
        <f>SUM(Q122:Q125)</f>
        <v>556975068</v>
      </c>
      <c r="R126" s="32">
        <f>SUM(R122:R125)</f>
        <v>463684922</v>
      </c>
      <c r="S126" s="32">
        <f>SUM(S122:S125)</f>
        <v>204286448</v>
      </c>
      <c r="T126" s="37">
        <f t="shared" si="30"/>
        <v>0.36677844258551262</v>
      </c>
      <c r="U126" s="37">
        <f t="shared" si="31"/>
        <v>0.15445575283009627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323176948</v>
      </c>
      <c r="E131" s="31">
        <v>322584906</v>
      </c>
      <c r="F131" s="31">
        <v>61972288</v>
      </c>
      <c r="G131" s="36">
        <f t="shared" si="24"/>
        <v>0.19175961770639655</v>
      </c>
      <c r="H131" s="31">
        <v>93767218</v>
      </c>
      <c r="I131" s="36">
        <f t="shared" si="25"/>
        <v>0.29014203698711827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155739506</v>
      </c>
      <c r="O131" s="36">
        <f t="shared" si="29"/>
        <v>0.48190165469351481</v>
      </c>
      <c r="P131" s="31">
        <v>86457234</v>
      </c>
      <c r="Q131" s="31">
        <v>300279793</v>
      </c>
      <c r="R131" s="31">
        <v>409020019</v>
      </c>
      <c r="S131" s="31">
        <v>154392117</v>
      </c>
      <c r="T131" s="36">
        <f t="shared" si="30"/>
        <v>0.51416086130044725</v>
      </c>
      <c r="U131" s="36">
        <f t="shared" si="31"/>
        <v>8.4550287602307428E-2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323176948</v>
      </c>
      <c r="E132" s="32">
        <f>SUM(E127:E131)</f>
        <v>322584906</v>
      </c>
      <c r="F132" s="32">
        <f>SUM(F127:F131)</f>
        <v>61972288</v>
      </c>
      <c r="G132" s="37">
        <f t="shared" si="24"/>
        <v>0.19175961770639655</v>
      </c>
      <c r="H132" s="32">
        <f>SUM(H127:H131)</f>
        <v>93767218</v>
      </c>
      <c r="I132" s="37">
        <f t="shared" si="25"/>
        <v>0.29014203698711827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155739506</v>
      </c>
      <c r="O132" s="37">
        <f t="shared" si="29"/>
        <v>0.48190165469351481</v>
      </c>
      <c r="P132" s="32">
        <f>SUM(P127:P131)</f>
        <v>86457234</v>
      </c>
      <c r="Q132" s="32">
        <f>SUM(Q127:Q131)</f>
        <v>300279793</v>
      </c>
      <c r="R132" s="32">
        <f>SUM(R127:R131)</f>
        <v>409020019</v>
      </c>
      <c r="S132" s="32">
        <f>SUM(S127:S131)</f>
        <v>154392117</v>
      </c>
      <c r="T132" s="37">
        <f t="shared" si="30"/>
        <v>0.51416086130044725</v>
      </c>
      <c r="U132" s="37">
        <f t="shared" si="31"/>
        <v>8.4550287602307428E-2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374727883</v>
      </c>
      <c r="E133" s="31">
        <v>374727883</v>
      </c>
      <c r="F133" s="31">
        <v>92993644</v>
      </c>
      <c r="G133" s="36">
        <f t="shared" si="24"/>
        <v>0.24816312908319127</v>
      </c>
      <c r="H133" s="31">
        <v>115020603</v>
      </c>
      <c r="I133" s="36">
        <f t="shared" si="25"/>
        <v>0.30694434072844268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208014247</v>
      </c>
      <c r="O133" s="36">
        <f t="shared" si="29"/>
        <v>0.55510746981163395</v>
      </c>
      <c r="P133" s="31">
        <v>78121832</v>
      </c>
      <c r="Q133" s="31">
        <v>657652391</v>
      </c>
      <c r="R133" s="31">
        <v>478670657</v>
      </c>
      <c r="S133" s="31">
        <v>163148551</v>
      </c>
      <c r="T133" s="36">
        <f t="shared" si="30"/>
        <v>0.2480771806393387</v>
      </c>
      <c r="U133" s="36">
        <f t="shared" si="31"/>
        <v>0.47232342170367936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51757734</v>
      </c>
      <c r="E136" s="31">
        <v>51757734</v>
      </c>
      <c r="F136" s="31">
        <v>22400071</v>
      </c>
      <c r="G136" s="36">
        <f t="shared" si="24"/>
        <v>0.43278693383292244</v>
      </c>
      <c r="H136" s="31">
        <v>21040843</v>
      </c>
      <c r="I136" s="36">
        <f t="shared" si="25"/>
        <v>0.40652558321042415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43440914</v>
      </c>
      <c r="O136" s="36">
        <f t="shared" si="29"/>
        <v>0.83931251704334664</v>
      </c>
      <c r="P136" s="31">
        <v>16178021</v>
      </c>
      <c r="Q136" s="31">
        <v>71303500</v>
      </c>
      <c r="R136" s="31">
        <v>51457124</v>
      </c>
      <c r="S136" s="31">
        <v>33200432</v>
      </c>
      <c r="T136" s="36">
        <f t="shared" si="30"/>
        <v>0.46562135098557572</v>
      </c>
      <c r="U136" s="36">
        <f t="shared" si="31"/>
        <v>0.3005820056730053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426485617</v>
      </c>
      <c r="E137" s="32">
        <f>SUM(E133:E136)</f>
        <v>426485617</v>
      </c>
      <c r="F137" s="32">
        <f>SUM(F133:F136)</f>
        <v>115393715</v>
      </c>
      <c r="G137" s="37">
        <f t="shared" ref="G137:G170" si="32">IF(($D137     =0),0,($F137     /$D137     ))</f>
        <v>0.27056883139859789</v>
      </c>
      <c r="H137" s="32">
        <f>SUM(H133:H136)</f>
        <v>136061446</v>
      </c>
      <c r="I137" s="37">
        <f t="shared" ref="I137:I170" si="33">IF(($D137     =0),0,($H137     /$D137     ))</f>
        <v>0.31902938944831988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251455161</v>
      </c>
      <c r="O137" s="37">
        <f t="shared" ref="O137:O170" si="37">IF(($D137     =0),0,($N137     /$D137     ))</f>
        <v>0.58959822084691782</v>
      </c>
      <c r="P137" s="32">
        <f>SUM(P133:P136)</f>
        <v>94299853</v>
      </c>
      <c r="Q137" s="32">
        <f>SUM(Q133:Q136)</f>
        <v>728955891</v>
      </c>
      <c r="R137" s="32">
        <f>SUM(R133:R136)</f>
        <v>530127781</v>
      </c>
      <c r="S137" s="32">
        <f>SUM(S133:S136)</f>
        <v>196348983</v>
      </c>
      <c r="T137" s="37">
        <f t="shared" ref="T137:T170" si="38">IF(($Q137     =0),0,($S137     /$Q137     ))</f>
        <v>0.2693564664531945</v>
      </c>
      <c r="U137" s="37">
        <f t="shared" ref="U137:U170" si="39">IF(($P137     =0),0,(($H137     /$P137     )-1))</f>
        <v>0.44285957688608479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65082187</v>
      </c>
      <c r="E140" s="31">
        <v>65082187</v>
      </c>
      <c r="F140" s="31">
        <v>21160211</v>
      </c>
      <c r="G140" s="36">
        <f t="shared" si="32"/>
        <v>0.32513060755011197</v>
      </c>
      <c r="H140" s="31">
        <v>35252686</v>
      </c>
      <c r="I140" s="36">
        <f t="shared" si="33"/>
        <v>0.54166412692923183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56412897</v>
      </c>
      <c r="O140" s="36">
        <f t="shared" si="37"/>
        <v>0.86679473447934374</v>
      </c>
      <c r="P140" s="31">
        <v>19701951</v>
      </c>
      <c r="Q140" s="31">
        <v>54692305</v>
      </c>
      <c r="R140" s="31">
        <v>59807970</v>
      </c>
      <c r="S140" s="31">
        <v>32565849</v>
      </c>
      <c r="T140" s="36">
        <f t="shared" si="38"/>
        <v>0.59543749344629016</v>
      </c>
      <c r="U140" s="36">
        <f t="shared" si="39"/>
        <v>0.78929924249633965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18000</v>
      </c>
      <c r="E141" s="31">
        <v>18000</v>
      </c>
      <c r="F141" s="31">
        <v>512</v>
      </c>
      <c r="G141" s="36">
        <f t="shared" si="32"/>
        <v>2.8444444444444446E-2</v>
      </c>
      <c r="H141" s="31">
        <v>760</v>
      </c>
      <c r="I141" s="36">
        <f t="shared" si="33"/>
        <v>4.2222222222222223E-2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1272</v>
      </c>
      <c r="O141" s="36">
        <f t="shared" si="37"/>
        <v>7.0666666666666669E-2</v>
      </c>
      <c r="P141" s="31">
        <v>2972</v>
      </c>
      <c r="Q141" s="31">
        <v>0</v>
      </c>
      <c r="R141" s="31">
        <v>18000</v>
      </c>
      <c r="S141" s="31">
        <v>7368</v>
      </c>
      <c r="T141" s="36">
        <f t="shared" si="38"/>
        <v>0</v>
      </c>
      <c r="U141" s="36">
        <f t="shared" si="39"/>
        <v>-0.74427994616419912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378362206</v>
      </c>
      <c r="E143" s="31">
        <v>378362206</v>
      </c>
      <c r="F143" s="31">
        <v>90413373</v>
      </c>
      <c r="G143" s="36">
        <f t="shared" si="32"/>
        <v>0.23895984209374233</v>
      </c>
      <c r="H143" s="31">
        <v>144257778</v>
      </c>
      <c r="I143" s="36">
        <f t="shared" si="33"/>
        <v>0.38126899492704619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234671151</v>
      </c>
      <c r="O143" s="36">
        <f t="shared" si="37"/>
        <v>0.62022883702078846</v>
      </c>
      <c r="P143" s="31">
        <v>111989073</v>
      </c>
      <c r="Q143" s="31">
        <v>386071155</v>
      </c>
      <c r="R143" s="31">
        <v>443959883</v>
      </c>
      <c r="S143" s="31">
        <v>185154632</v>
      </c>
      <c r="T143" s="36">
        <f t="shared" si="38"/>
        <v>0.47958680570165879</v>
      </c>
      <c r="U143" s="36">
        <f t="shared" si="39"/>
        <v>0.28814154930990465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443462393</v>
      </c>
      <c r="E144" s="32">
        <f>SUM(E138:E143)</f>
        <v>443462393</v>
      </c>
      <c r="F144" s="32">
        <f>SUM(F138:F143)</f>
        <v>111574096</v>
      </c>
      <c r="G144" s="37">
        <f t="shared" si="32"/>
        <v>0.25159765013039109</v>
      </c>
      <c r="H144" s="32">
        <f>SUM(H138:H143)</f>
        <v>179511224</v>
      </c>
      <c r="I144" s="37">
        <f t="shared" si="33"/>
        <v>0.40479469473299845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291085320</v>
      </c>
      <c r="O144" s="37">
        <f t="shared" si="37"/>
        <v>0.6563923448633896</v>
      </c>
      <c r="P144" s="32">
        <f>SUM(P138:P143)</f>
        <v>131693996</v>
      </c>
      <c r="Q144" s="32">
        <f>SUM(Q138:Q143)</f>
        <v>440763460</v>
      </c>
      <c r="R144" s="32">
        <f>SUM(R138:R143)</f>
        <v>503785853</v>
      </c>
      <c r="S144" s="32">
        <f>SUM(S138:S143)</f>
        <v>217727849</v>
      </c>
      <c r="T144" s="37">
        <f t="shared" si="38"/>
        <v>0.49397889970280207</v>
      </c>
      <c r="U144" s="37">
        <f t="shared" si="39"/>
        <v>0.36309345492105805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2354226</v>
      </c>
      <c r="G145" s="36">
        <f t="shared" si="32"/>
        <v>0</v>
      </c>
      <c r="H145" s="31">
        <v>3000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2357226</v>
      </c>
      <c r="O145" s="36">
        <f t="shared" si="37"/>
        <v>0</v>
      </c>
      <c r="P145" s="31">
        <v>0</v>
      </c>
      <c r="Q145" s="31">
        <v>0</v>
      </c>
      <c r="R145" s="31">
        <v>1739130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287497360</v>
      </c>
      <c r="E149" s="31">
        <v>287497360</v>
      </c>
      <c r="F149" s="31">
        <v>51409032</v>
      </c>
      <c r="G149" s="36">
        <f t="shared" si="32"/>
        <v>0.17881566634211876</v>
      </c>
      <c r="H149" s="31">
        <v>71818645</v>
      </c>
      <c r="I149" s="36">
        <f t="shared" si="33"/>
        <v>0.24980627648198231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123227677</v>
      </c>
      <c r="O149" s="36">
        <f t="shared" si="37"/>
        <v>0.42862194282410104</v>
      </c>
      <c r="P149" s="31">
        <v>56413301</v>
      </c>
      <c r="Q149" s="31">
        <v>272606134</v>
      </c>
      <c r="R149" s="31">
        <v>274652710</v>
      </c>
      <c r="S149" s="31">
        <v>106010302</v>
      </c>
      <c r="T149" s="36">
        <f t="shared" si="38"/>
        <v>0.38887717031341634</v>
      </c>
      <c r="U149" s="36">
        <f t="shared" si="39"/>
        <v>0.27307999579744502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287497360</v>
      </c>
      <c r="E150" s="32">
        <f>SUM(E145:E149)</f>
        <v>287497360</v>
      </c>
      <c r="F150" s="32">
        <f>SUM(F145:F149)</f>
        <v>53763258</v>
      </c>
      <c r="G150" s="37">
        <f t="shared" si="32"/>
        <v>0.18700435370954363</v>
      </c>
      <c r="H150" s="32">
        <f>SUM(H145:H149)</f>
        <v>71821645</v>
      </c>
      <c r="I150" s="37">
        <f t="shared" si="33"/>
        <v>0.24981671136041039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125584903</v>
      </c>
      <c r="O150" s="37">
        <f t="shared" si="37"/>
        <v>0.43682106506995405</v>
      </c>
      <c r="P150" s="32">
        <f>SUM(P145:P149)</f>
        <v>56413301</v>
      </c>
      <c r="Q150" s="32">
        <f>SUM(Q145:Q149)</f>
        <v>272606134</v>
      </c>
      <c r="R150" s="32">
        <f>SUM(R145:R149)</f>
        <v>276391840</v>
      </c>
      <c r="S150" s="32">
        <f>SUM(S145:S149)</f>
        <v>106010302</v>
      </c>
      <c r="T150" s="37">
        <f t="shared" si="38"/>
        <v>0.38887717031341634</v>
      </c>
      <c r="U150" s="37">
        <f t="shared" si="39"/>
        <v>0.27313317474543819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162309</v>
      </c>
      <c r="E151" s="31">
        <v>162309</v>
      </c>
      <c r="F151" s="31">
        <v>0</v>
      </c>
      <c r="G151" s="36">
        <f t="shared" si="32"/>
        <v>0</v>
      </c>
      <c r="H151" s="31">
        <v>43274</v>
      </c>
      <c r="I151" s="36">
        <f t="shared" si="33"/>
        <v>0.26661491352913269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43274</v>
      </c>
      <c r="O151" s="36">
        <f t="shared" si="37"/>
        <v>0.26661491352913269</v>
      </c>
      <c r="P151" s="31">
        <v>0</v>
      </c>
      <c r="Q151" s="31">
        <v>103958</v>
      </c>
      <c r="R151" s="31">
        <v>103958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1146580800</v>
      </c>
      <c r="E152" s="31">
        <v>1151555681</v>
      </c>
      <c r="F152" s="31">
        <v>342290144</v>
      </c>
      <c r="G152" s="36">
        <f t="shared" si="32"/>
        <v>0.29853120163882041</v>
      </c>
      <c r="H152" s="31">
        <v>301534582</v>
      </c>
      <c r="I152" s="36">
        <f t="shared" si="33"/>
        <v>0.26298589859519711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643824726</v>
      </c>
      <c r="O152" s="36">
        <f t="shared" si="37"/>
        <v>0.56151710023401757</v>
      </c>
      <c r="P152" s="31">
        <v>294434451</v>
      </c>
      <c r="Q152" s="31">
        <v>1049454600</v>
      </c>
      <c r="R152" s="31">
        <v>1082525000</v>
      </c>
      <c r="S152" s="31">
        <v>621216725</v>
      </c>
      <c r="T152" s="36">
        <f t="shared" si="38"/>
        <v>0.59194244801061424</v>
      </c>
      <c r="U152" s="36">
        <f t="shared" si="39"/>
        <v>2.4114470897972362E-2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16541</v>
      </c>
      <c r="G154" s="36">
        <f t="shared" si="32"/>
        <v>0</v>
      </c>
      <c r="H154" s="31">
        <v>82704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99245</v>
      </c>
      <c r="O154" s="36">
        <f t="shared" si="37"/>
        <v>0</v>
      </c>
      <c r="P154" s="31">
        <v>-33081</v>
      </c>
      <c r="Q154" s="31">
        <v>0</v>
      </c>
      <c r="R154" s="31">
        <v>0</v>
      </c>
      <c r="S154" s="31">
        <v>16542</v>
      </c>
      <c r="T154" s="36">
        <f t="shared" si="38"/>
        <v>0</v>
      </c>
      <c r="U154" s="36">
        <f t="shared" si="39"/>
        <v>-3.5000453432483902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687986102</v>
      </c>
      <c r="E156" s="31">
        <v>687986102</v>
      </c>
      <c r="F156" s="31">
        <v>143247519</v>
      </c>
      <c r="G156" s="36">
        <f t="shared" si="32"/>
        <v>0.20821280921747456</v>
      </c>
      <c r="H156" s="31">
        <v>147784847</v>
      </c>
      <c r="I156" s="36">
        <f t="shared" si="33"/>
        <v>0.21480789593043262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291032366</v>
      </c>
      <c r="O156" s="36">
        <f t="shared" si="37"/>
        <v>0.42302070514790718</v>
      </c>
      <c r="P156" s="31">
        <v>120200544</v>
      </c>
      <c r="Q156" s="31">
        <v>539457002</v>
      </c>
      <c r="R156" s="31">
        <v>625847065</v>
      </c>
      <c r="S156" s="31">
        <v>252781902</v>
      </c>
      <c r="T156" s="36">
        <f t="shared" si="38"/>
        <v>0.46858582067306265</v>
      </c>
      <c r="U156" s="36">
        <f t="shared" si="39"/>
        <v>0.22948567520626195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1834729211</v>
      </c>
      <c r="E157" s="32">
        <f>SUM(E151:E156)</f>
        <v>1839704092</v>
      </c>
      <c r="F157" s="32">
        <f>SUM(F151:F156)</f>
        <v>485554204</v>
      </c>
      <c r="G157" s="37">
        <f t="shared" si="32"/>
        <v>0.26464624920609059</v>
      </c>
      <c r="H157" s="32">
        <f>SUM(H151:H156)</f>
        <v>449445407</v>
      </c>
      <c r="I157" s="37">
        <f t="shared" si="33"/>
        <v>0.24496552641413197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934999611</v>
      </c>
      <c r="O157" s="37">
        <f t="shared" si="37"/>
        <v>0.50961177562022253</v>
      </c>
      <c r="P157" s="32">
        <f>SUM(P151:P156)</f>
        <v>414601914</v>
      </c>
      <c r="Q157" s="32">
        <f>SUM(Q151:Q156)</f>
        <v>1589015560</v>
      </c>
      <c r="R157" s="32">
        <f>SUM(R151:R156)</f>
        <v>1708476023</v>
      </c>
      <c r="S157" s="32">
        <f>SUM(S151:S156)</f>
        <v>874015169</v>
      </c>
      <c r="T157" s="37">
        <f t="shared" si="38"/>
        <v>0.55003562646044823</v>
      </c>
      <c r="U157" s="37">
        <f t="shared" si="39"/>
        <v>8.4040839714984994E-2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740060935</v>
      </c>
      <c r="E162" s="31">
        <v>740060935</v>
      </c>
      <c r="F162" s="31">
        <v>113625347</v>
      </c>
      <c r="G162" s="36">
        <f t="shared" si="32"/>
        <v>0.15353512342872144</v>
      </c>
      <c r="H162" s="31">
        <v>122458279</v>
      </c>
      <c r="I162" s="36">
        <f t="shared" si="33"/>
        <v>0.16547053520667188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236083626</v>
      </c>
      <c r="O162" s="36">
        <f t="shared" si="37"/>
        <v>0.31900565863539332</v>
      </c>
      <c r="P162" s="31">
        <v>220124417</v>
      </c>
      <c r="Q162" s="31">
        <v>722854278</v>
      </c>
      <c r="R162" s="31">
        <v>918116214</v>
      </c>
      <c r="S162" s="31">
        <v>286162813</v>
      </c>
      <c r="T162" s="36">
        <f t="shared" si="38"/>
        <v>0.39587897825237744</v>
      </c>
      <c r="U162" s="36">
        <f t="shared" si="39"/>
        <v>-0.44368607231791102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740060935</v>
      </c>
      <c r="E163" s="32">
        <f>SUM(E158:E162)</f>
        <v>740060935</v>
      </c>
      <c r="F163" s="32">
        <f>SUM(F158:F162)</f>
        <v>113625347</v>
      </c>
      <c r="G163" s="37">
        <f t="shared" si="32"/>
        <v>0.15353512342872144</v>
      </c>
      <c r="H163" s="32">
        <f>SUM(H158:H162)</f>
        <v>122458279</v>
      </c>
      <c r="I163" s="37">
        <f t="shared" si="33"/>
        <v>0.16547053520667188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236083626</v>
      </c>
      <c r="O163" s="37">
        <f t="shared" si="37"/>
        <v>0.31900565863539332</v>
      </c>
      <c r="P163" s="32">
        <f>SUM(P158:P162)</f>
        <v>220124417</v>
      </c>
      <c r="Q163" s="32">
        <f>SUM(Q158:Q162)</f>
        <v>722854278</v>
      </c>
      <c r="R163" s="32">
        <f>SUM(R158:R162)</f>
        <v>918116214</v>
      </c>
      <c r="S163" s="32">
        <f>SUM(S158:S162)</f>
        <v>286162813</v>
      </c>
      <c r="T163" s="37">
        <f t="shared" si="38"/>
        <v>0.39587897825237744</v>
      </c>
      <c r="U163" s="37">
        <f t="shared" si="39"/>
        <v>-0.44368607231791102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247826</v>
      </c>
      <c r="E166" s="31">
        <v>247826</v>
      </c>
      <c r="F166" s="31">
        <v>103189</v>
      </c>
      <c r="G166" s="36">
        <f t="shared" si="32"/>
        <v>0.41637681276379396</v>
      </c>
      <c r="H166" s="31">
        <v>82334</v>
      </c>
      <c r="I166" s="36">
        <f t="shared" si="33"/>
        <v>0.33222502885088734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185523</v>
      </c>
      <c r="O166" s="36">
        <f t="shared" si="37"/>
        <v>0.74860184161468124</v>
      </c>
      <c r="P166" s="31">
        <v>48663</v>
      </c>
      <c r="Q166" s="31">
        <v>255000</v>
      </c>
      <c r="R166" s="31">
        <v>169510</v>
      </c>
      <c r="S166" s="31">
        <v>71248</v>
      </c>
      <c r="T166" s="36">
        <f t="shared" si="38"/>
        <v>0.27940392156862748</v>
      </c>
      <c r="U166" s="36">
        <f t="shared" si="39"/>
        <v>0.69192199412284494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185664754</v>
      </c>
      <c r="E168" s="31">
        <v>185964754</v>
      </c>
      <c r="F168" s="31">
        <v>51944033</v>
      </c>
      <c r="G168" s="36">
        <f t="shared" si="32"/>
        <v>0.27977325734102448</v>
      </c>
      <c r="H168" s="31">
        <v>56966303</v>
      </c>
      <c r="I168" s="36">
        <f t="shared" si="33"/>
        <v>0.3068234641885772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108910336</v>
      </c>
      <c r="O168" s="36">
        <f t="shared" si="37"/>
        <v>0.58659672152960163</v>
      </c>
      <c r="P168" s="31">
        <v>43140227</v>
      </c>
      <c r="Q168" s="31">
        <v>200518266</v>
      </c>
      <c r="R168" s="31">
        <v>209363981</v>
      </c>
      <c r="S168" s="31">
        <v>88698655</v>
      </c>
      <c r="T168" s="36">
        <f t="shared" si="38"/>
        <v>0.44234700792794607</v>
      </c>
      <c r="U168" s="36">
        <f t="shared" si="39"/>
        <v>0.32049149857278225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185912580</v>
      </c>
      <c r="E169" s="32">
        <f>SUM(E164:E168)</f>
        <v>186212580</v>
      </c>
      <c r="F169" s="32">
        <f>SUM(F164:F168)</f>
        <v>52047222</v>
      </c>
      <c r="G169" s="37">
        <f t="shared" si="32"/>
        <v>0.27995535320955689</v>
      </c>
      <c r="H169" s="32">
        <f>SUM(H164:H168)</f>
        <v>57048637</v>
      </c>
      <c r="I169" s="37">
        <f t="shared" si="33"/>
        <v>0.30685732509333152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109095859</v>
      </c>
      <c r="O169" s="37">
        <f t="shared" si="37"/>
        <v>0.58681267830288841</v>
      </c>
      <c r="P169" s="32">
        <f>SUM(P164:P168)</f>
        <v>43188890</v>
      </c>
      <c r="Q169" s="32">
        <f>SUM(Q164:Q168)</f>
        <v>200773266</v>
      </c>
      <c r="R169" s="32">
        <f>SUM(R164:R168)</f>
        <v>209533491</v>
      </c>
      <c r="S169" s="32">
        <f>SUM(S164:S168)</f>
        <v>88769903</v>
      </c>
      <c r="T169" s="37">
        <f t="shared" si="38"/>
        <v>0.44214005563868247</v>
      </c>
      <c r="U169" s="37">
        <f t="shared" si="39"/>
        <v>0.32091000718008722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15294680054</v>
      </c>
      <c r="E170" s="32">
        <f>SUM(E105,E107:E111,E113:E120,E122:E125,E127:E131,E133:E136,E138:E143,E145:E149,E151:E156,E158:E162,E164:E168)</f>
        <v>15266431501</v>
      </c>
      <c r="F170" s="32">
        <f>SUM(F105,F107:F111,F113:F120,F122:F125,F127:F131,F133:F136,F138:F143,F145:F149,F151:F156,F158:F162,F164:F168)</f>
        <v>3867385371</v>
      </c>
      <c r="G170" s="37">
        <f t="shared" si="32"/>
        <v>0.25285820673238385</v>
      </c>
      <c r="H170" s="32">
        <f>SUM(H105,H107:H111,H113:H120,H122:H125,H127:H131,H133:H136,H138:H143,H145:H149,H151:H156,H158:H162,H164:H168)</f>
        <v>4496646880</v>
      </c>
      <c r="I170" s="37">
        <f t="shared" si="33"/>
        <v>0.29400071555102569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8364032251</v>
      </c>
      <c r="O170" s="37">
        <f t="shared" si="37"/>
        <v>0.54685892228340949</v>
      </c>
      <c r="P170" s="32">
        <f>SUM(P105,P107:P111,P113:P120,P122:P125,P127:P131,P133:P136,P138:P143,P145:P149,P151:P156,P158:P162,P164:P168)</f>
        <v>4145131076</v>
      </c>
      <c r="Q170" s="32">
        <f>SUM(Q105,Q107:Q111,Q113:Q120,Q122:Q125,Q127:Q131,Q133:Q136,Q138:Q143,Q145:Q149,Q151:Q156,Q158:Q162,Q164:Q168)</f>
        <v>15889068188</v>
      </c>
      <c r="R170" s="32">
        <f>SUM(R105,R107:R111,R113:R120,R122:R125,R127:R131,R133:R136,R138:R143,R145:R149,R151:R156,R158:R162,R164:R168)</f>
        <v>15386370939</v>
      </c>
      <c r="S170" s="32">
        <f>SUM(S105,S107:S111,S113:S120,S122:S125,S127:S131,S133:S136,S138:S143,S145:S149,S151:S156,S158:S162,S164:S168)</f>
        <v>7448094345</v>
      </c>
      <c r="T170" s="37">
        <f t="shared" si="38"/>
        <v>0.46875589284871161</v>
      </c>
      <c r="U170" s="37">
        <f t="shared" si="39"/>
        <v>8.4802096135210281E-2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108882</v>
      </c>
      <c r="G174" s="36">
        <f t="shared" si="40"/>
        <v>0</v>
      </c>
      <c r="H174" s="31">
        <v>660414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769296</v>
      </c>
      <c r="O174" s="36">
        <f t="shared" si="45"/>
        <v>0</v>
      </c>
      <c r="P174" s="31">
        <v>-1755566</v>
      </c>
      <c r="Q174" s="31">
        <v>0</v>
      </c>
      <c r="R174" s="31">
        <v>0</v>
      </c>
      <c r="S174" s="31">
        <v>389952</v>
      </c>
      <c r="T174" s="36">
        <f t="shared" si="46"/>
        <v>0</v>
      </c>
      <c r="U174" s="36">
        <f t="shared" si="47"/>
        <v>-1.3761829518229449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11181696</v>
      </c>
      <c r="G175" s="36">
        <f t="shared" si="40"/>
        <v>0</v>
      </c>
      <c r="H175" s="31">
        <v>8485635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19667331</v>
      </c>
      <c r="O175" s="36">
        <f t="shared" si="45"/>
        <v>0</v>
      </c>
      <c r="P175" s="31">
        <v>0</v>
      </c>
      <c r="Q175" s="31">
        <v>800000</v>
      </c>
      <c r="R175" s="31">
        <v>800000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1453558</v>
      </c>
      <c r="G177" s="36">
        <f t="shared" si="40"/>
        <v>0</v>
      </c>
      <c r="H177" s="31">
        <v>1633106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3086664</v>
      </c>
      <c r="O177" s="36">
        <f t="shared" si="45"/>
        <v>0</v>
      </c>
      <c r="P177" s="31">
        <v>888107</v>
      </c>
      <c r="Q177" s="31">
        <v>65004</v>
      </c>
      <c r="R177" s="31">
        <v>0</v>
      </c>
      <c r="S177" s="31">
        <v>1940045</v>
      </c>
      <c r="T177" s="36">
        <f t="shared" si="46"/>
        <v>29.845009537874592</v>
      </c>
      <c r="U177" s="36">
        <f t="shared" si="47"/>
        <v>0.83886175877456215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991794000</v>
      </c>
      <c r="E178" s="31">
        <v>991794000</v>
      </c>
      <c r="F178" s="31">
        <v>196226463</v>
      </c>
      <c r="G178" s="36">
        <f t="shared" si="40"/>
        <v>0.1978500202663053</v>
      </c>
      <c r="H178" s="31">
        <v>244821758</v>
      </c>
      <c r="I178" s="36">
        <f t="shared" si="41"/>
        <v>0.24684738766316391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441048221</v>
      </c>
      <c r="O178" s="36">
        <f t="shared" si="45"/>
        <v>0.44469740792946921</v>
      </c>
      <c r="P178" s="31">
        <v>174686489</v>
      </c>
      <c r="Q178" s="31">
        <v>1083440451</v>
      </c>
      <c r="R178" s="31">
        <v>1004070331</v>
      </c>
      <c r="S178" s="31">
        <v>293724799</v>
      </c>
      <c r="T178" s="36">
        <f t="shared" si="46"/>
        <v>0.27110377753470088</v>
      </c>
      <c r="U178" s="36">
        <f t="shared" si="47"/>
        <v>0.40149223561302438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991794000</v>
      </c>
      <c r="E179" s="32">
        <f>SUM(E173:E178)</f>
        <v>991794000</v>
      </c>
      <c r="F179" s="32">
        <f>SUM(F173:F178)</f>
        <v>208970599</v>
      </c>
      <c r="G179" s="37">
        <f t="shared" si="40"/>
        <v>0.21069959991691822</v>
      </c>
      <c r="H179" s="32">
        <f>SUM(H173:H178)</f>
        <v>255600913</v>
      </c>
      <c r="I179" s="37">
        <f t="shared" si="41"/>
        <v>0.25771572826615202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464571512</v>
      </c>
      <c r="O179" s="37">
        <f t="shared" si="45"/>
        <v>0.4684153281830703</v>
      </c>
      <c r="P179" s="32">
        <f>SUM(P173:P178)</f>
        <v>173819030</v>
      </c>
      <c r="Q179" s="32">
        <f>SUM(Q173:Q178)</f>
        <v>1084305455</v>
      </c>
      <c r="R179" s="32">
        <f>SUM(R173:R178)</f>
        <v>1004870331</v>
      </c>
      <c r="S179" s="32">
        <f>SUM(S173:S178)</f>
        <v>296054796</v>
      </c>
      <c r="T179" s="37">
        <f t="shared" si="46"/>
        <v>0.27303634288181278</v>
      </c>
      <c r="U179" s="37">
        <f t="shared" si="47"/>
        <v>0.47050016905513736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1543</v>
      </c>
      <c r="G180" s="36">
        <f t="shared" si="40"/>
        <v>0</v>
      </c>
      <c r="H180" s="31">
        <v>31529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33072</v>
      </c>
      <c r="O180" s="36">
        <f t="shared" si="45"/>
        <v>0</v>
      </c>
      <c r="P180" s="31">
        <v>23486</v>
      </c>
      <c r="Q180" s="31">
        <v>0</v>
      </c>
      <c r="R180" s="31">
        <v>0</v>
      </c>
      <c r="S180" s="31">
        <v>43377</v>
      </c>
      <c r="T180" s="36">
        <f t="shared" si="46"/>
        <v>0</v>
      </c>
      <c r="U180" s="36">
        <f t="shared" si="47"/>
        <v>0.34245933747764634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640212</v>
      </c>
      <c r="E182" s="31">
        <v>640212</v>
      </c>
      <c r="F182" s="31">
        <v>26839</v>
      </c>
      <c r="G182" s="36">
        <f t="shared" si="40"/>
        <v>4.1922050820665656E-2</v>
      </c>
      <c r="H182" s="31">
        <v>45601</v>
      </c>
      <c r="I182" s="36">
        <f t="shared" si="41"/>
        <v>7.122796823552198E-2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72440</v>
      </c>
      <c r="O182" s="36">
        <f t="shared" si="45"/>
        <v>0.11315001905618764</v>
      </c>
      <c r="P182" s="31">
        <v>30504</v>
      </c>
      <c r="Q182" s="31">
        <v>110310</v>
      </c>
      <c r="R182" s="31">
        <v>610310</v>
      </c>
      <c r="S182" s="31">
        <v>146644</v>
      </c>
      <c r="T182" s="36">
        <f t="shared" si="46"/>
        <v>1.3293808358263077</v>
      </c>
      <c r="U182" s="36">
        <f t="shared" si="47"/>
        <v>0.49491869918699183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1085903262</v>
      </c>
      <c r="E184" s="31">
        <v>1085903262</v>
      </c>
      <c r="F184" s="31">
        <v>186010100</v>
      </c>
      <c r="G184" s="36">
        <f t="shared" si="40"/>
        <v>0.17129527694521282</v>
      </c>
      <c r="H184" s="31">
        <v>246106019</v>
      </c>
      <c r="I184" s="36">
        <f t="shared" si="41"/>
        <v>0.2266371486413308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432116119</v>
      </c>
      <c r="O184" s="36">
        <f t="shared" si="45"/>
        <v>0.39793242558654363</v>
      </c>
      <c r="P184" s="31">
        <v>-71572423</v>
      </c>
      <c r="Q184" s="31">
        <v>888502057</v>
      </c>
      <c r="R184" s="31">
        <v>1008637833</v>
      </c>
      <c r="S184" s="31">
        <v>538280594</v>
      </c>
      <c r="T184" s="36">
        <f t="shared" si="46"/>
        <v>0.60582931661125017</v>
      </c>
      <c r="U184" s="36">
        <f t="shared" si="47"/>
        <v>-4.4385592758261101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1086543474</v>
      </c>
      <c r="E185" s="32">
        <f>SUM(E180:E184)</f>
        <v>1086543474</v>
      </c>
      <c r="F185" s="32">
        <f>SUM(F180:F184)</f>
        <v>186038482</v>
      </c>
      <c r="G185" s="37">
        <f t="shared" si="40"/>
        <v>0.17122046788898204</v>
      </c>
      <c r="H185" s="32">
        <f>SUM(H180:H184)</f>
        <v>246183149</v>
      </c>
      <c r="I185" s="37">
        <f t="shared" si="41"/>
        <v>0.22657459631477203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432221631</v>
      </c>
      <c r="O185" s="37">
        <f t="shared" si="45"/>
        <v>0.3977950642037541</v>
      </c>
      <c r="P185" s="32">
        <f>SUM(P180:P184)</f>
        <v>-71518433</v>
      </c>
      <c r="Q185" s="32">
        <f>SUM(Q180:Q184)</f>
        <v>888612367</v>
      </c>
      <c r="R185" s="32">
        <f>SUM(R180:R184)</f>
        <v>1009248143</v>
      </c>
      <c r="S185" s="32">
        <f>SUM(S180:S184)</f>
        <v>538470615</v>
      </c>
      <c r="T185" s="37">
        <f t="shared" si="46"/>
        <v>0.60596795070262621</v>
      </c>
      <c r="U185" s="37">
        <f t="shared" si="47"/>
        <v>-4.4422335427846971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6350397</v>
      </c>
      <c r="E187" s="31">
        <v>6350397</v>
      </c>
      <c r="F187" s="31">
        <v>2288362</v>
      </c>
      <c r="G187" s="36">
        <f t="shared" si="40"/>
        <v>0.36034943957047094</v>
      </c>
      <c r="H187" s="31">
        <v>1000433</v>
      </c>
      <c r="I187" s="36">
        <f t="shared" si="41"/>
        <v>0.15753865466993638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3288795</v>
      </c>
      <c r="O187" s="36">
        <f t="shared" si="45"/>
        <v>0.51788809424040738</v>
      </c>
      <c r="P187" s="31">
        <v>1430847</v>
      </c>
      <c r="Q187" s="31">
        <v>5224628</v>
      </c>
      <c r="R187" s="31">
        <v>6191804</v>
      </c>
      <c r="S187" s="31">
        <v>2962069</v>
      </c>
      <c r="T187" s="36">
        <f t="shared" si="46"/>
        <v>0.56694352210339183</v>
      </c>
      <c r="U187" s="36">
        <f t="shared" si="47"/>
        <v>-0.30081063873356129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603102020</v>
      </c>
      <c r="E188" s="31">
        <v>600549562</v>
      </c>
      <c r="F188" s="31">
        <v>213451852</v>
      </c>
      <c r="G188" s="36">
        <f t="shared" si="40"/>
        <v>0.35392329145241463</v>
      </c>
      <c r="H188" s="31">
        <v>193437363</v>
      </c>
      <c r="I188" s="36">
        <f t="shared" si="41"/>
        <v>0.32073738204358859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406889215</v>
      </c>
      <c r="O188" s="36">
        <f t="shared" si="45"/>
        <v>0.67466067349600323</v>
      </c>
      <c r="P188" s="31">
        <v>216992917</v>
      </c>
      <c r="Q188" s="31">
        <v>612879263</v>
      </c>
      <c r="R188" s="31">
        <v>596975468</v>
      </c>
      <c r="S188" s="31">
        <v>420667777</v>
      </c>
      <c r="T188" s="36">
        <f t="shared" si="46"/>
        <v>0.68637952431423677</v>
      </c>
      <c r="U188" s="36">
        <f t="shared" si="47"/>
        <v>-0.10855448337053319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387873000</v>
      </c>
      <c r="E190" s="31">
        <v>387873000</v>
      </c>
      <c r="F190" s="31">
        <v>65734028</v>
      </c>
      <c r="G190" s="36">
        <f t="shared" si="40"/>
        <v>0.16947306979346333</v>
      </c>
      <c r="H190" s="31">
        <v>57712287</v>
      </c>
      <c r="I190" s="36">
        <f t="shared" si="41"/>
        <v>0.14879171017317525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123446315</v>
      </c>
      <c r="O190" s="36">
        <f t="shared" si="45"/>
        <v>0.31826477996663854</v>
      </c>
      <c r="P190" s="31">
        <v>51890231</v>
      </c>
      <c r="Q190" s="31">
        <v>350367000</v>
      </c>
      <c r="R190" s="31">
        <v>382725000</v>
      </c>
      <c r="S190" s="31">
        <v>128079954</v>
      </c>
      <c r="T190" s="36">
        <f t="shared" si="46"/>
        <v>0.36555941056092611</v>
      </c>
      <c r="U190" s="36">
        <f t="shared" si="47"/>
        <v>0.11219946197580044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997325417</v>
      </c>
      <c r="E191" s="32">
        <f>SUM(E186:E190)</f>
        <v>994772959</v>
      </c>
      <c r="F191" s="32">
        <f>SUM(F186:F190)</f>
        <v>281474242</v>
      </c>
      <c r="G191" s="37">
        <f t="shared" si="40"/>
        <v>0.28222908711851269</v>
      </c>
      <c r="H191" s="32">
        <f>SUM(H186:H190)</f>
        <v>252150083</v>
      </c>
      <c r="I191" s="37">
        <f t="shared" si="41"/>
        <v>0.25282628789154782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533624325</v>
      </c>
      <c r="O191" s="37">
        <f t="shared" si="45"/>
        <v>0.53505537501006051</v>
      </c>
      <c r="P191" s="32">
        <f>SUM(P186:P190)</f>
        <v>270313995</v>
      </c>
      <c r="Q191" s="32">
        <f>SUM(Q186:Q190)</f>
        <v>968470891</v>
      </c>
      <c r="R191" s="32">
        <f>SUM(R186:R190)</f>
        <v>985892272</v>
      </c>
      <c r="S191" s="32">
        <f>SUM(S186:S190)</f>
        <v>551709800</v>
      </c>
      <c r="T191" s="37">
        <f t="shared" si="46"/>
        <v>0.56967101967342459</v>
      </c>
      <c r="U191" s="37">
        <f t="shared" si="47"/>
        <v>-6.7195603394489489E-2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80187156</v>
      </c>
      <c r="E192" s="31">
        <v>80187156</v>
      </c>
      <c r="F192" s="31">
        <v>3968047</v>
      </c>
      <c r="G192" s="36">
        <f t="shared" si="40"/>
        <v>4.9484820237295855E-2</v>
      </c>
      <c r="H192" s="31">
        <v>22208075</v>
      </c>
      <c r="I192" s="36">
        <f t="shared" si="41"/>
        <v>0.2769530197579273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26176122</v>
      </c>
      <c r="O192" s="36">
        <f t="shared" si="45"/>
        <v>0.32643783999522319</v>
      </c>
      <c r="P192" s="31">
        <v>23967152</v>
      </c>
      <c r="Q192" s="31">
        <v>85524638</v>
      </c>
      <c r="R192" s="31">
        <v>75824376</v>
      </c>
      <c r="S192" s="31">
        <v>38335976</v>
      </c>
      <c r="T192" s="36">
        <f t="shared" si="46"/>
        <v>0.44824482039900598</v>
      </c>
      <c r="U192" s="36">
        <f t="shared" si="47"/>
        <v>-7.3395328739935373E-2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147955510</v>
      </c>
      <c r="E193" s="31">
        <v>147955510</v>
      </c>
      <c r="F193" s="31">
        <v>33207061</v>
      </c>
      <c r="G193" s="36">
        <f t="shared" si="40"/>
        <v>0.22443950211790017</v>
      </c>
      <c r="H193" s="31">
        <v>35963981</v>
      </c>
      <c r="I193" s="36">
        <f t="shared" si="41"/>
        <v>0.24307294131864368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69171042</v>
      </c>
      <c r="O193" s="36">
        <f t="shared" si="45"/>
        <v>0.46751244343654386</v>
      </c>
      <c r="P193" s="31">
        <v>26731254</v>
      </c>
      <c r="Q193" s="31">
        <v>138018380</v>
      </c>
      <c r="R193" s="31">
        <v>132716914</v>
      </c>
      <c r="S193" s="31">
        <v>53840232</v>
      </c>
      <c r="T193" s="36">
        <f t="shared" si="46"/>
        <v>0.39009465261076098</v>
      </c>
      <c r="U193" s="36">
        <f t="shared" si="47"/>
        <v>0.34539071754733253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58267883</v>
      </c>
      <c r="E194" s="31">
        <v>58267883</v>
      </c>
      <c r="F194" s="31">
        <v>8946437</v>
      </c>
      <c r="G194" s="36">
        <f t="shared" si="40"/>
        <v>0.15353976392106095</v>
      </c>
      <c r="H194" s="31">
        <v>14012918</v>
      </c>
      <c r="I194" s="36">
        <f t="shared" si="41"/>
        <v>0.24049128402348169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22959355</v>
      </c>
      <c r="O194" s="36">
        <f t="shared" si="45"/>
        <v>0.39403104794454263</v>
      </c>
      <c r="P194" s="31">
        <v>8752709</v>
      </c>
      <c r="Q194" s="31">
        <v>40897678</v>
      </c>
      <c r="R194" s="31">
        <v>31070678</v>
      </c>
      <c r="S194" s="31">
        <v>13680417</v>
      </c>
      <c r="T194" s="36">
        <f t="shared" si="46"/>
        <v>0.33450351386697308</v>
      </c>
      <c r="U194" s="36">
        <f t="shared" si="47"/>
        <v>0.60098067923885057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208279832</v>
      </c>
      <c r="E195" s="31">
        <v>208279832</v>
      </c>
      <c r="F195" s="31">
        <v>27834756</v>
      </c>
      <c r="G195" s="36">
        <f t="shared" si="40"/>
        <v>0.1336411487022901</v>
      </c>
      <c r="H195" s="31">
        <v>82974647</v>
      </c>
      <c r="I195" s="36">
        <f t="shared" si="41"/>
        <v>0.39838061229087224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110809403</v>
      </c>
      <c r="O195" s="36">
        <f t="shared" si="45"/>
        <v>0.53202176099316234</v>
      </c>
      <c r="P195" s="31">
        <v>42572807</v>
      </c>
      <c r="Q195" s="31">
        <v>185225184</v>
      </c>
      <c r="R195" s="31">
        <v>169188546</v>
      </c>
      <c r="S195" s="31">
        <v>80228231</v>
      </c>
      <c r="T195" s="36">
        <f t="shared" si="46"/>
        <v>0.43313889217137991</v>
      </c>
      <c r="U195" s="36">
        <f t="shared" si="47"/>
        <v>0.94900578202419217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75087732</v>
      </c>
      <c r="E196" s="31">
        <v>75087732</v>
      </c>
      <c r="F196" s="31">
        <v>14591421</v>
      </c>
      <c r="G196" s="36">
        <f t="shared" si="40"/>
        <v>0.19432496642727204</v>
      </c>
      <c r="H196" s="31">
        <v>16716981</v>
      </c>
      <c r="I196" s="36">
        <f t="shared" si="41"/>
        <v>0.22263265322756054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31308402</v>
      </c>
      <c r="O196" s="36">
        <f t="shared" si="45"/>
        <v>0.41695761965483258</v>
      </c>
      <c r="P196" s="31">
        <v>12742845</v>
      </c>
      <c r="Q196" s="31">
        <v>76760920</v>
      </c>
      <c r="R196" s="31">
        <v>70971920</v>
      </c>
      <c r="S196" s="31">
        <v>25600549</v>
      </c>
      <c r="T196" s="36">
        <f t="shared" si="46"/>
        <v>0.33351018982054931</v>
      </c>
      <c r="U196" s="36">
        <f t="shared" si="47"/>
        <v>0.31187195638022747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569778113</v>
      </c>
      <c r="E198" s="32">
        <f>SUM(E192:E197)</f>
        <v>569778113</v>
      </c>
      <c r="F198" s="32">
        <f>SUM(F192:F197)</f>
        <v>88547722</v>
      </c>
      <c r="G198" s="37">
        <f t="shared" si="40"/>
        <v>0.15540737697658807</v>
      </c>
      <c r="H198" s="32">
        <f>SUM(H192:H197)</f>
        <v>171876602</v>
      </c>
      <c r="I198" s="37">
        <f t="shared" si="41"/>
        <v>0.30165532525465749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260424324</v>
      </c>
      <c r="O198" s="37">
        <f t="shared" si="45"/>
        <v>0.45706270223124557</v>
      </c>
      <c r="P198" s="32">
        <f>SUM(P192:P197)</f>
        <v>114766767</v>
      </c>
      <c r="Q198" s="32">
        <f>SUM(Q192:Q197)</f>
        <v>526426800</v>
      </c>
      <c r="R198" s="32">
        <f>SUM(R192:R197)</f>
        <v>479772434</v>
      </c>
      <c r="S198" s="32">
        <f>SUM(S192:S197)</f>
        <v>211685405</v>
      </c>
      <c r="T198" s="37">
        <f t="shared" si="46"/>
        <v>0.40211745488641537</v>
      </c>
      <c r="U198" s="37">
        <f t="shared" si="47"/>
        <v>0.49761648335009734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20000000</v>
      </c>
      <c r="F201" s="31">
        <v>439920</v>
      </c>
      <c r="G201" s="36">
        <f t="shared" si="40"/>
        <v>2.1996000000000002E-2</v>
      </c>
      <c r="H201" s="31">
        <v>4559644</v>
      </c>
      <c r="I201" s="36">
        <f t="shared" si="41"/>
        <v>0.2279822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4999564</v>
      </c>
      <c r="O201" s="36">
        <f t="shared" si="45"/>
        <v>0.24997820000000001</v>
      </c>
      <c r="P201" s="31">
        <v>6014998</v>
      </c>
      <c r="Q201" s="31">
        <v>20000000</v>
      </c>
      <c r="R201" s="31">
        <v>30000000</v>
      </c>
      <c r="S201" s="31">
        <v>6014998</v>
      </c>
      <c r="T201" s="36">
        <f t="shared" si="46"/>
        <v>0.30074990000000001</v>
      </c>
      <c r="U201" s="36">
        <f t="shared" si="47"/>
        <v>-0.2419541951634897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532654289</v>
      </c>
      <c r="E203" s="31">
        <v>532654289</v>
      </c>
      <c r="F203" s="31">
        <v>210448840</v>
      </c>
      <c r="G203" s="36">
        <f t="shared" si="40"/>
        <v>0.39509461267099644</v>
      </c>
      <c r="H203" s="31">
        <v>197015906</v>
      </c>
      <c r="I203" s="36">
        <f t="shared" si="41"/>
        <v>0.36987575256340421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407464746</v>
      </c>
      <c r="O203" s="36">
        <f t="shared" si="45"/>
        <v>0.76497036523440065</v>
      </c>
      <c r="P203" s="31">
        <v>193003529</v>
      </c>
      <c r="Q203" s="31">
        <v>537507902</v>
      </c>
      <c r="R203" s="31">
        <v>570196456</v>
      </c>
      <c r="S203" s="31">
        <v>316564211</v>
      </c>
      <c r="T203" s="36">
        <f t="shared" si="46"/>
        <v>0.58894801327032398</v>
      </c>
      <c r="U203" s="36">
        <f t="shared" si="47"/>
        <v>2.0789138005865127E-2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552654289</v>
      </c>
      <c r="E204" s="32">
        <f>SUM(E199:E203)</f>
        <v>552654289</v>
      </c>
      <c r="F204" s="32">
        <f>SUM(F199:F203)</f>
        <v>210888760</v>
      </c>
      <c r="G204" s="37">
        <f t="shared" si="40"/>
        <v>0.38159255107129009</v>
      </c>
      <c r="H204" s="32">
        <f>SUM(H199:H203)</f>
        <v>201575550</v>
      </c>
      <c r="I204" s="37">
        <f t="shared" si="41"/>
        <v>0.36474076834677382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412464310</v>
      </c>
      <c r="O204" s="37">
        <f t="shared" si="45"/>
        <v>0.74633331941806391</v>
      </c>
      <c r="P204" s="32">
        <f>SUM(P199:P203)</f>
        <v>199018527</v>
      </c>
      <c r="Q204" s="32">
        <f>SUM(Q199:Q203)</f>
        <v>557507902</v>
      </c>
      <c r="R204" s="32">
        <f>SUM(R199:R203)</f>
        <v>600196456</v>
      </c>
      <c r="S204" s="32">
        <f>SUM(S199:S203)</f>
        <v>322579209</v>
      </c>
      <c r="T204" s="37">
        <f t="shared" si="46"/>
        <v>0.57860921404482624</v>
      </c>
      <c r="U204" s="37">
        <f t="shared" si="47"/>
        <v>1.2848165638367881E-2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4198095293</v>
      </c>
      <c r="E205" s="32">
        <f>SUM(E173:E178,E180:E184,E186:E190,E192:E197,E199:E203)</f>
        <v>4195542835</v>
      </c>
      <c r="F205" s="32">
        <f>SUM(F173:F178,F180:F184,F186:F190,F192:F197,F199:F203)</f>
        <v>975919805</v>
      </c>
      <c r="G205" s="37">
        <f t="shared" si="40"/>
        <v>0.23246728263345307</v>
      </c>
      <c r="H205" s="32">
        <f>SUM(H173:H178,H180:H184,H186:H190,H192:H197,H199:H203)</f>
        <v>1127386297</v>
      </c>
      <c r="I205" s="37">
        <f t="shared" si="41"/>
        <v>0.26854709536485027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2103306102</v>
      </c>
      <c r="O205" s="37">
        <f t="shared" si="45"/>
        <v>0.50101437799830328</v>
      </c>
      <c r="P205" s="32">
        <f>SUM(P173:P178,P180:P184,P186:P190,P192:P197,P199:P203)</f>
        <v>686399886</v>
      </c>
      <c r="Q205" s="32">
        <f>SUM(Q173:Q178,Q180:Q184,Q186:Q190,Q192:Q197,Q199:Q203)</f>
        <v>4025323415</v>
      </c>
      <c r="R205" s="32">
        <f>SUM(R173:R178,R180:R184,R186:R190,R192:R197,R199:R203)</f>
        <v>4079979636</v>
      </c>
      <c r="S205" s="32">
        <f>SUM(S173:S178,S180:S184,S186:S190,S192:S197,S199:S203)</f>
        <v>1920499825</v>
      </c>
      <c r="T205" s="37">
        <f t="shared" si="46"/>
        <v>0.47710447757897734</v>
      </c>
      <c r="U205" s="37">
        <f t="shared" si="47"/>
        <v>0.64246282669108723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69502772</v>
      </c>
      <c r="E208" s="31">
        <v>69502772</v>
      </c>
      <c r="F208" s="31">
        <v>16338138</v>
      </c>
      <c r="G208" s="36">
        <f t="shared" ref="G208:G231" si="48">IF(($D208     =0),0,($F208     /$D208     ))</f>
        <v>0.23507174649091694</v>
      </c>
      <c r="H208" s="31">
        <v>25960891</v>
      </c>
      <c r="I208" s="36">
        <f t="shared" ref="I208:I231" si="49">IF(($D208     =0),0,($H208     /$D208     ))</f>
        <v>0.37352310207138212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42299029</v>
      </c>
      <c r="O208" s="36">
        <f t="shared" ref="O208:O231" si="53">IF(($D208     =0),0,($N208     /$D208     ))</f>
        <v>0.60859484856229906</v>
      </c>
      <c r="P208" s="31">
        <v>24211168</v>
      </c>
      <c r="Q208" s="31">
        <v>92208108</v>
      </c>
      <c r="R208" s="31">
        <v>74600084</v>
      </c>
      <c r="S208" s="31">
        <v>30221066</v>
      </c>
      <c r="T208" s="36">
        <f t="shared" ref="T208:T231" si="54">IF(($Q208     =0),0,($S208     /$Q208     ))</f>
        <v>0.3277484665448292</v>
      </c>
      <c r="U208" s="36">
        <f t="shared" ref="U208:U231" si="55">IF(($P208     =0),0,(($H208     /$P208     )-1))</f>
        <v>7.2269251941913693E-2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121670383</v>
      </c>
      <c r="E209" s="31">
        <v>121670383</v>
      </c>
      <c r="F209" s="31">
        <v>14503163</v>
      </c>
      <c r="G209" s="36">
        <f t="shared" si="48"/>
        <v>0.11920043845016909</v>
      </c>
      <c r="H209" s="31">
        <v>25161920</v>
      </c>
      <c r="I209" s="36">
        <f t="shared" si="49"/>
        <v>0.2068039844996625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39665083</v>
      </c>
      <c r="O209" s="36">
        <f t="shared" si="53"/>
        <v>0.32600442294983162</v>
      </c>
      <c r="P209" s="31">
        <v>16186442</v>
      </c>
      <c r="Q209" s="31">
        <v>116384504</v>
      </c>
      <c r="R209" s="31">
        <v>162185730</v>
      </c>
      <c r="S209" s="31">
        <v>27223986</v>
      </c>
      <c r="T209" s="36">
        <f t="shared" si="54"/>
        <v>0.23391418156492724</v>
      </c>
      <c r="U209" s="36">
        <f t="shared" si="55"/>
        <v>0.55450592539113908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125086835</v>
      </c>
      <c r="E210" s="31">
        <v>125086835</v>
      </c>
      <c r="F210" s="31">
        <v>13492003</v>
      </c>
      <c r="G210" s="36">
        <f t="shared" si="48"/>
        <v>0.10786109505448754</v>
      </c>
      <c r="H210" s="31">
        <v>22873871</v>
      </c>
      <c r="I210" s="36">
        <f t="shared" si="49"/>
        <v>0.18286393608088333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36365874</v>
      </c>
      <c r="O210" s="36">
        <f t="shared" si="53"/>
        <v>0.2907250311353709</v>
      </c>
      <c r="P210" s="31">
        <v>31494806</v>
      </c>
      <c r="Q210" s="31">
        <v>98660431</v>
      </c>
      <c r="R210" s="31">
        <v>106579938</v>
      </c>
      <c r="S210" s="31">
        <v>54644518</v>
      </c>
      <c r="T210" s="36">
        <f t="shared" si="54"/>
        <v>0.5538645781914332</v>
      </c>
      <c r="U210" s="36">
        <f t="shared" si="55"/>
        <v>-0.2737256105022523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83298981</v>
      </c>
      <c r="E211" s="31">
        <v>83298981</v>
      </c>
      <c r="F211" s="31">
        <v>7956052</v>
      </c>
      <c r="G211" s="36">
        <f t="shared" si="48"/>
        <v>9.5511996719383638E-2</v>
      </c>
      <c r="H211" s="31">
        <v>16622501</v>
      </c>
      <c r="I211" s="36">
        <f t="shared" si="49"/>
        <v>0.19955227303440842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24578553</v>
      </c>
      <c r="O211" s="36">
        <f t="shared" si="53"/>
        <v>0.29506426975379207</v>
      </c>
      <c r="P211" s="31">
        <v>12578249</v>
      </c>
      <c r="Q211" s="31">
        <v>124039135</v>
      </c>
      <c r="R211" s="31">
        <v>140375695</v>
      </c>
      <c r="S211" s="31">
        <v>43141394</v>
      </c>
      <c r="T211" s="36">
        <f t="shared" si="54"/>
        <v>0.34780469889603793</v>
      </c>
      <c r="U211" s="36">
        <f t="shared" si="55"/>
        <v>0.32152742404765555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170873328</v>
      </c>
      <c r="E212" s="31">
        <v>170873328</v>
      </c>
      <c r="F212" s="31">
        <v>4588324</v>
      </c>
      <c r="G212" s="36">
        <f t="shared" si="48"/>
        <v>2.6852195446207965E-2</v>
      </c>
      <c r="H212" s="31">
        <v>8844729</v>
      </c>
      <c r="I212" s="36">
        <f t="shared" si="49"/>
        <v>5.1761905169892868E-2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13433053</v>
      </c>
      <c r="O212" s="36">
        <f t="shared" si="53"/>
        <v>7.8614100616100829E-2</v>
      </c>
      <c r="P212" s="31">
        <v>12447874</v>
      </c>
      <c r="Q212" s="31">
        <v>122165962</v>
      </c>
      <c r="R212" s="31">
        <v>137348721</v>
      </c>
      <c r="S212" s="31">
        <v>25113733</v>
      </c>
      <c r="T212" s="36">
        <f t="shared" si="54"/>
        <v>0.20557062367339277</v>
      </c>
      <c r="U212" s="36">
        <f t="shared" si="55"/>
        <v>-0.28945866579305024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11514736</v>
      </c>
      <c r="E213" s="31">
        <v>11514736</v>
      </c>
      <c r="F213" s="31">
        <v>3381801</v>
      </c>
      <c r="G213" s="36">
        <f t="shared" si="48"/>
        <v>0.29369331611250138</v>
      </c>
      <c r="H213" s="31">
        <v>2850243</v>
      </c>
      <c r="I213" s="36">
        <f t="shared" si="49"/>
        <v>0.24753003455745751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6232044</v>
      </c>
      <c r="O213" s="36">
        <f t="shared" si="53"/>
        <v>0.54122335066995886</v>
      </c>
      <c r="P213" s="31">
        <v>6569615</v>
      </c>
      <c r="Q213" s="31">
        <v>10752609</v>
      </c>
      <c r="R213" s="31">
        <v>13752609</v>
      </c>
      <c r="S213" s="31">
        <v>7277763</v>
      </c>
      <c r="T213" s="36">
        <f t="shared" si="54"/>
        <v>0.67683694255040805</v>
      </c>
      <c r="U213" s="36">
        <f t="shared" si="55"/>
        <v>-0.56614763574425586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507025729</v>
      </c>
      <c r="E214" s="31">
        <v>507025729</v>
      </c>
      <c r="F214" s="31">
        <v>112701906</v>
      </c>
      <c r="G214" s="36">
        <f t="shared" si="48"/>
        <v>0.22228044762596258</v>
      </c>
      <c r="H214" s="31">
        <v>104624224</v>
      </c>
      <c r="I214" s="36">
        <f t="shared" si="49"/>
        <v>0.20634894447338786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217326130</v>
      </c>
      <c r="O214" s="36">
        <f t="shared" si="53"/>
        <v>0.42862939209935047</v>
      </c>
      <c r="P214" s="31">
        <v>109483752</v>
      </c>
      <c r="Q214" s="31">
        <v>516161373</v>
      </c>
      <c r="R214" s="31">
        <v>515760908</v>
      </c>
      <c r="S214" s="31">
        <v>222848676</v>
      </c>
      <c r="T214" s="36">
        <f t="shared" si="54"/>
        <v>0.43174225669924354</v>
      </c>
      <c r="U214" s="36">
        <f t="shared" si="55"/>
        <v>-4.4385837270173201E-2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17578250</v>
      </c>
      <c r="E215" s="31">
        <v>17578250</v>
      </c>
      <c r="F215" s="31">
        <v>4717941</v>
      </c>
      <c r="G215" s="36">
        <f t="shared" si="48"/>
        <v>0.26839651273590942</v>
      </c>
      <c r="H215" s="31">
        <v>5487477</v>
      </c>
      <c r="I215" s="36">
        <f t="shared" si="49"/>
        <v>0.31217424942755961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10205418</v>
      </c>
      <c r="O215" s="36">
        <f t="shared" si="53"/>
        <v>0.58057076216346903</v>
      </c>
      <c r="P215" s="31">
        <v>3255328</v>
      </c>
      <c r="Q215" s="31">
        <v>16648870</v>
      </c>
      <c r="R215" s="31">
        <v>16798870</v>
      </c>
      <c r="S215" s="31">
        <v>6513242</v>
      </c>
      <c r="T215" s="36">
        <f t="shared" si="54"/>
        <v>0.39121225644743457</v>
      </c>
      <c r="U215" s="36">
        <f t="shared" si="55"/>
        <v>0.68569096570299526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1106551014</v>
      </c>
      <c r="E216" s="32">
        <f>SUM(E208:E215)</f>
        <v>1106551014</v>
      </c>
      <c r="F216" s="32">
        <f>SUM(F208:F215)</f>
        <v>177679328</v>
      </c>
      <c r="G216" s="37">
        <f t="shared" si="48"/>
        <v>0.16057039011488358</v>
      </c>
      <c r="H216" s="32">
        <f>SUM(H208:H215)</f>
        <v>212425856</v>
      </c>
      <c r="I216" s="37">
        <f t="shared" si="49"/>
        <v>0.19197113672339014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390105184</v>
      </c>
      <c r="O216" s="37">
        <f t="shared" si="53"/>
        <v>0.35254152683827372</v>
      </c>
      <c r="P216" s="32">
        <f>SUM(P208:P215)</f>
        <v>216227234</v>
      </c>
      <c r="Q216" s="32">
        <f>SUM(Q208:Q215)</f>
        <v>1097020992</v>
      </c>
      <c r="R216" s="32">
        <f>SUM(R208:R215)</f>
        <v>1167402555</v>
      </c>
      <c r="S216" s="32">
        <f>SUM(S208:S215)</f>
        <v>416984378</v>
      </c>
      <c r="T216" s="37">
        <f t="shared" si="54"/>
        <v>0.38010610648369436</v>
      </c>
      <c r="U216" s="37">
        <f t="shared" si="55"/>
        <v>-1.7580477397218131E-2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114299191</v>
      </c>
      <c r="E217" s="31">
        <v>114299191</v>
      </c>
      <c r="F217" s="31">
        <v>14998825</v>
      </c>
      <c r="G217" s="36">
        <f t="shared" si="48"/>
        <v>0.13122424462304375</v>
      </c>
      <c r="H217" s="31">
        <v>23341543</v>
      </c>
      <c r="I217" s="36">
        <f t="shared" si="49"/>
        <v>0.204214420030322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38340368</v>
      </c>
      <c r="O217" s="36">
        <f t="shared" si="53"/>
        <v>0.33543866465336575</v>
      </c>
      <c r="P217" s="31">
        <v>12806524</v>
      </c>
      <c r="Q217" s="31">
        <v>113796317</v>
      </c>
      <c r="R217" s="31">
        <v>113796317</v>
      </c>
      <c r="S217" s="31">
        <v>42960240</v>
      </c>
      <c r="T217" s="36">
        <f t="shared" si="54"/>
        <v>0.37751872057511315</v>
      </c>
      <c r="U217" s="36">
        <f t="shared" si="55"/>
        <v>0.82262907561802101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600474370</v>
      </c>
      <c r="E218" s="31">
        <v>600474370</v>
      </c>
      <c r="F218" s="31">
        <v>84771738</v>
      </c>
      <c r="G218" s="36">
        <f t="shared" si="48"/>
        <v>0.14117461499647355</v>
      </c>
      <c r="H218" s="31">
        <v>129817571</v>
      </c>
      <c r="I218" s="36">
        <f t="shared" si="49"/>
        <v>0.21619169357719631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214589309</v>
      </c>
      <c r="O218" s="36">
        <f t="shared" si="53"/>
        <v>0.35736630857366986</v>
      </c>
      <c r="P218" s="31">
        <v>82982338</v>
      </c>
      <c r="Q218" s="31">
        <v>597725421</v>
      </c>
      <c r="R218" s="31">
        <v>591037968</v>
      </c>
      <c r="S218" s="31">
        <v>162809224</v>
      </c>
      <c r="T218" s="36">
        <f t="shared" si="54"/>
        <v>0.27238129462123045</v>
      </c>
      <c r="U218" s="36">
        <f t="shared" si="55"/>
        <v>0.56440001726632483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178941414</v>
      </c>
      <c r="E219" s="31">
        <v>178941414</v>
      </c>
      <c r="F219" s="31">
        <v>32716351</v>
      </c>
      <c r="G219" s="36">
        <f t="shared" si="48"/>
        <v>0.18283275105895833</v>
      </c>
      <c r="H219" s="31">
        <v>35409036</v>
      </c>
      <c r="I219" s="36">
        <f t="shared" si="49"/>
        <v>0.19788060912495081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68125387</v>
      </c>
      <c r="O219" s="36">
        <f t="shared" si="53"/>
        <v>0.38071336018390911</v>
      </c>
      <c r="P219" s="31">
        <v>33204321</v>
      </c>
      <c r="Q219" s="31">
        <v>164745153</v>
      </c>
      <c r="R219" s="31">
        <v>161688454</v>
      </c>
      <c r="S219" s="31">
        <v>67971816</v>
      </c>
      <c r="T219" s="36">
        <f t="shared" si="54"/>
        <v>0.41258765288226718</v>
      </c>
      <c r="U219" s="36">
        <f t="shared" si="55"/>
        <v>6.6398436516741377E-2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15110256</v>
      </c>
      <c r="E220" s="31">
        <v>15110256</v>
      </c>
      <c r="F220" s="31">
        <v>8209104</v>
      </c>
      <c r="G220" s="36">
        <f t="shared" si="48"/>
        <v>0.54328027268366597</v>
      </c>
      <c r="H220" s="31">
        <v>2065246</v>
      </c>
      <c r="I220" s="36">
        <f t="shared" si="49"/>
        <v>0.13667842556737622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10274350</v>
      </c>
      <c r="O220" s="36">
        <f t="shared" si="53"/>
        <v>0.67995869825104216</v>
      </c>
      <c r="P220" s="31">
        <v>5095567</v>
      </c>
      <c r="Q220" s="31">
        <v>15534408</v>
      </c>
      <c r="R220" s="31">
        <v>25948230</v>
      </c>
      <c r="S220" s="31">
        <v>7128124</v>
      </c>
      <c r="T220" s="36">
        <f t="shared" si="54"/>
        <v>0.45886035695727834</v>
      </c>
      <c r="U220" s="36">
        <f t="shared" si="55"/>
        <v>-0.59469750863839099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216252680</v>
      </c>
      <c r="E221" s="31">
        <v>216252680</v>
      </c>
      <c r="F221" s="31">
        <v>35317685</v>
      </c>
      <c r="G221" s="36">
        <f t="shared" si="48"/>
        <v>0.16331675057159986</v>
      </c>
      <c r="H221" s="31">
        <v>66037100</v>
      </c>
      <c r="I221" s="36">
        <f t="shared" si="49"/>
        <v>0.3053700883614483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101354785</v>
      </c>
      <c r="O221" s="36">
        <f t="shared" si="53"/>
        <v>0.46868683893304813</v>
      </c>
      <c r="P221" s="31">
        <v>62114066</v>
      </c>
      <c r="Q221" s="31">
        <v>211923193</v>
      </c>
      <c r="R221" s="31">
        <v>214811622</v>
      </c>
      <c r="S221" s="31">
        <v>85173742</v>
      </c>
      <c r="T221" s="36">
        <f t="shared" si="54"/>
        <v>0.40190854429038353</v>
      </c>
      <c r="U221" s="36">
        <f t="shared" si="55"/>
        <v>6.3158544475256262E-2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140406324</v>
      </c>
      <c r="E222" s="31">
        <v>140406324</v>
      </c>
      <c r="F222" s="31">
        <v>22166548</v>
      </c>
      <c r="G222" s="36">
        <f t="shared" si="48"/>
        <v>0.15787428492181022</v>
      </c>
      <c r="H222" s="31">
        <v>29575830</v>
      </c>
      <c r="I222" s="36">
        <f t="shared" si="49"/>
        <v>0.2106445718214231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51742378</v>
      </c>
      <c r="O222" s="36">
        <f t="shared" si="53"/>
        <v>0.36851885674323331</v>
      </c>
      <c r="P222" s="31">
        <v>27983725</v>
      </c>
      <c r="Q222" s="31">
        <v>108413865</v>
      </c>
      <c r="R222" s="31">
        <v>135611214</v>
      </c>
      <c r="S222" s="31">
        <v>58020840</v>
      </c>
      <c r="T222" s="36">
        <f t="shared" si="54"/>
        <v>0.53517914890314078</v>
      </c>
      <c r="U222" s="36">
        <f t="shared" si="55"/>
        <v>5.6893962472830184E-2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1265484235</v>
      </c>
      <c r="E224" s="32">
        <f>SUM(E217:E223)</f>
        <v>1265484235</v>
      </c>
      <c r="F224" s="32">
        <f>SUM(F217:F223)</f>
        <v>198180251</v>
      </c>
      <c r="G224" s="37">
        <f t="shared" si="48"/>
        <v>0.15660428278665992</v>
      </c>
      <c r="H224" s="32">
        <f>SUM(H217:H223)</f>
        <v>286246326</v>
      </c>
      <c r="I224" s="37">
        <f t="shared" si="49"/>
        <v>0.22619509440194646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484426577</v>
      </c>
      <c r="O224" s="37">
        <f t="shared" si="53"/>
        <v>0.3827993771886064</v>
      </c>
      <c r="P224" s="32">
        <f>SUM(P217:P223)</f>
        <v>224186541</v>
      </c>
      <c r="Q224" s="32">
        <f>SUM(Q217:Q223)</f>
        <v>1212138357</v>
      </c>
      <c r="R224" s="32">
        <f>SUM(R217:R223)</f>
        <v>1242893805</v>
      </c>
      <c r="S224" s="32">
        <f>SUM(S217:S223)</f>
        <v>424063986</v>
      </c>
      <c r="T224" s="37">
        <f t="shared" si="54"/>
        <v>0.34984784001848068</v>
      </c>
      <c r="U224" s="37">
        <f t="shared" si="55"/>
        <v>0.27682208183942669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94278467</v>
      </c>
      <c r="E225" s="31">
        <v>94278467</v>
      </c>
      <c r="F225" s="31">
        <v>8534775</v>
      </c>
      <c r="G225" s="36">
        <f t="shared" si="48"/>
        <v>9.0527299303668138E-2</v>
      </c>
      <c r="H225" s="31">
        <v>8494456</v>
      </c>
      <c r="I225" s="36">
        <f t="shared" si="49"/>
        <v>9.0099640674047021E-2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17029231</v>
      </c>
      <c r="O225" s="36">
        <f t="shared" si="53"/>
        <v>0.18062693997771517</v>
      </c>
      <c r="P225" s="31">
        <v>7585906</v>
      </c>
      <c r="Q225" s="31">
        <v>65764987</v>
      </c>
      <c r="R225" s="31">
        <v>70166148</v>
      </c>
      <c r="S225" s="31">
        <v>12719797</v>
      </c>
      <c r="T225" s="36">
        <f t="shared" si="54"/>
        <v>0.19341290221801458</v>
      </c>
      <c r="U225" s="36">
        <f t="shared" si="55"/>
        <v>0.11976815953163666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218387301</v>
      </c>
      <c r="E226" s="31">
        <v>218387301</v>
      </c>
      <c r="F226" s="31">
        <v>57264236</v>
      </c>
      <c r="G226" s="36">
        <f t="shared" si="48"/>
        <v>0.26221412938291683</v>
      </c>
      <c r="H226" s="31">
        <v>87808076</v>
      </c>
      <c r="I226" s="36">
        <f t="shared" si="49"/>
        <v>0.4020750089310367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145072312</v>
      </c>
      <c r="O226" s="36">
        <f t="shared" si="53"/>
        <v>0.66428913831395353</v>
      </c>
      <c r="P226" s="31">
        <v>83885678</v>
      </c>
      <c r="Q226" s="31">
        <v>229349108</v>
      </c>
      <c r="R226" s="31">
        <v>226905508</v>
      </c>
      <c r="S226" s="31">
        <v>137007167</v>
      </c>
      <c r="T226" s="36">
        <f t="shared" si="54"/>
        <v>0.59737388209070341</v>
      </c>
      <c r="U226" s="36">
        <f t="shared" si="55"/>
        <v>4.6758851969939341E-2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289361755</v>
      </c>
      <c r="E227" s="31">
        <v>289361755</v>
      </c>
      <c r="F227" s="31">
        <v>28886213</v>
      </c>
      <c r="G227" s="36">
        <f t="shared" si="48"/>
        <v>9.9827335509490536E-2</v>
      </c>
      <c r="H227" s="31">
        <v>96929429</v>
      </c>
      <c r="I227" s="36">
        <f t="shared" si="49"/>
        <v>0.33497664195463567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125815642</v>
      </c>
      <c r="O227" s="36">
        <f t="shared" si="53"/>
        <v>0.43480397746412619</v>
      </c>
      <c r="P227" s="31">
        <v>79575299</v>
      </c>
      <c r="Q227" s="31">
        <v>174767183</v>
      </c>
      <c r="R227" s="31">
        <v>265653548</v>
      </c>
      <c r="S227" s="31">
        <v>132927943</v>
      </c>
      <c r="T227" s="36">
        <f t="shared" si="54"/>
        <v>0.76060013509515689</v>
      </c>
      <c r="U227" s="36">
        <f t="shared" si="55"/>
        <v>0.21808438319534296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339137342</v>
      </c>
      <c r="E228" s="31">
        <v>339137342</v>
      </c>
      <c r="F228" s="31">
        <v>87533178</v>
      </c>
      <c r="G228" s="36">
        <f t="shared" si="48"/>
        <v>0.2581053961318126</v>
      </c>
      <c r="H228" s="31">
        <v>121865292</v>
      </c>
      <c r="I228" s="36">
        <f t="shared" si="49"/>
        <v>0.35933905503098507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209398470</v>
      </c>
      <c r="O228" s="36">
        <f t="shared" si="53"/>
        <v>0.61744445116279767</v>
      </c>
      <c r="P228" s="31">
        <v>134166455</v>
      </c>
      <c r="Q228" s="31">
        <v>277537401</v>
      </c>
      <c r="R228" s="31">
        <v>382345399</v>
      </c>
      <c r="S228" s="31">
        <v>201237591</v>
      </c>
      <c r="T228" s="36">
        <f t="shared" si="54"/>
        <v>0.72508278262647563</v>
      </c>
      <c r="U228" s="36">
        <f t="shared" si="55"/>
        <v>-9.1685831603734336E-2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5872001</v>
      </c>
      <c r="E229" s="31">
        <v>5872001</v>
      </c>
      <c r="F229" s="31">
        <v>691380</v>
      </c>
      <c r="G229" s="36">
        <f t="shared" si="48"/>
        <v>0.11774180556168161</v>
      </c>
      <c r="H229" s="31">
        <v>699976</v>
      </c>
      <c r="I229" s="36">
        <f t="shared" si="49"/>
        <v>0.11920570177014615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1391356</v>
      </c>
      <c r="O229" s="36">
        <f t="shared" si="53"/>
        <v>0.23694750733182776</v>
      </c>
      <c r="P229" s="31">
        <v>673875</v>
      </c>
      <c r="Q229" s="31">
        <v>5273124</v>
      </c>
      <c r="R229" s="31">
        <v>5455124</v>
      </c>
      <c r="S229" s="31">
        <v>1393913</v>
      </c>
      <c r="T229" s="36">
        <f t="shared" si="54"/>
        <v>0.26434292081885424</v>
      </c>
      <c r="U229" s="36">
        <f t="shared" si="55"/>
        <v>3.8732702652569007E-2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947036866</v>
      </c>
      <c r="E230" s="32">
        <f>SUM(E225:E229)</f>
        <v>947036866</v>
      </c>
      <c r="F230" s="32">
        <f>SUM(F225:F229)</f>
        <v>182909782</v>
      </c>
      <c r="G230" s="37">
        <f t="shared" si="48"/>
        <v>0.19313903034478069</v>
      </c>
      <c r="H230" s="32">
        <f>SUM(H225:H229)</f>
        <v>315797229</v>
      </c>
      <c r="I230" s="37">
        <f t="shared" si="49"/>
        <v>0.33345822146695608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498707011</v>
      </c>
      <c r="O230" s="37">
        <f t="shared" si="53"/>
        <v>0.52659725181173678</v>
      </c>
      <c r="P230" s="32">
        <f>SUM(P225:P229)</f>
        <v>305887213</v>
      </c>
      <c r="Q230" s="32">
        <f>SUM(Q225:Q229)</f>
        <v>752691803</v>
      </c>
      <c r="R230" s="32">
        <f>SUM(R225:R229)</f>
        <v>950525727</v>
      </c>
      <c r="S230" s="32">
        <f>SUM(S225:S229)</f>
        <v>485286411</v>
      </c>
      <c r="T230" s="37">
        <f t="shared" si="54"/>
        <v>0.64473455013831205</v>
      </c>
      <c r="U230" s="37">
        <f t="shared" si="55"/>
        <v>3.2397614476287417E-2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3319072115</v>
      </c>
      <c r="E231" s="32">
        <f>SUM(E208:E215,E217:E223,E225:E229)</f>
        <v>3319072115</v>
      </c>
      <c r="F231" s="32">
        <f>SUM(F208:F215,F217:F223,F225:F229)</f>
        <v>558769361</v>
      </c>
      <c r="G231" s="37">
        <f t="shared" si="48"/>
        <v>0.16835107573430955</v>
      </c>
      <c r="H231" s="32">
        <f>SUM(H208:H215,H217:H223,H225:H229)</f>
        <v>814469411</v>
      </c>
      <c r="I231" s="37">
        <f t="shared" si="49"/>
        <v>0.24539069438086011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1373238772</v>
      </c>
      <c r="O231" s="37">
        <f t="shared" si="53"/>
        <v>0.41374177011516966</v>
      </c>
      <c r="P231" s="32">
        <f>SUM(P208:P215,P217:P223,P225:P229)</f>
        <v>746300988</v>
      </c>
      <c r="Q231" s="32">
        <f>SUM(Q208:Q215,Q217:Q223,Q225:Q229)</f>
        <v>3061851152</v>
      </c>
      <c r="R231" s="32">
        <f>SUM(R208:R215,R217:R223,R225:R229)</f>
        <v>3360822087</v>
      </c>
      <c r="S231" s="32">
        <f>SUM(S208:S215,S217:S223,S225:S229)</f>
        <v>1326334775</v>
      </c>
      <c r="T231" s="37">
        <f t="shared" si="54"/>
        <v>0.43318068356576989</v>
      </c>
      <c r="U231" s="37">
        <f t="shared" si="55"/>
        <v>9.1341729538216843E-2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177845116</v>
      </c>
      <c r="E234" s="31">
        <v>177845116</v>
      </c>
      <c r="F234" s="31">
        <v>7170434</v>
      </c>
      <c r="G234" s="36">
        <f t="shared" ref="G234:G260" si="56">IF(($D234     =0),0,($F234     /$D234     ))</f>
        <v>4.0318419539842748E-2</v>
      </c>
      <c r="H234" s="31">
        <v>28488572</v>
      </c>
      <c r="I234" s="36">
        <f t="shared" ref="I234:I260" si="57">IF(($D234     =0),0,($H234     /$D234     ))</f>
        <v>0.16018754206328611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35659006</v>
      </c>
      <c r="O234" s="36">
        <f t="shared" ref="O234:O260" si="61">IF(($D234     =0),0,($N234     /$D234     ))</f>
        <v>0.20050596160312886</v>
      </c>
      <c r="P234" s="31">
        <v>-16086024</v>
      </c>
      <c r="Q234" s="31">
        <v>153669798</v>
      </c>
      <c r="R234" s="31">
        <v>161330658</v>
      </c>
      <c r="S234" s="31">
        <v>26004988</v>
      </c>
      <c r="T234" s="36">
        <f t="shared" ref="T234:T260" si="62">IF(($Q234     =0),0,($S234     /$Q234     ))</f>
        <v>0.16922640843192882</v>
      </c>
      <c r="U234" s="36">
        <f t="shared" ref="U234:U260" si="63">IF(($P234     =0),0,(($H234     /$P234     )-1))</f>
        <v>-2.7710138937999842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314117195</v>
      </c>
      <c r="E235" s="31">
        <v>314117195</v>
      </c>
      <c r="F235" s="31">
        <v>41462220</v>
      </c>
      <c r="G235" s="36">
        <f t="shared" si="56"/>
        <v>0.13199602142124056</v>
      </c>
      <c r="H235" s="31">
        <v>130617187</v>
      </c>
      <c r="I235" s="36">
        <f t="shared" si="57"/>
        <v>0.41582310385778148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172079407</v>
      </c>
      <c r="O235" s="36">
        <f t="shared" si="61"/>
        <v>0.5478191252790221</v>
      </c>
      <c r="P235" s="31">
        <v>59332962</v>
      </c>
      <c r="Q235" s="31">
        <v>317527122</v>
      </c>
      <c r="R235" s="31">
        <v>308923785</v>
      </c>
      <c r="S235" s="31">
        <v>104297664</v>
      </c>
      <c r="T235" s="36">
        <f t="shared" si="62"/>
        <v>0.32846852055680459</v>
      </c>
      <c r="U235" s="36">
        <f t="shared" si="63"/>
        <v>1.2014270415153048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1052198005</v>
      </c>
      <c r="E236" s="31">
        <v>1052198005</v>
      </c>
      <c r="F236" s="31">
        <v>141385140</v>
      </c>
      <c r="G236" s="36">
        <f t="shared" si="56"/>
        <v>0.13437122987132066</v>
      </c>
      <c r="H236" s="31">
        <v>201851338</v>
      </c>
      <c r="I236" s="36">
        <f t="shared" si="57"/>
        <v>0.19183778817371927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343236478</v>
      </c>
      <c r="O236" s="36">
        <f t="shared" si="61"/>
        <v>0.32620901804503993</v>
      </c>
      <c r="P236" s="31">
        <v>295936621</v>
      </c>
      <c r="Q236" s="31">
        <v>1117338203</v>
      </c>
      <c r="R236" s="31">
        <v>1140574733</v>
      </c>
      <c r="S236" s="31">
        <v>377082652</v>
      </c>
      <c r="T236" s="36">
        <f t="shared" si="62"/>
        <v>0.33748300289701988</v>
      </c>
      <c r="U236" s="36">
        <f t="shared" si="63"/>
        <v>-0.31792375908759196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15318950</v>
      </c>
      <c r="E237" s="31">
        <v>15318950</v>
      </c>
      <c r="F237" s="31">
        <v>1451644</v>
      </c>
      <c r="G237" s="36">
        <f t="shared" si="56"/>
        <v>9.4761325025540258E-2</v>
      </c>
      <c r="H237" s="31">
        <v>3480690</v>
      </c>
      <c r="I237" s="36">
        <f t="shared" si="57"/>
        <v>0.22721465896814078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4932334</v>
      </c>
      <c r="O237" s="36">
        <f t="shared" si="61"/>
        <v>0.32197598399368105</v>
      </c>
      <c r="P237" s="31">
        <v>5361429</v>
      </c>
      <c r="Q237" s="31">
        <v>21294501</v>
      </c>
      <c r="R237" s="31">
        <v>18995772</v>
      </c>
      <c r="S237" s="31">
        <v>7710518</v>
      </c>
      <c r="T237" s="36">
        <f t="shared" si="62"/>
        <v>0.36208963055767307</v>
      </c>
      <c r="U237" s="36">
        <f t="shared" si="63"/>
        <v>-0.35079061944119749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494039249</v>
      </c>
      <c r="E238" s="31">
        <v>494039249</v>
      </c>
      <c r="F238" s="31">
        <v>56784802</v>
      </c>
      <c r="G238" s="36">
        <f t="shared" si="56"/>
        <v>0.11493985976810518</v>
      </c>
      <c r="H238" s="31">
        <v>112201741</v>
      </c>
      <c r="I238" s="36">
        <f t="shared" si="57"/>
        <v>0.22711098607471164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168986543</v>
      </c>
      <c r="O238" s="36">
        <f t="shared" si="61"/>
        <v>0.34205084584281681</v>
      </c>
      <c r="P238" s="31">
        <v>116716305</v>
      </c>
      <c r="Q238" s="31">
        <v>492992874</v>
      </c>
      <c r="R238" s="31">
        <v>501492874</v>
      </c>
      <c r="S238" s="31">
        <v>758989377</v>
      </c>
      <c r="T238" s="36">
        <f t="shared" si="62"/>
        <v>1.5395544581441556</v>
      </c>
      <c r="U238" s="36">
        <f t="shared" si="63"/>
        <v>-3.8679805704952663E-2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3583847</v>
      </c>
      <c r="E239" s="31">
        <v>3583847</v>
      </c>
      <c r="F239" s="31">
        <v>230350</v>
      </c>
      <c r="G239" s="36">
        <f t="shared" si="56"/>
        <v>6.4274507254355448E-2</v>
      </c>
      <c r="H239" s="31">
        <v>225009</v>
      </c>
      <c r="I239" s="36">
        <f t="shared" si="57"/>
        <v>6.2784209258933202E-2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455359</v>
      </c>
      <c r="O239" s="36">
        <f t="shared" si="61"/>
        <v>0.12705871651328865</v>
      </c>
      <c r="P239" s="31">
        <v>257246</v>
      </c>
      <c r="Q239" s="31">
        <v>1104124</v>
      </c>
      <c r="R239" s="31">
        <v>1104124</v>
      </c>
      <c r="S239" s="31">
        <v>496817</v>
      </c>
      <c r="T239" s="36">
        <f t="shared" si="62"/>
        <v>0.44996485901945799</v>
      </c>
      <c r="U239" s="36">
        <f t="shared" si="63"/>
        <v>-0.12531584553306951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2057102362</v>
      </c>
      <c r="E240" s="32">
        <f>SUM(E234:E239)</f>
        <v>2057102362</v>
      </c>
      <c r="F240" s="32">
        <f>SUM(F234:F239)</f>
        <v>248484590</v>
      </c>
      <c r="G240" s="37">
        <f t="shared" si="56"/>
        <v>0.12079349797567342</v>
      </c>
      <c r="H240" s="32">
        <f>SUM(H234:H239)</f>
        <v>476864537</v>
      </c>
      <c r="I240" s="37">
        <f t="shared" si="57"/>
        <v>0.23181371321569655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725349127</v>
      </c>
      <c r="O240" s="37">
        <f t="shared" si="61"/>
        <v>0.35260721119136995</v>
      </c>
      <c r="P240" s="32">
        <f>SUM(P234:P239)</f>
        <v>461518539</v>
      </c>
      <c r="Q240" s="32">
        <f>SUM(Q234:Q239)</f>
        <v>2103926622</v>
      </c>
      <c r="R240" s="32">
        <f>SUM(R234:R239)</f>
        <v>2132421946</v>
      </c>
      <c r="S240" s="32">
        <f>SUM(S234:S239)</f>
        <v>1274582016</v>
      </c>
      <c r="T240" s="37">
        <f t="shared" si="62"/>
        <v>0.60581105950756875</v>
      </c>
      <c r="U240" s="37">
        <f t="shared" si="63"/>
        <v>3.3251097633588245E-2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8752840</v>
      </c>
      <c r="E242" s="31">
        <v>8752840</v>
      </c>
      <c r="F242" s="31">
        <v>1145617</v>
      </c>
      <c r="G242" s="36">
        <f t="shared" si="56"/>
        <v>0.13088517555444862</v>
      </c>
      <c r="H242" s="31">
        <v>1466937</v>
      </c>
      <c r="I242" s="36">
        <f t="shared" si="57"/>
        <v>0.16759554613131281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2612554</v>
      </c>
      <c r="O242" s="36">
        <f t="shared" si="61"/>
        <v>0.2984807216857614</v>
      </c>
      <c r="P242" s="31">
        <v>1182620</v>
      </c>
      <c r="Q242" s="31">
        <v>15138851</v>
      </c>
      <c r="R242" s="31">
        <v>6349755</v>
      </c>
      <c r="S242" s="31">
        <v>2137382</v>
      </c>
      <c r="T242" s="36">
        <f t="shared" si="62"/>
        <v>0.14118521940667755</v>
      </c>
      <c r="U242" s="36">
        <f t="shared" si="63"/>
        <v>0.2404128122304714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114823704</v>
      </c>
      <c r="E243" s="31">
        <v>114823704</v>
      </c>
      <c r="F243" s="31">
        <v>14001799</v>
      </c>
      <c r="G243" s="36">
        <f t="shared" si="56"/>
        <v>0.12194171161731553</v>
      </c>
      <c r="H243" s="31">
        <v>53081918</v>
      </c>
      <c r="I243" s="36">
        <f t="shared" si="57"/>
        <v>0.46229059114832249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67083717</v>
      </c>
      <c r="O243" s="36">
        <f t="shared" si="61"/>
        <v>0.58423230276563798</v>
      </c>
      <c r="P243" s="31">
        <v>14373504</v>
      </c>
      <c r="Q243" s="31">
        <v>118436498</v>
      </c>
      <c r="R243" s="31">
        <v>126136998</v>
      </c>
      <c r="S243" s="31">
        <v>33688582</v>
      </c>
      <c r="T243" s="36">
        <f t="shared" si="62"/>
        <v>0.28444425974162119</v>
      </c>
      <c r="U243" s="36">
        <f t="shared" si="63"/>
        <v>2.6930394982323032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93565116</v>
      </c>
      <c r="E244" s="31">
        <v>93565116</v>
      </c>
      <c r="F244" s="31">
        <v>17978691</v>
      </c>
      <c r="G244" s="36">
        <f t="shared" si="56"/>
        <v>0.19215164549146713</v>
      </c>
      <c r="H244" s="31">
        <v>4487700</v>
      </c>
      <c r="I244" s="36">
        <f t="shared" si="57"/>
        <v>4.7963388406422752E-2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22466391</v>
      </c>
      <c r="O244" s="36">
        <f t="shared" si="61"/>
        <v>0.24011503389788991</v>
      </c>
      <c r="P244" s="31">
        <v>0</v>
      </c>
      <c r="Q244" s="31">
        <v>26578627</v>
      </c>
      <c r="R244" s="31">
        <v>26578627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15480371</v>
      </c>
      <c r="E245" s="31">
        <v>15480371</v>
      </c>
      <c r="F245" s="31">
        <v>762682</v>
      </c>
      <c r="G245" s="36">
        <f t="shared" si="56"/>
        <v>4.9267682279707639E-2</v>
      </c>
      <c r="H245" s="31">
        <v>704273</v>
      </c>
      <c r="I245" s="36">
        <f t="shared" si="57"/>
        <v>4.5494581492911246E-2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1466955</v>
      </c>
      <c r="O245" s="36">
        <f t="shared" si="61"/>
        <v>9.4762263772618885E-2</v>
      </c>
      <c r="P245" s="31">
        <v>2739384</v>
      </c>
      <c r="Q245" s="31">
        <v>15522756</v>
      </c>
      <c r="R245" s="31">
        <v>13652508</v>
      </c>
      <c r="S245" s="31">
        <v>5594873</v>
      </c>
      <c r="T245" s="36">
        <f t="shared" si="62"/>
        <v>0.36043039006733085</v>
      </c>
      <c r="U245" s="36">
        <f t="shared" si="63"/>
        <v>-0.74290825966713681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407139599</v>
      </c>
      <c r="E246" s="31">
        <v>407139599</v>
      </c>
      <c r="F246" s="31">
        <v>31728219</v>
      </c>
      <c r="G246" s="36">
        <f t="shared" si="56"/>
        <v>7.7929582575435016E-2</v>
      </c>
      <c r="H246" s="31">
        <v>60692102</v>
      </c>
      <c r="I246" s="36">
        <f t="shared" si="57"/>
        <v>0.14906951362399903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92420321</v>
      </c>
      <c r="O246" s="36">
        <f t="shared" si="61"/>
        <v>0.22699909619943404</v>
      </c>
      <c r="P246" s="31">
        <v>-3091365</v>
      </c>
      <c r="Q246" s="31">
        <v>185045435</v>
      </c>
      <c r="R246" s="31">
        <v>233647711</v>
      </c>
      <c r="S246" s="31">
        <v>130614709</v>
      </c>
      <c r="T246" s="36">
        <f t="shared" si="62"/>
        <v>0.70585210059356507</v>
      </c>
      <c r="U246" s="36">
        <f t="shared" si="63"/>
        <v>-20.632784223150615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639761630</v>
      </c>
      <c r="E247" s="32">
        <f>SUM(E241:E246)</f>
        <v>639761630</v>
      </c>
      <c r="F247" s="32">
        <f>SUM(F241:F246)</f>
        <v>65617008</v>
      </c>
      <c r="G247" s="37">
        <f t="shared" si="56"/>
        <v>0.10256477557117641</v>
      </c>
      <c r="H247" s="32">
        <f>SUM(H241:H246)</f>
        <v>120432930</v>
      </c>
      <c r="I247" s="37">
        <f t="shared" si="57"/>
        <v>0.18824656614683191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186049938</v>
      </c>
      <c r="O247" s="37">
        <f t="shared" si="61"/>
        <v>0.29081134171800832</v>
      </c>
      <c r="P247" s="32">
        <f>SUM(P241:P246)</f>
        <v>15204143</v>
      </c>
      <c r="Q247" s="32">
        <f>SUM(Q241:Q246)</f>
        <v>360722167</v>
      </c>
      <c r="R247" s="32">
        <f>SUM(R241:R246)</f>
        <v>406365599</v>
      </c>
      <c r="S247" s="32">
        <f>SUM(S241:S246)</f>
        <v>172035546</v>
      </c>
      <c r="T247" s="37">
        <f t="shared" si="62"/>
        <v>0.4769198062618647</v>
      </c>
      <c r="U247" s="37">
        <f t="shared" si="63"/>
        <v>6.921060068956205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37188004</v>
      </c>
      <c r="E248" s="31">
        <v>37188004</v>
      </c>
      <c r="F248" s="31">
        <v>3512225</v>
      </c>
      <c r="G248" s="36">
        <f t="shared" si="56"/>
        <v>9.444510654564843E-2</v>
      </c>
      <c r="H248" s="31">
        <v>3392117</v>
      </c>
      <c r="I248" s="36">
        <f t="shared" si="57"/>
        <v>9.1215355360293071E-2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6904342</v>
      </c>
      <c r="O248" s="36">
        <f t="shared" si="61"/>
        <v>0.18566046190594149</v>
      </c>
      <c r="P248" s="31">
        <v>6359276</v>
      </c>
      <c r="Q248" s="31">
        <v>21408918</v>
      </c>
      <c r="R248" s="31">
        <v>24666959</v>
      </c>
      <c r="S248" s="31">
        <v>7442447</v>
      </c>
      <c r="T248" s="36">
        <f t="shared" si="62"/>
        <v>0.34763302844169891</v>
      </c>
      <c r="U248" s="36">
        <f t="shared" si="63"/>
        <v>-0.46658754864547469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27765542</v>
      </c>
      <c r="E249" s="31">
        <v>27765542</v>
      </c>
      <c r="F249" s="31">
        <v>-26914</v>
      </c>
      <c r="G249" s="36">
        <f t="shared" si="56"/>
        <v>-9.6933097866412979E-4</v>
      </c>
      <c r="H249" s="31">
        <v>5591372</v>
      </c>
      <c r="I249" s="36">
        <f t="shared" si="57"/>
        <v>0.20137809663503056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5564458</v>
      </c>
      <c r="O249" s="36">
        <f t="shared" si="61"/>
        <v>0.20040876565636645</v>
      </c>
      <c r="P249" s="31">
        <v>768710</v>
      </c>
      <c r="Q249" s="31">
        <v>20676960</v>
      </c>
      <c r="R249" s="31">
        <v>21560668</v>
      </c>
      <c r="S249" s="31">
        <v>3289594</v>
      </c>
      <c r="T249" s="36">
        <f t="shared" si="62"/>
        <v>0.15909466381905271</v>
      </c>
      <c r="U249" s="36">
        <f t="shared" si="63"/>
        <v>6.2737079002484686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4097730</v>
      </c>
      <c r="E250" s="31">
        <v>4097730</v>
      </c>
      <c r="F250" s="31">
        <v>2530291</v>
      </c>
      <c r="G250" s="36">
        <f t="shared" si="56"/>
        <v>0.61748602274918063</v>
      </c>
      <c r="H250" s="31">
        <v>2278666</v>
      </c>
      <c r="I250" s="36">
        <f t="shared" si="57"/>
        <v>0.55608007360172584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4808957</v>
      </c>
      <c r="O250" s="36">
        <f t="shared" si="61"/>
        <v>1.1735660963509065</v>
      </c>
      <c r="P250" s="31">
        <v>1561503</v>
      </c>
      <c r="Q250" s="31">
        <v>3497370</v>
      </c>
      <c r="R250" s="31">
        <v>3497370</v>
      </c>
      <c r="S250" s="31">
        <v>2360643</v>
      </c>
      <c r="T250" s="36">
        <f t="shared" si="62"/>
        <v>0.67497662529271996</v>
      </c>
      <c r="U250" s="36">
        <f t="shared" si="63"/>
        <v>0.45927737570789162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14518334</v>
      </c>
      <c r="E251" s="31">
        <v>14518334</v>
      </c>
      <c r="F251" s="31">
        <v>6836670</v>
      </c>
      <c r="G251" s="36">
        <f t="shared" si="56"/>
        <v>0.47089907147748494</v>
      </c>
      <c r="H251" s="31">
        <v>6451572</v>
      </c>
      <c r="I251" s="36">
        <f t="shared" si="57"/>
        <v>0.44437412722423936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13288242</v>
      </c>
      <c r="O251" s="36">
        <f t="shared" si="61"/>
        <v>0.9152731987017243</v>
      </c>
      <c r="P251" s="31">
        <v>8091966</v>
      </c>
      <c r="Q251" s="31">
        <v>9719623</v>
      </c>
      <c r="R251" s="31">
        <v>6033623</v>
      </c>
      <c r="S251" s="31">
        <v>9819487</v>
      </c>
      <c r="T251" s="36">
        <f t="shared" si="62"/>
        <v>1.010274472579852</v>
      </c>
      <c r="U251" s="36">
        <f t="shared" si="63"/>
        <v>-0.20271884483943703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340036571</v>
      </c>
      <c r="E253" s="31">
        <v>340036571</v>
      </c>
      <c r="F253" s="31">
        <v>11835484</v>
      </c>
      <c r="G253" s="36">
        <f t="shared" si="56"/>
        <v>3.4806503209915032E-2</v>
      </c>
      <c r="H253" s="31">
        <v>27103819</v>
      </c>
      <c r="I253" s="36">
        <f t="shared" si="57"/>
        <v>7.9708541114537942E-2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38939303</v>
      </c>
      <c r="O253" s="36">
        <f t="shared" si="61"/>
        <v>0.11451504432445297</v>
      </c>
      <c r="P253" s="31">
        <v>32529709</v>
      </c>
      <c r="Q253" s="31">
        <v>221678435</v>
      </c>
      <c r="R253" s="31">
        <v>185901060</v>
      </c>
      <c r="S253" s="31">
        <v>56237692</v>
      </c>
      <c r="T253" s="36">
        <f t="shared" si="62"/>
        <v>0.25369040520337488</v>
      </c>
      <c r="U253" s="36">
        <f t="shared" si="63"/>
        <v>-0.16679798764876752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423606181</v>
      </c>
      <c r="E254" s="32">
        <f>SUM(E248:E253)</f>
        <v>423606181</v>
      </c>
      <c r="F254" s="32">
        <f>SUM(F248:F253)</f>
        <v>24687756</v>
      </c>
      <c r="G254" s="37">
        <f t="shared" si="56"/>
        <v>5.8279971131960422E-2</v>
      </c>
      <c r="H254" s="32">
        <f>SUM(H248:H253)</f>
        <v>44817546</v>
      </c>
      <c r="I254" s="37">
        <f t="shared" si="57"/>
        <v>0.10580002844670484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69505302</v>
      </c>
      <c r="O254" s="37">
        <f t="shared" si="61"/>
        <v>0.16407999957866526</v>
      </c>
      <c r="P254" s="32">
        <f>SUM(P248:P253)</f>
        <v>49311164</v>
      </c>
      <c r="Q254" s="32">
        <f>SUM(Q248:Q253)</f>
        <v>276981306</v>
      </c>
      <c r="R254" s="32">
        <f>SUM(R248:R253)</f>
        <v>241659680</v>
      </c>
      <c r="S254" s="32">
        <f>SUM(S248:S253)</f>
        <v>79149863</v>
      </c>
      <c r="T254" s="37">
        <f t="shared" si="62"/>
        <v>0.28575886272989126</v>
      </c>
      <c r="U254" s="37">
        <f t="shared" si="63"/>
        <v>-9.1127802215336118E-2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730845449</v>
      </c>
      <c r="E255" s="31">
        <v>730845449</v>
      </c>
      <c r="F255" s="31">
        <v>155796862</v>
      </c>
      <c r="G255" s="36">
        <f t="shared" si="56"/>
        <v>0.21317347219329816</v>
      </c>
      <c r="H255" s="31">
        <v>171590744</v>
      </c>
      <c r="I255" s="36">
        <f t="shared" si="57"/>
        <v>0.23478389888694512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327387606</v>
      </c>
      <c r="O255" s="36">
        <f t="shared" si="61"/>
        <v>0.44795737108024325</v>
      </c>
      <c r="P255" s="31">
        <v>91152016</v>
      </c>
      <c r="Q255" s="31">
        <v>672384967</v>
      </c>
      <c r="R255" s="31">
        <v>588918144</v>
      </c>
      <c r="S255" s="31">
        <v>141832036</v>
      </c>
      <c r="T255" s="36">
        <f t="shared" si="62"/>
        <v>0.21093873742123684</v>
      </c>
      <c r="U255" s="36">
        <f t="shared" si="63"/>
        <v>0.88246789846096219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86168315</v>
      </c>
      <c r="E256" s="31">
        <v>86168315</v>
      </c>
      <c r="F256" s="31">
        <v>15672117</v>
      </c>
      <c r="G256" s="36">
        <f t="shared" si="56"/>
        <v>0.18187795595167436</v>
      </c>
      <c r="H256" s="31">
        <v>27060416</v>
      </c>
      <c r="I256" s="36">
        <f t="shared" si="57"/>
        <v>0.31404137356057155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42732533</v>
      </c>
      <c r="O256" s="36">
        <f t="shared" si="61"/>
        <v>0.49591932951224588</v>
      </c>
      <c r="P256" s="31">
        <v>22894827</v>
      </c>
      <c r="Q256" s="31">
        <v>88154335</v>
      </c>
      <c r="R256" s="31">
        <v>72236517</v>
      </c>
      <c r="S256" s="31">
        <v>35307828</v>
      </c>
      <c r="T256" s="36">
        <f t="shared" si="62"/>
        <v>0.40052287842679546</v>
      </c>
      <c r="U256" s="36">
        <f t="shared" si="63"/>
        <v>0.18194455018157596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304203405</v>
      </c>
      <c r="E257" s="31">
        <v>304203405</v>
      </c>
      <c r="F257" s="31">
        <v>13252880</v>
      </c>
      <c r="G257" s="36">
        <f t="shared" si="56"/>
        <v>4.3565850290203031E-2</v>
      </c>
      <c r="H257" s="31">
        <v>24875143</v>
      </c>
      <c r="I257" s="36">
        <f t="shared" si="57"/>
        <v>8.1771415412000406E-2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38128023</v>
      </c>
      <c r="O257" s="36">
        <f t="shared" si="61"/>
        <v>0.12533726570220344</v>
      </c>
      <c r="P257" s="31">
        <v>15668134</v>
      </c>
      <c r="Q257" s="31">
        <v>126220684</v>
      </c>
      <c r="R257" s="31">
        <v>121416897</v>
      </c>
      <c r="S257" s="31">
        <v>28198741</v>
      </c>
      <c r="T257" s="36">
        <f t="shared" si="62"/>
        <v>0.22340824107719143</v>
      </c>
      <c r="U257" s="36">
        <f t="shared" si="63"/>
        <v>0.58762638869440353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1121217169</v>
      </c>
      <c r="E259" s="32">
        <f>SUM(E255:E258)</f>
        <v>1121217169</v>
      </c>
      <c r="F259" s="32">
        <f>SUM(F255:F258)</f>
        <v>184721859</v>
      </c>
      <c r="G259" s="37">
        <f t="shared" si="56"/>
        <v>0.16475118657409712</v>
      </c>
      <c r="H259" s="32">
        <f>SUM(H255:H258)</f>
        <v>223526303</v>
      </c>
      <c r="I259" s="37">
        <f t="shared" si="57"/>
        <v>0.19936039973358632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408248162</v>
      </c>
      <c r="O259" s="37">
        <f t="shared" si="61"/>
        <v>0.36411158630768348</v>
      </c>
      <c r="P259" s="32">
        <f>SUM(P255:P258)</f>
        <v>129714977</v>
      </c>
      <c r="Q259" s="32">
        <f>SUM(Q255:Q258)</f>
        <v>886759986</v>
      </c>
      <c r="R259" s="32">
        <f>SUM(R255:R258)</f>
        <v>782571558</v>
      </c>
      <c r="S259" s="32">
        <f>SUM(S255:S258)</f>
        <v>205338605</v>
      </c>
      <c r="T259" s="37">
        <f t="shared" si="62"/>
        <v>0.23156052172160146</v>
      </c>
      <c r="U259" s="37">
        <f t="shared" si="63"/>
        <v>0.72321121407591971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4241687342</v>
      </c>
      <c r="E260" s="32">
        <f>SUM(E234:E239,E241:E246,E248:E253,E255:E258)</f>
        <v>4241687342</v>
      </c>
      <c r="F260" s="32">
        <f>SUM(F234:F239,F241:F246,F248:F253,F255:F258)</f>
        <v>523511213</v>
      </c>
      <c r="G260" s="37">
        <f t="shared" si="56"/>
        <v>0.1234205095260885</v>
      </c>
      <c r="H260" s="32">
        <f>SUM(H234:H239,H241:H246,H248:H253,H255:H258)</f>
        <v>865641316</v>
      </c>
      <c r="I260" s="37">
        <f t="shared" si="57"/>
        <v>0.20407947267321241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1389152529</v>
      </c>
      <c r="O260" s="37">
        <f t="shared" si="61"/>
        <v>0.32749998219930093</v>
      </c>
      <c r="P260" s="32">
        <f>SUM(P234:P239,P241:P246,P248:P253,P255:P258)</f>
        <v>655748823</v>
      </c>
      <c r="Q260" s="32">
        <f>SUM(Q234:Q239,Q241:Q246,Q248:Q253,Q255:Q258)</f>
        <v>3628390081</v>
      </c>
      <c r="R260" s="32">
        <f>SUM(R234:R239,R241:R246,R248:R253,R255:R258)</f>
        <v>3563018783</v>
      </c>
      <c r="S260" s="32">
        <f>SUM(S234:S239,S241:S246,S248:S253,S255:S258)</f>
        <v>1731106030</v>
      </c>
      <c r="T260" s="37">
        <f t="shared" si="62"/>
        <v>0.47710030932586489</v>
      </c>
      <c r="U260" s="37">
        <f t="shared" si="63"/>
        <v>0.32008062483399979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110023646</v>
      </c>
      <c r="E263" s="31">
        <v>110023646</v>
      </c>
      <c r="F263" s="31">
        <v>7640086</v>
      </c>
      <c r="G263" s="36">
        <f t="shared" ref="G263:G299" si="64">IF(($D263     =0),0,($F263     /$D263     ))</f>
        <v>6.9440400111808687E-2</v>
      </c>
      <c r="H263" s="31">
        <v>13027466</v>
      </c>
      <c r="I263" s="36">
        <f t="shared" ref="I263:I299" si="65">IF(($D263     =0),0,($H263     /$D263     ))</f>
        <v>0.11840605609452354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20667552</v>
      </c>
      <c r="O263" s="36">
        <f t="shared" ref="O263:O299" si="69">IF(($D263     =0),0,($N263     /$D263     ))</f>
        <v>0.18784645620633222</v>
      </c>
      <c r="P263" s="31">
        <v>9209612</v>
      </c>
      <c r="Q263" s="31">
        <v>82143300</v>
      </c>
      <c r="R263" s="31">
        <v>115584665</v>
      </c>
      <c r="S263" s="31">
        <v>16309057</v>
      </c>
      <c r="T263" s="36">
        <f t="shared" ref="T263:T299" si="70">IF(($Q263     =0),0,($S263     /$Q263     ))</f>
        <v>0.19854397132815457</v>
      </c>
      <c r="U263" s="36">
        <f t="shared" ref="U263:U299" si="71">IF(($P263     =0),0,(($H263     /$P263     )-1))</f>
        <v>0.41455101474416067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68739546</v>
      </c>
      <c r="E264" s="31">
        <v>68739546</v>
      </c>
      <c r="F264" s="31">
        <v>14690666</v>
      </c>
      <c r="G264" s="36">
        <f t="shared" si="64"/>
        <v>0.21371491164634693</v>
      </c>
      <c r="H264" s="31">
        <v>20277300</v>
      </c>
      <c r="I264" s="36">
        <f t="shared" si="65"/>
        <v>0.29498740070235552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34967966</v>
      </c>
      <c r="O264" s="36">
        <f t="shared" si="69"/>
        <v>0.50870231234870245</v>
      </c>
      <c r="P264" s="31">
        <v>14530633</v>
      </c>
      <c r="Q264" s="31">
        <v>55880090</v>
      </c>
      <c r="R264" s="31">
        <v>57621767</v>
      </c>
      <c r="S264" s="31">
        <v>28266171</v>
      </c>
      <c r="T264" s="36">
        <f t="shared" si="70"/>
        <v>0.50583617528175062</v>
      </c>
      <c r="U264" s="36">
        <f t="shared" si="71"/>
        <v>0.39548634942469474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81264036</v>
      </c>
      <c r="E265" s="31">
        <v>81264036</v>
      </c>
      <c r="F265" s="31">
        <v>12734393</v>
      </c>
      <c r="G265" s="36">
        <f t="shared" si="64"/>
        <v>0.15670392004650127</v>
      </c>
      <c r="H265" s="31">
        <v>16770309</v>
      </c>
      <c r="I265" s="36">
        <f t="shared" si="65"/>
        <v>0.20636815281977872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29504702</v>
      </c>
      <c r="O265" s="36">
        <f t="shared" si="69"/>
        <v>0.36307207286627996</v>
      </c>
      <c r="P265" s="31">
        <v>20608555</v>
      </c>
      <c r="Q265" s="31">
        <v>69855796</v>
      </c>
      <c r="R265" s="31">
        <v>89454417</v>
      </c>
      <c r="S265" s="31">
        <v>29656234</v>
      </c>
      <c r="T265" s="36">
        <f t="shared" si="70"/>
        <v>0.42453505218092424</v>
      </c>
      <c r="U265" s="36">
        <f t="shared" si="71"/>
        <v>-0.18624527532376722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260027228</v>
      </c>
      <c r="E267" s="32">
        <f>SUM(E263:E266)</f>
        <v>260027228</v>
      </c>
      <c r="F267" s="32">
        <f>SUM(F263:F266)</f>
        <v>35065145</v>
      </c>
      <c r="G267" s="37">
        <f t="shared" si="64"/>
        <v>0.13485182021015121</v>
      </c>
      <c r="H267" s="32">
        <f>SUM(H263:H266)</f>
        <v>50075075</v>
      </c>
      <c r="I267" s="37">
        <f t="shared" si="65"/>
        <v>0.19257627512761855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85140220</v>
      </c>
      <c r="O267" s="37">
        <f t="shared" si="69"/>
        <v>0.32742809533776979</v>
      </c>
      <c r="P267" s="32">
        <f>SUM(P263:P266)</f>
        <v>44348800</v>
      </c>
      <c r="Q267" s="32">
        <f>SUM(Q263:Q266)</f>
        <v>207879186</v>
      </c>
      <c r="R267" s="32">
        <f>SUM(R263:R266)</f>
        <v>262660849</v>
      </c>
      <c r="S267" s="32">
        <f>SUM(S263:S266)</f>
        <v>74231462</v>
      </c>
      <c r="T267" s="37">
        <f t="shared" si="70"/>
        <v>0.35708943944007937</v>
      </c>
      <c r="U267" s="37">
        <f t="shared" si="71"/>
        <v>0.12911905169925686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9495739</v>
      </c>
      <c r="E268" s="31">
        <v>9495739</v>
      </c>
      <c r="F268" s="31">
        <v>1080703</v>
      </c>
      <c r="G268" s="36">
        <f t="shared" si="64"/>
        <v>0.11380925697304865</v>
      </c>
      <c r="H268" s="31">
        <v>613984</v>
      </c>
      <c r="I268" s="36">
        <f t="shared" si="65"/>
        <v>6.4658895953227019E-2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1694687</v>
      </c>
      <c r="O268" s="36">
        <f t="shared" si="69"/>
        <v>0.17846815292627566</v>
      </c>
      <c r="P268" s="31">
        <v>1073866</v>
      </c>
      <c r="Q268" s="31">
        <v>11454411</v>
      </c>
      <c r="R268" s="31">
        <v>7625345</v>
      </c>
      <c r="S268" s="31">
        <v>1479565</v>
      </c>
      <c r="T268" s="36">
        <f t="shared" si="70"/>
        <v>0.12916988922433462</v>
      </c>
      <c r="U268" s="36">
        <f t="shared" si="71"/>
        <v>-0.42824896216101449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75567293</v>
      </c>
      <c r="E269" s="31">
        <v>75567294</v>
      </c>
      <c r="F269" s="31">
        <v>4157967</v>
      </c>
      <c r="G269" s="36">
        <f t="shared" si="64"/>
        <v>5.5023368377109923E-2</v>
      </c>
      <c r="H269" s="31">
        <v>13881060</v>
      </c>
      <c r="I269" s="36">
        <f t="shared" si="65"/>
        <v>0.18369137557964396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18039027</v>
      </c>
      <c r="O269" s="36">
        <f t="shared" si="69"/>
        <v>0.23871474395675388</v>
      </c>
      <c r="P269" s="31">
        <v>10701046</v>
      </c>
      <c r="Q269" s="31">
        <v>89021880</v>
      </c>
      <c r="R269" s="31">
        <v>70926628</v>
      </c>
      <c r="S269" s="31">
        <v>21782596</v>
      </c>
      <c r="T269" s="36">
        <f t="shared" si="70"/>
        <v>0.24468811487692688</v>
      </c>
      <c r="U269" s="36">
        <f t="shared" si="71"/>
        <v>0.29716851978769188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11102797</v>
      </c>
      <c r="E270" s="31">
        <v>11102797</v>
      </c>
      <c r="F270" s="31">
        <v>680385</v>
      </c>
      <c r="G270" s="36">
        <f t="shared" si="64"/>
        <v>6.1280504362999699E-2</v>
      </c>
      <c r="H270" s="31">
        <v>4562105</v>
      </c>
      <c r="I270" s="36">
        <f t="shared" si="65"/>
        <v>0.41089691183221672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5242490</v>
      </c>
      <c r="O270" s="36">
        <f t="shared" si="69"/>
        <v>0.47217741619521642</v>
      </c>
      <c r="P270" s="31">
        <v>672290</v>
      </c>
      <c r="Q270" s="31">
        <v>5695847</v>
      </c>
      <c r="R270" s="31">
        <v>5695847</v>
      </c>
      <c r="S270" s="31">
        <v>1582771</v>
      </c>
      <c r="T270" s="36">
        <f t="shared" si="70"/>
        <v>0.27788158635581328</v>
      </c>
      <c r="U270" s="36">
        <f t="shared" si="71"/>
        <v>5.7859182793139867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21664856</v>
      </c>
      <c r="E271" s="31">
        <v>21664856</v>
      </c>
      <c r="F271" s="31">
        <v>2253954</v>
      </c>
      <c r="G271" s="36">
        <f t="shared" si="64"/>
        <v>0.10403734047436088</v>
      </c>
      <c r="H271" s="31">
        <v>3181800</v>
      </c>
      <c r="I271" s="36">
        <f t="shared" si="65"/>
        <v>0.14686458105237349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5435754</v>
      </c>
      <c r="O271" s="36">
        <f t="shared" si="69"/>
        <v>0.25090192152673435</v>
      </c>
      <c r="P271" s="31">
        <v>2465014</v>
      </c>
      <c r="Q271" s="31">
        <v>20190976</v>
      </c>
      <c r="R271" s="31">
        <v>20530084</v>
      </c>
      <c r="S271" s="31">
        <v>4725870</v>
      </c>
      <c r="T271" s="36">
        <f t="shared" si="70"/>
        <v>0.23405852198526708</v>
      </c>
      <c r="U271" s="36">
        <f t="shared" si="71"/>
        <v>0.29078374402741725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7165313</v>
      </c>
      <c r="E272" s="31">
        <v>7165313</v>
      </c>
      <c r="F272" s="31">
        <v>460702</v>
      </c>
      <c r="G272" s="36">
        <f t="shared" si="64"/>
        <v>6.4296144495013682E-2</v>
      </c>
      <c r="H272" s="31">
        <v>463353</v>
      </c>
      <c r="I272" s="36">
        <f t="shared" si="65"/>
        <v>6.4666121354363726E-2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924055</v>
      </c>
      <c r="O272" s="36">
        <f t="shared" si="69"/>
        <v>0.12896226584937742</v>
      </c>
      <c r="P272" s="31">
        <v>781284</v>
      </c>
      <c r="Q272" s="31">
        <v>5828542</v>
      </c>
      <c r="R272" s="31">
        <v>5521829</v>
      </c>
      <c r="S272" s="31">
        <v>996550</v>
      </c>
      <c r="T272" s="36">
        <f t="shared" si="70"/>
        <v>0.17097757895542315</v>
      </c>
      <c r="U272" s="36">
        <f t="shared" si="71"/>
        <v>-0.40693397023361544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17958999</v>
      </c>
      <c r="E273" s="31">
        <v>17958999</v>
      </c>
      <c r="F273" s="31">
        <v>1357468</v>
      </c>
      <c r="G273" s="36">
        <f t="shared" si="64"/>
        <v>7.5587063621975814E-2</v>
      </c>
      <c r="H273" s="31">
        <v>1606058</v>
      </c>
      <c r="I273" s="36">
        <f t="shared" si="65"/>
        <v>8.9429149141330211E-2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2963526</v>
      </c>
      <c r="O273" s="36">
        <f t="shared" si="69"/>
        <v>0.16501621276330602</v>
      </c>
      <c r="P273" s="31">
        <v>1347520</v>
      </c>
      <c r="Q273" s="31">
        <v>17530058</v>
      </c>
      <c r="R273" s="31">
        <v>17530058</v>
      </c>
      <c r="S273" s="31">
        <v>2264514</v>
      </c>
      <c r="T273" s="36">
        <f t="shared" si="70"/>
        <v>0.12917892228308658</v>
      </c>
      <c r="U273" s="36">
        <f t="shared" si="71"/>
        <v>0.19186208739016863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142954997</v>
      </c>
      <c r="E275" s="32">
        <f>SUM(E268:E274)</f>
        <v>142954998</v>
      </c>
      <c r="F275" s="32">
        <f>SUM(F268:F274)</f>
        <v>9991179</v>
      </c>
      <c r="G275" s="37">
        <f t="shared" si="64"/>
        <v>6.9890379557700943E-2</v>
      </c>
      <c r="H275" s="32">
        <f>SUM(H268:H274)</f>
        <v>24308360</v>
      </c>
      <c r="I275" s="37">
        <f t="shared" si="65"/>
        <v>0.17004204477021534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34299539</v>
      </c>
      <c r="O275" s="37">
        <f t="shared" si="69"/>
        <v>0.23993242432791628</v>
      </c>
      <c r="P275" s="32">
        <f>SUM(P268:P274)</f>
        <v>17041020</v>
      </c>
      <c r="Q275" s="32">
        <f>SUM(Q268:Q274)</f>
        <v>149721714</v>
      </c>
      <c r="R275" s="32">
        <f>SUM(R268:R274)</f>
        <v>127829791</v>
      </c>
      <c r="S275" s="32">
        <f>SUM(S268:S274)</f>
        <v>32831866</v>
      </c>
      <c r="T275" s="37">
        <f t="shared" si="70"/>
        <v>0.21928593470416721</v>
      </c>
      <c r="U275" s="37">
        <f t="shared" si="71"/>
        <v>0.42646156157319215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8517052</v>
      </c>
      <c r="E276" s="31">
        <v>8517052</v>
      </c>
      <c r="F276" s="31">
        <v>1495922</v>
      </c>
      <c r="G276" s="36">
        <f t="shared" si="64"/>
        <v>0.17563847209104747</v>
      </c>
      <c r="H276" s="31">
        <v>2139689</v>
      </c>
      <c r="I276" s="36">
        <f t="shared" si="65"/>
        <v>0.25122413248152059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3635611</v>
      </c>
      <c r="O276" s="36">
        <f t="shared" si="69"/>
        <v>0.42686260457256808</v>
      </c>
      <c r="P276" s="31">
        <v>1991280</v>
      </c>
      <c r="Q276" s="31">
        <v>9090365</v>
      </c>
      <c r="R276" s="31">
        <v>9316310</v>
      </c>
      <c r="S276" s="31">
        <v>3383450</v>
      </c>
      <c r="T276" s="36">
        <f t="shared" si="70"/>
        <v>0.37220177627631013</v>
      </c>
      <c r="U276" s="36">
        <f t="shared" si="71"/>
        <v>7.4529448395002307E-2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34308884</v>
      </c>
      <c r="E277" s="31">
        <v>34308884</v>
      </c>
      <c r="F277" s="31">
        <v>4575945</v>
      </c>
      <c r="G277" s="36">
        <f t="shared" si="64"/>
        <v>0.13337492994525849</v>
      </c>
      <c r="H277" s="31">
        <v>3914727</v>
      </c>
      <c r="I277" s="36">
        <f t="shared" si="65"/>
        <v>0.11410242898020233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8490672</v>
      </c>
      <c r="O277" s="36">
        <f t="shared" si="69"/>
        <v>0.24747735892546083</v>
      </c>
      <c r="P277" s="31">
        <v>3341008</v>
      </c>
      <c r="Q277" s="31">
        <v>32588976</v>
      </c>
      <c r="R277" s="31">
        <v>34573176</v>
      </c>
      <c r="S277" s="31">
        <v>6497758</v>
      </c>
      <c r="T277" s="36">
        <f t="shared" si="70"/>
        <v>0.19938515404718454</v>
      </c>
      <c r="U277" s="36">
        <f t="shared" si="71"/>
        <v>0.17172033110965312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10615073</v>
      </c>
      <c r="F278" s="31">
        <v>258702</v>
      </c>
      <c r="G278" s="36">
        <f t="shared" si="64"/>
        <v>0</v>
      </c>
      <c r="H278" s="31">
        <v>256888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515590</v>
      </c>
      <c r="O278" s="36">
        <f t="shared" si="69"/>
        <v>0</v>
      </c>
      <c r="P278" s="31">
        <v>620176</v>
      </c>
      <c r="Q278" s="31">
        <v>9177604</v>
      </c>
      <c r="R278" s="31">
        <v>10308593</v>
      </c>
      <c r="S278" s="31">
        <v>1335808</v>
      </c>
      <c r="T278" s="36">
        <f t="shared" si="70"/>
        <v>0.14555084311765903</v>
      </c>
      <c r="U278" s="36">
        <f t="shared" si="71"/>
        <v>-0.58578210056500091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6547370</v>
      </c>
      <c r="E279" s="31">
        <v>6547370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304577</v>
      </c>
      <c r="Q279" s="31">
        <v>4688171</v>
      </c>
      <c r="R279" s="31">
        <v>4688171</v>
      </c>
      <c r="S279" s="31">
        <v>397549</v>
      </c>
      <c r="T279" s="36">
        <f t="shared" si="70"/>
        <v>8.4798314737239741E-2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13346533</v>
      </c>
      <c r="E280" s="31">
        <v>13346533</v>
      </c>
      <c r="F280" s="31">
        <v>1101763</v>
      </c>
      <c r="G280" s="36">
        <f t="shared" si="64"/>
        <v>8.2550502066716505E-2</v>
      </c>
      <c r="H280" s="31">
        <v>778514</v>
      </c>
      <c r="I280" s="36">
        <f t="shared" si="65"/>
        <v>5.8330803962347376E-2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1880277</v>
      </c>
      <c r="O280" s="36">
        <f t="shared" si="69"/>
        <v>0.14088130602906387</v>
      </c>
      <c r="P280" s="31">
        <v>948128</v>
      </c>
      <c r="Q280" s="31">
        <v>12490888</v>
      </c>
      <c r="R280" s="31">
        <v>20193318</v>
      </c>
      <c r="S280" s="31">
        <v>1943708</v>
      </c>
      <c r="T280" s="36">
        <f t="shared" si="70"/>
        <v>0.15561007351919254</v>
      </c>
      <c r="U280" s="36">
        <f t="shared" si="71"/>
        <v>-0.17889356711330118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19468326</v>
      </c>
      <c r="E281" s="31">
        <v>19468326</v>
      </c>
      <c r="F281" s="31">
        <v>1891093</v>
      </c>
      <c r="G281" s="36">
        <f t="shared" si="64"/>
        <v>9.7136908432702437E-2</v>
      </c>
      <c r="H281" s="31">
        <v>2484985</v>
      </c>
      <c r="I281" s="36">
        <f t="shared" si="65"/>
        <v>0.1276424588328755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4376078</v>
      </c>
      <c r="O281" s="36">
        <f t="shared" si="69"/>
        <v>0.22477936726557796</v>
      </c>
      <c r="P281" s="31">
        <v>1820769</v>
      </c>
      <c r="Q281" s="31">
        <v>11800892</v>
      </c>
      <c r="R281" s="31">
        <v>12150992</v>
      </c>
      <c r="S281" s="31">
        <v>3028390</v>
      </c>
      <c r="T281" s="36">
        <f t="shared" si="70"/>
        <v>0.25662382131791395</v>
      </c>
      <c r="U281" s="36">
        <f t="shared" si="71"/>
        <v>0.36479970825513841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20945513</v>
      </c>
      <c r="E282" s="31">
        <v>20945513</v>
      </c>
      <c r="F282" s="31">
        <v>3077999</v>
      </c>
      <c r="G282" s="36">
        <f t="shared" si="64"/>
        <v>0.14695266714164509</v>
      </c>
      <c r="H282" s="31">
        <v>1934318</v>
      </c>
      <c r="I282" s="36">
        <f t="shared" si="65"/>
        <v>9.234999400587611E-2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5012317</v>
      </c>
      <c r="O282" s="36">
        <f t="shared" si="69"/>
        <v>0.23930266114752119</v>
      </c>
      <c r="P282" s="31">
        <v>2305627</v>
      </c>
      <c r="Q282" s="31">
        <v>17087092</v>
      </c>
      <c r="R282" s="31">
        <v>17087093</v>
      </c>
      <c r="S282" s="31">
        <v>3714545</v>
      </c>
      <c r="T282" s="36">
        <f t="shared" si="70"/>
        <v>0.21738895067692032</v>
      </c>
      <c r="U282" s="36">
        <f t="shared" si="71"/>
        <v>-0.16104469630170015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17045723</v>
      </c>
      <c r="E283" s="31">
        <v>17045723</v>
      </c>
      <c r="F283" s="31">
        <v>1777073</v>
      </c>
      <c r="G283" s="36">
        <f t="shared" si="64"/>
        <v>0.10425330741324378</v>
      </c>
      <c r="H283" s="31">
        <v>1530474</v>
      </c>
      <c r="I283" s="36">
        <f t="shared" si="65"/>
        <v>8.9786393924153288E-2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3307547</v>
      </c>
      <c r="O283" s="36">
        <f t="shared" si="69"/>
        <v>0.19403970133739706</v>
      </c>
      <c r="P283" s="31">
        <v>553157</v>
      </c>
      <c r="Q283" s="31">
        <v>15999717</v>
      </c>
      <c r="R283" s="31">
        <v>15327600</v>
      </c>
      <c r="S283" s="31">
        <v>1356950</v>
      </c>
      <c r="T283" s="36">
        <f t="shared" si="70"/>
        <v>8.4810875092353202E-2</v>
      </c>
      <c r="U283" s="36">
        <f t="shared" si="71"/>
        <v>1.7667985761727683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120179401</v>
      </c>
      <c r="E285" s="32">
        <f>SUM(E276:E284)</f>
        <v>130794474</v>
      </c>
      <c r="F285" s="32">
        <f>SUM(F276:F284)</f>
        <v>14178497</v>
      </c>
      <c r="G285" s="37">
        <f t="shared" si="64"/>
        <v>0.1179777639264486</v>
      </c>
      <c r="H285" s="32">
        <f>SUM(H276:H284)</f>
        <v>13039595</v>
      </c>
      <c r="I285" s="37">
        <f t="shared" si="65"/>
        <v>0.10850108164543107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27218092</v>
      </c>
      <c r="O285" s="37">
        <f t="shared" si="69"/>
        <v>0.22647884557187967</v>
      </c>
      <c r="P285" s="32">
        <f>SUM(P276:P284)</f>
        <v>11884722</v>
      </c>
      <c r="Q285" s="32">
        <f>SUM(Q276:Q284)</f>
        <v>112923705</v>
      </c>
      <c r="R285" s="32">
        <f>SUM(R276:R284)</f>
        <v>123645253</v>
      </c>
      <c r="S285" s="32">
        <f>SUM(S276:S284)</f>
        <v>21658158</v>
      </c>
      <c r="T285" s="37">
        <f t="shared" si="70"/>
        <v>0.19179461035218426</v>
      </c>
      <c r="U285" s="37">
        <f t="shared" si="71"/>
        <v>9.7172908209380182E-2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25665363</v>
      </c>
      <c r="E286" s="31">
        <v>25665363</v>
      </c>
      <c r="F286" s="31">
        <v>8207969</v>
      </c>
      <c r="G286" s="36">
        <f t="shared" si="64"/>
        <v>0.3198072437159763</v>
      </c>
      <c r="H286" s="31">
        <v>6916002</v>
      </c>
      <c r="I286" s="36">
        <f t="shared" si="65"/>
        <v>0.26946831026703189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15123971</v>
      </c>
      <c r="O286" s="36">
        <f t="shared" si="69"/>
        <v>0.58927555398300813</v>
      </c>
      <c r="P286" s="31">
        <v>5869133</v>
      </c>
      <c r="Q286" s="31">
        <v>24601686</v>
      </c>
      <c r="R286" s="31">
        <v>24601686</v>
      </c>
      <c r="S286" s="31">
        <v>10259255</v>
      </c>
      <c r="T286" s="36">
        <f t="shared" si="70"/>
        <v>0.41701430544231805</v>
      </c>
      <c r="U286" s="36">
        <f t="shared" si="71"/>
        <v>0.17836859379400671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12032484</v>
      </c>
      <c r="E287" s="31">
        <v>12032484</v>
      </c>
      <c r="F287" s="31">
        <v>2344668</v>
      </c>
      <c r="G287" s="36">
        <f t="shared" si="64"/>
        <v>0.19486150989272041</v>
      </c>
      <c r="H287" s="31">
        <v>2147864</v>
      </c>
      <c r="I287" s="36">
        <f t="shared" si="65"/>
        <v>0.17850545240700091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4492532</v>
      </c>
      <c r="O287" s="36">
        <f t="shared" si="69"/>
        <v>0.37336696229972133</v>
      </c>
      <c r="P287" s="31">
        <v>1806246</v>
      </c>
      <c r="Q287" s="31">
        <v>11106246</v>
      </c>
      <c r="R287" s="31">
        <v>11027794</v>
      </c>
      <c r="S287" s="31">
        <v>4277777</v>
      </c>
      <c r="T287" s="36">
        <f t="shared" si="70"/>
        <v>0.38516857991440134</v>
      </c>
      <c r="U287" s="36">
        <f t="shared" si="71"/>
        <v>0.18913149150226483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38299671</v>
      </c>
      <c r="E288" s="31">
        <v>38299671</v>
      </c>
      <c r="F288" s="31">
        <v>2487242</v>
      </c>
      <c r="G288" s="36">
        <f t="shared" si="64"/>
        <v>6.4941602239873025E-2</v>
      </c>
      <c r="H288" s="31">
        <v>5997971</v>
      </c>
      <c r="I288" s="36">
        <f t="shared" si="65"/>
        <v>0.15660633220583017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8485213</v>
      </c>
      <c r="O288" s="36">
        <f t="shared" si="69"/>
        <v>0.2215479344457032</v>
      </c>
      <c r="P288" s="31">
        <v>8962092</v>
      </c>
      <c r="Q288" s="31">
        <v>38207153</v>
      </c>
      <c r="R288" s="31">
        <v>40416886</v>
      </c>
      <c r="S288" s="31">
        <v>10314501</v>
      </c>
      <c r="T288" s="36">
        <f t="shared" si="70"/>
        <v>0.26996256433971932</v>
      </c>
      <c r="U288" s="36">
        <f t="shared" si="71"/>
        <v>-0.33073985404300688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7086596</v>
      </c>
      <c r="E289" s="31">
        <v>7086596</v>
      </c>
      <c r="F289" s="31">
        <v>484804</v>
      </c>
      <c r="G289" s="36">
        <f t="shared" si="64"/>
        <v>6.8411406548362572E-2</v>
      </c>
      <c r="H289" s="31">
        <v>942033</v>
      </c>
      <c r="I289" s="36">
        <f t="shared" si="65"/>
        <v>0.13293166422920116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1426837</v>
      </c>
      <c r="O289" s="36">
        <f t="shared" si="69"/>
        <v>0.20134307077756372</v>
      </c>
      <c r="P289" s="31">
        <v>409998</v>
      </c>
      <c r="Q289" s="31">
        <v>5034373</v>
      </c>
      <c r="R289" s="31">
        <v>4955382</v>
      </c>
      <c r="S289" s="31">
        <v>1051437</v>
      </c>
      <c r="T289" s="36">
        <f t="shared" si="70"/>
        <v>0.20885162859406722</v>
      </c>
      <c r="U289" s="36">
        <f t="shared" si="71"/>
        <v>1.2976526714764463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92170804</v>
      </c>
      <c r="E290" s="31">
        <v>92170804</v>
      </c>
      <c r="F290" s="31">
        <v>11365051</v>
      </c>
      <c r="G290" s="36">
        <f t="shared" si="64"/>
        <v>0.12330424067907664</v>
      </c>
      <c r="H290" s="31">
        <v>15175518</v>
      </c>
      <c r="I290" s="36">
        <f t="shared" si="65"/>
        <v>0.16464560730098438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26540569</v>
      </c>
      <c r="O290" s="36">
        <f t="shared" si="69"/>
        <v>0.28794984798006101</v>
      </c>
      <c r="P290" s="31">
        <v>12510884</v>
      </c>
      <c r="Q290" s="31">
        <v>70140147</v>
      </c>
      <c r="R290" s="31">
        <v>88602524</v>
      </c>
      <c r="S290" s="31">
        <v>22978661</v>
      </c>
      <c r="T290" s="36">
        <f t="shared" si="70"/>
        <v>0.32761067637910712</v>
      </c>
      <c r="U290" s="36">
        <f t="shared" si="71"/>
        <v>0.21298526946617047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175254918</v>
      </c>
      <c r="E292" s="32">
        <f>SUM(E286:E291)</f>
        <v>175254918</v>
      </c>
      <c r="F292" s="32">
        <f>SUM(F286:F291)</f>
        <v>24889734</v>
      </c>
      <c r="G292" s="37">
        <f t="shared" si="64"/>
        <v>0.1420201742926267</v>
      </c>
      <c r="H292" s="32">
        <f>SUM(H286:H291)</f>
        <v>31179388</v>
      </c>
      <c r="I292" s="37">
        <f t="shared" si="65"/>
        <v>0.17790877628894841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56069122</v>
      </c>
      <c r="O292" s="37">
        <f t="shared" si="69"/>
        <v>0.31992895058157511</v>
      </c>
      <c r="P292" s="32">
        <f>SUM(P286:P291)</f>
        <v>29558353</v>
      </c>
      <c r="Q292" s="32">
        <f>SUM(Q286:Q291)</f>
        <v>149089605</v>
      </c>
      <c r="R292" s="32">
        <f>SUM(R286:R291)</f>
        <v>169604272</v>
      </c>
      <c r="S292" s="32">
        <f>SUM(S286:S291)</f>
        <v>48881631</v>
      </c>
      <c r="T292" s="37">
        <f t="shared" si="70"/>
        <v>0.32786746601146338</v>
      </c>
      <c r="U292" s="37">
        <f t="shared" si="71"/>
        <v>5.4841858069696992E-2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374957439</v>
      </c>
      <c r="E293" s="31">
        <v>374957439</v>
      </c>
      <c r="F293" s="31">
        <v>60459398</v>
      </c>
      <c r="G293" s="36">
        <f t="shared" si="64"/>
        <v>0.16124336180992532</v>
      </c>
      <c r="H293" s="31">
        <v>124482499</v>
      </c>
      <c r="I293" s="36">
        <f t="shared" si="65"/>
        <v>0.33199101031837375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184941897</v>
      </c>
      <c r="O293" s="36">
        <f t="shared" si="69"/>
        <v>0.49323437212829907</v>
      </c>
      <c r="P293" s="31">
        <v>127821366</v>
      </c>
      <c r="Q293" s="31">
        <v>341800244</v>
      </c>
      <c r="R293" s="31">
        <v>373716144</v>
      </c>
      <c r="S293" s="31">
        <v>176088290</v>
      </c>
      <c r="T293" s="36">
        <f t="shared" si="70"/>
        <v>0.51517894761947569</v>
      </c>
      <c r="U293" s="36">
        <f t="shared" si="71"/>
        <v>-2.6121352826099509E-2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36480536</v>
      </c>
      <c r="E294" s="31">
        <v>36480536</v>
      </c>
      <c r="F294" s="31">
        <v>7459382</v>
      </c>
      <c r="G294" s="36">
        <f t="shared" si="64"/>
        <v>0.20447566888819835</v>
      </c>
      <c r="H294" s="31">
        <v>6030732</v>
      </c>
      <c r="I294" s="36">
        <f t="shared" si="65"/>
        <v>0.16531368946991348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13490114</v>
      </c>
      <c r="O294" s="36">
        <f t="shared" si="69"/>
        <v>0.36978935835811183</v>
      </c>
      <c r="P294" s="31">
        <v>6479844</v>
      </c>
      <c r="Q294" s="31">
        <v>35372766</v>
      </c>
      <c r="R294" s="31">
        <v>36059448</v>
      </c>
      <c r="S294" s="31">
        <v>13771198</v>
      </c>
      <c r="T294" s="36">
        <f t="shared" si="70"/>
        <v>0.38931640234184683</v>
      </c>
      <c r="U294" s="36">
        <f t="shared" si="71"/>
        <v>-6.9309075959236077E-2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18282085</v>
      </c>
      <c r="E295" s="31">
        <v>18282085</v>
      </c>
      <c r="F295" s="31">
        <v>3146111</v>
      </c>
      <c r="G295" s="36">
        <f t="shared" si="64"/>
        <v>0.17208710056867146</v>
      </c>
      <c r="H295" s="31">
        <v>3779507</v>
      </c>
      <c r="I295" s="36">
        <f t="shared" si="65"/>
        <v>0.20673282068210491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6925618</v>
      </c>
      <c r="O295" s="36">
        <f t="shared" si="69"/>
        <v>0.37881992125077635</v>
      </c>
      <c r="P295" s="31">
        <v>7004221</v>
      </c>
      <c r="Q295" s="31">
        <v>24969968</v>
      </c>
      <c r="R295" s="31">
        <v>31315155</v>
      </c>
      <c r="S295" s="31">
        <v>10303044</v>
      </c>
      <c r="T295" s="36">
        <f t="shared" si="70"/>
        <v>0.41261742906518745</v>
      </c>
      <c r="U295" s="36">
        <f t="shared" si="71"/>
        <v>-0.46039580989806006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93241828</v>
      </c>
      <c r="E296" s="31">
        <v>93241828</v>
      </c>
      <c r="F296" s="31">
        <v>6022302</v>
      </c>
      <c r="G296" s="36">
        <f t="shared" si="64"/>
        <v>6.4587987271120431E-2</v>
      </c>
      <c r="H296" s="31">
        <v>6534914</v>
      </c>
      <c r="I296" s="36">
        <f t="shared" si="65"/>
        <v>7.0085648685480506E-2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12557216</v>
      </c>
      <c r="O296" s="36">
        <f t="shared" si="69"/>
        <v>0.13467363595660092</v>
      </c>
      <c r="P296" s="31">
        <v>13603197</v>
      </c>
      <c r="Q296" s="31">
        <v>86711991</v>
      </c>
      <c r="R296" s="31">
        <v>68439638</v>
      </c>
      <c r="S296" s="31">
        <v>19998637</v>
      </c>
      <c r="T296" s="36">
        <f t="shared" si="70"/>
        <v>0.23063288905452534</v>
      </c>
      <c r="U296" s="36">
        <f t="shared" si="71"/>
        <v>-0.51960454590196703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522961888</v>
      </c>
      <c r="E298" s="32">
        <f>SUM(E293:E297)</f>
        <v>522961888</v>
      </c>
      <c r="F298" s="32">
        <f>SUM(F293:F297)</f>
        <v>77087193</v>
      </c>
      <c r="G298" s="37">
        <f t="shared" si="64"/>
        <v>0.14740499215881675</v>
      </c>
      <c r="H298" s="32">
        <f>SUM(H293:H297)</f>
        <v>140827652</v>
      </c>
      <c r="I298" s="37">
        <f t="shared" si="65"/>
        <v>0.2692885566452598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217914845</v>
      </c>
      <c r="O298" s="37">
        <f t="shared" si="69"/>
        <v>0.4166935488040765</v>
      </c>
      <c r="P298" s="32">
        <f>SUM(P293:P297)</f>
        <v>154908628</v>
      </c>
      <c r="Q298" s="32">
        <f>SUM(Q293:Q297)</f>
        <v>488854969</v>
      </c>
      <c r="R298" s="32">
        <f>SUM(R293:R297)</f>
        <v>509530385</v>
      </c>
      <c r="S298" s="32">
        <f>SUM(S293:S297)</f>
        <v>220161169</v>
      </c>
      <c r="T298" s="37">
        <f t="shared" si="70"/>
        <v>0.45036091062009848</v>
      </c>
      <c r="U298" s="37">
        <f t="shared" si="71"/>
        <v>-9.0898590877714014E-2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1221378432</v>
      </c>
      <c r="E299" s="32">
        <f>SUM(E263:E266,E268:E274,E276:E284,E286:E291,E293:E297)</f>
        <v>1231993506</v>
      </c>
      <c r="F299" s="32">
        <f>SUM(F263:F266,F268:F274,F276:F284,F286:F291,F293:F297)</f>
        <v>161211748</v>
      </c>
      <c r="G299" s="37">
        <f t="shared" si="64"/>
        <v>0.13199164466660568</v>
      </c>
      <c r="H299" s="32">
        <f>SUM(H263:H266,H268:H274,H276:H284,H286:H291,H293:H297)</f>
        <v>259430070</v>
      </c>
      <c r="I299" s="37">
        <f t="shared" si="65"/>
        <v>0.2124076070143017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420641818</v>
      </c>
      <c r="O299" s="37">
        <f t="shared" si="69"/>
        <v>0.34439925168090735</v>
      </c>
      <c r="P299" s="32">
        <f>SUM(P263:P266,P268:P274,P276:P284,P286:P291,P293:P297)</f>
        <v>257741523</v>
      </c>
      <c r="Q299" s="32">
        <f>SUM(Q263:Q266,Q268:Q274,Q276:Q284,Q286:Q291,Q293:Q297)</f>
        <v>1108469179</v>
      </c>
      <c r="R299" s="32">
        <f>SUM(R263:R266,R268:R274,R276:R284,R286:R291,R293:R297)</f>
        <v>1193270550</v>
      </c>
      <c r="S299" s="32">
        <f>SUM(S263:S266,S268:S274,S276:S284,S286:S291,S293:S297)</f>
        <v>397764286</v>
      </c>
      <c r="T299" s="37">
        <f t="shared" si="70"/>
        <v>0.35884108781341229</v>
      </c>
      <c r="U299" s="37">
        <f t="shared" si="71"/>
        <v>6.5513192455217695E-3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8779721563</v>
      </c>
      <c r="E302" s="31">
        <v>8779649086</v>
      </c>
      <c r="F302" s="31">
        <v>1524992962</v>
      </c>
      <c r="G302" s="36">
        <f t="shared" ref="G302:G339" si="72">IF(($D302     =0),0,($F302     /$D302     ))</f>
        <v>0.17369491174147386</v>
      </c>
      <c r="H302" s="31">
        <v>2153930651</v>
      </c>
      <c r="I302" s="36">
        <f t="shared" ref="I302:I339" si="73">IF(($D302     =0),0,($H302     /$D302     ))</f>
        <v>0.24533017767638743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3678923613</v>
      </c>
      <c r="O302" s="36">
        <f t="shared" ref="O302:O339" si="77">IF(($D302     =0),0,($N302     /$D302     ))</f>
        <v>0.41902508941786132</v>
      </c>
      <c r="P302" s="31">
        <v>2379860227</v>
      </c>
      <c r="Q302" s="31">
        <v>7691240849</v>
      </c>
      <c r="R302" s="31">
        <v>8262665453</v>
      </c>
      <c r="S302" s="31">
        <v>3019130331</v>
      </c>
      <c r="T302" s="36">
        <f t="shared" ref="T302:T339" si="78">IF(($Q302     =0),0,($S302     /$Q302     ))</f>
        <v>0.39254138444936898</v>
      </c>
      <c r="U302" s="36">
        <f t="shared" ref="U302:U339" si="79">IF(($P302     =0),0,(($H302     /$P302     )-1))</f>
        <v>-9.4933968573777117E-2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8779721563</v>
      </c>
      <c r="E303" s="32">
        <f>E302</f>
        <v>8779649086</v>
      </c>
      <c r="F303" s="32">
        <f>F302</f>
        <v>1524992962</v>
      </c>
      <c r="G303" s="37">
        <f t="shared" si="72"/>
        <v>0.17369491174147386</v>
      </c>
      <c r="H303" s="32">
        <f>H302</f>
        <v>2153930651</v>
      </c>
      <c r="I303" s="37">
        <f t="shared" si="73"/>
        <v>0.24533017767638743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3678923613</v>
      </c>
      <c r="O303" s="37">
        <f t="shared" si="77"/>
        <v>0.41902508941786132</v>
      </c>
      <c r="P303" s="32">
        <f>P302</f>
        <v>2379860227</v>
      </c>
      <c r="Q303" s="32">
        <f>Q302</f>
        <v>7691240849</v>
      </c>
      <c r="R303" s="32">
        <f>R302</f>
        <v>8262665453</v>
      </c>
      <c r="S303" s="32">
        <f>S302</f>
        <v>3019130331</v>
      </c>
      <c r="T303" s="37">
        <f t="shared" si="78"/>
        <v>0.39254138444936898</v>
      </c>
      <c r="U303" s="37">
        <f t="shared" si="79"/>
        <v>-9.4933968573777117E-2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47554935</v>
      </c>
      <c r="E304" s="31">
        <v>47554935</v>
      </c>
      <c r="F304" s="31">
        <v>5414163</v>
      </c>
      <c r="G304" s="36">
        <f t="shared" si="72"/>
        <v>0.11385070760794858</v>
      </c>
      <c r="H304" s="31">
        <v>7574973</v>
      </c>
      <c r="I304" s="36">
        <f t="shared" si="73"/>
        <v>0.15928889399175922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12989136</v>
      </c>
      <c r="O304" s="36">
        <f t="shared" si="77"/>
        <v>0.27313960159970779</v>
      </c>
      <c r="P304" s="31">
        <v>7150618</v>
      </c>
      <c r="Q304" s="31">
        <v>36782096</v>
      </c>
      <c r="R304" s="31">
        <v>43178263</v>
      </c>
      <c r="S304" s="31">
        <v>12277232</v>
      </c>
      <c r="T304" s="36">
        <f t="shared" si="78"/>
        <v>0.33378282738427956</v>
      </c>
      <c r="U304" s="36">
        <f t="shared" si="79"/>
        <v>5.9345220231314277E-2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33757318</v>
      </c>
      <c r="E305" s="31">
        <v>33757318</v>
      </c>
      <c r="F305" s="31">
        <v>7253501</v>
      </c>
      <c r="G305" s="36">
        <f t="shared" si="72"/>
        <v>0.21487195754117669</v>
      </c>
      <c r="H305" s="31">
        <v>7961528</v>
      </c>
      <c r="I305" s="36">
        <f t="shared" si="73"/>
        <v>0.23584598752780064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15215029</v>
      </c>
      <c r="O305" s="36">
        <f t="shared" si="77"/>
        <v>0.45071794506897733</v>
      </c>
      <c r="P305" s="31">
        <v>8725486</v>
      </c>
      <c r="Q305" s="31">
        <v>33566147</v>
      </c>
      <c r="R305" s="31">
        <v>46133010</v>
      </c>
      <c r="S305" s="31">
        <v>16059113</v>
      </c>
      <c r="T305" s="36">
        <f t="shared" si="78"/>
        <v>0.47843182597037426</v>
      </c>
      <c r="U305" s="36">
        <f t="shared" si="79"/>
        <v>-8.7554779183646625E-2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36272759</v>
      </c>
      <c r="E306" s="31">
        <v>36632759</v>
      </c>
      <c r="F306" s="31">
        <v>6022484</v>
      </c>
      <c r="G306" s="36">
        <f t="shared" si="72"/>
        <v>0.16603324825663249</v>
      </c>
      <c r="H306" s="31">
        <v>8302289</v>
      </c>
      <c r="I306" s="36">
        <f t="shared" si="73"/>
        <v>0.22888496019836815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14324773</v>
      </c>
      <c r="O306" s="36">
        <f t="shared" si="77"/>
        <v>0.39491820845500064</v>
      </c>
      <c r="P306" s="31">
        <v>7278119</v>
      </c>
      <c r="Q306" s="31">
        <v>30034990</v>
      </c>
      <c r="R306" s="31">
        <v>32842700</v>
      </c>
      <c r="S306" s="31">
        <v>12781982</v>
      </c>
      <c r="T306" s="36">
        <f t="shared" si="78"/>
        <v>0.42556971052762127</v>
      </c>
      <c r="U306" s="36">
        <f t="shared" si="79"/>
        <v>0.14071905117242522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179350712</v>
      </c>
      <c r="E307" s="31">
        <v>178165712</v>
      </c>
      <c r="F307" s="31">
        <v>40934839</v>
      </c>
      <c r="G307" s="36">
        <f t="shared" si="72"/>
        <v>0.2282390660372734</v>
      </c>
      <c r="H307" s="31">
        <v>35904337</v>
      </c>
      <c r="I307" s="36">
        <f t="shared" si="73"/>
        <v>0.20019065773209754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76839176</v>
      </c>
      <c r="O307" s="36">
        <f t="shared" si="77"/>
        <v>0.42842972376937094</v>
      </c>
      <c r="P307" s="31">
        <v>29334461</v>
      </c>
      <c r="Q307" s="31">
        <v>155077553</v>
      </c>
      <c r="R307" s="31">
        <v>153545924</v>
      </c>
      <c r="S307" s="31">
        <v>53298826</v>
      </c>
      <c r="T307" s="36">
        <f t="shared" si="78"/>
        <v>0.34369143031293509</v>
      </c>
      <c r="U307" s="36">
        <f t="shared" si="79"/>
        <v>0.2239644355490289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108518537</v>
      </c>
      <c r="E308" s="31">
        <v>123568062</v>
      </c>
      <c r="F308" s="31">
        <v>10419243</v>
      </c>
      <c r="G308" s="36">
        <f t="shared" si="72"/>
        <v>9.6013485695996811E-2</v>
      </c>
      <c r="H308" s="31">
        <v>12555364</v>
      </c>
      <c r="I308" s="36">
        <f t="shared" si="73"/>
        <v>0.11569787381118121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22974607</v>
      </c>
      <c r="O308" s="36">
        <f t="shared" si="77"/>
        <v>0.21171135950717801</v>
      </c>
      <c r="P308" s="31">
        <v>16730892</v>
      </c>
      <c r="Q308" s="31">
        <v>107650377</v>
      </c>
      <c r="R308" s="31">
        <v>101791740</v>
      </c>
      <c r="S308" s="31">
        <v>23116882</v>
      </c>
      <c r="T308" s="36">
        <f t="shared" si="78"/>
        <v>0.21474037197287288</v>
      </c>
      <c r="U308" s="36">
        <f t="shared" si="79"/>
        <v>-0.24956995717861308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151072260</v>
      </c>
      <c r="E309" s="31">
        <v>151072260</v>
      </c>
      <c r="F309" s="31">
        <v>22892433</v>
      </c>
      <c r="G309" s="36">
        <f t="shared" si="72"/>
        <v>0.15153300149213364</v>
      </c>
      <c r="H309" s="31">
        <v>37286252</v>
      </c>
      <c r="I309" s="36">
        <f t="shared" si="73"/>
        <v>0.24681071164223001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60178685</v>
      </c>
      <c r="O309" s="36">
        <f t="shared" si="77"/>
        <v>0.39834371313436368</v>
      </c>
      <c r="P309" s="31">
        <v>22492954</v>
      </c>
      <c r="Q309" s="31">
        <v>144429657</v>
      </c>
      <c r="R309" s="31">
        <v>149529657</v>
      </c>
      <c r="S309" s="31">
        <v>48414792</v>
      </c>
      <c r="T309" s="36">
        <f t="shared" si="78"/>
        <v>0.33521364659891145</v>
      </c>
      <c r="U309" s="36">
        <f t="shared" si="79"/>
        <v>0.65768586909482862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556526521</v>
      </c>
      <c r="E310" s="32">
        <f>SUM(E304:E309)</f>
        <v>570751046</v>
      </c>
      <c r="F310" s="32">
        <f>SUM(F304:F309)</f>
        <v>92936663</v>
      </c>
      <c r="G310" s="37">
        <f t="shared" si="72"/>
        <v>0.16699413144409697</v>
      </c>
      <c r="H310" s="32">
        <f>SUM(H304:H309)</f>
        <v>109584743</v>
      </c>
      <c r="I310" s="37">
        <f t="shared" si="73"/>
        <v>0.19690839315814027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202521406</v>
      </c>
      <c r="O310" s="37">
        <f t="shared" si="77"/>
        <v>0.36390252460223727</v>
      </c>
      <c r="P310" s="32">
        <f>SUM(P304:P309)</f>
        <v>91712530</v>
      </c>
      <c r="Q310" s="32">
        <f>SUM(Q304:Q309)</f>
        <v>507540820</v>
      </c>
      <c r="R310" s="32">
        <f>SUM(R304:R309)</f>
        <v>527021294</v>
      </c>
      <c r="S310" s="32">
        <f>SUM(S304:S309)</f>
        <v>165948827</v>
      </c>
      <c r="T310" s="37">
        <f t="shared" si="78"/>
        <v>0.32696646350533931</v>
      </c>
      <c r="U310" s="37">
        <f t="shared" si="79"/>
        <v>0.19487209653904425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55909105</v>
      </c>
      <c r="E311" s="31">
        <v>55909105</v>
      </c>
      <c r="F311" s="31">
        <v>10991273</v>
      </c>
      <c r="G311" s="36">
        <f t="shared" si="72"/>
        <v>0.19659182524921479</v>
      </c>
      <c r="H311" s="31">
        <v>6066917</v>
      </c>
      <c r="I311" s="36">
        <f t="shared" si="73"/>
        <v>0.10851393525258543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17058190</v>
      </c>
      <c r="O311" s="36">
        <f t="shared" si="77"/>
        <v>0.30510576050180022</v>
      </c>
      <c r="P311" s="31">
        <v>14498871</v>
      </c>
      <c r="Q311" s="31">
        <v>51024496</v>
      </c>
      <c r="R311" s="31">
        <v>54509887</v>
      </c>
      <c r="S311" s="31">
        <v>22318123</v>
      </c>
      <c r="T311" s="36">
        <f t="shared" si="78"/>
        <v>0.43740016559889194</v>
      </c>
      <c r="U311" s="36">
        <f t="shared" si="79"/>
        <v>-0.58155935037976403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161616579</v>
      </c>
      <c r="E312" s="31">
        <v>161516579</v>
      </c>
      <c r="F312" s="31">
        <v>34246610</v>
      </c>
      <c r="G312" s="36">
        <f t="shared" si="72"/>
        <v>0.21190035212909686</v>
      </c>
      <c r="H312" s="31">
        <v>32768320</v>
      </c>
      <c r="I312" s="36">
        <f t="shared" si="73"/>
        <v>0.20275345637652681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67014930</v>
      </c>
      <c r="O312" s="36">
        <f t="shared" si="77"/>
        <v>0.41465380850562367</v>
      </c>
      <c r="P312" s="31">
        <v>43851992</v>
      </c>
      <c r="Q312" s="31">
        <v>144825307</v>
      </c>
      <c r="R312" s="31">
        <v>172959247</v>
      </c>
      <c r="S312" s="31">
        <v>56669187</v>
      </c>
      <c r="T312" s="36">
        <f t="shared" si="78"/>
        <v>0.39129340150475223</v>
      </c>
      <c r="U312" s="36">
        <f t="shared" si="79"/>
        <v>-0.2527518476241627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178797456</v>
      </c>
      <c r="E313" s="31">
        <v>205410756</v>
      </c>
      <c r="F313" s="31">
        <v>12803636</v>
      </c>
      <c r="G313" s="36">
        <f t="shared" si="72"/>
        <v>7.1609721337422161E-2</v>
      </c>
      <c r="H313" s="31">
        <v>30078260</v>
      </c>
      <c r="I313" s="36">
        <f t="shared" si="73"/>
        <v>0.16822532419029496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42881896</v>
      </c>
      <c r="O313" s="36">
        <f t="shared" si="77"/>
        <v>0.23983504552771712</v>
      </c>
      <c r="P313" s="31">
        <v>31585764</v>
      </c>
      <c r="Q313" s="31">
        <v>146032394</v>
      </c>
      <c r="R313" s="31">
        <v>165535117</v>
      </c>
      <c r="S313" s="31">
        <v>48538868</v>
      </c>
      <c r="T313" s="36">
        <f t="shared" si="78"/>
        <v>0.33238425167500851</v>
      </c>
      <c r="U313" s="36">
        <f t="shared" si="79"/>
        <v>-4.7727324246454872E-2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102937565</v>
      </c>
      <c r="E314" s="31">
        <v>103137940</v>
      </c>
      <c r="F314" s="31">
        <v>23187573</v>
      </c>
      <c r="G314" s="36">
        <f t="shared" si="72"/>
        <v>0.22525861185855717</v>
      </c>
      <c r="H314" s="31">
        <v>18241594</v>
      </c>
      <c r="I314" s="36">
        <f t="shared" si="73"/>
        <v>0.17721027304269341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41429167</v>
      </c>
      <c r="O314" s="36">
        <f t="shared" si="77"/>
        <v>0.4024688849012506</v>
      </c>
      <c r="P314" s="31">
        <v>13880519</v>
      </c>
      <c r="Q314" s="31">
        <v>76905820</v>
      </c>
      <c r="R314" s="31">
        <v>101579234</v>
      </c>
      <c r="S314" s="31">
        <v>24920893</v>
      </c>
      <c r="T314" s="36">
        <f t="shared" si="78"/>
        <v>0.32404430509940602</v>
      </c>
      <c r="U314" s="36">
        <f t="shared" si="79"/>
        <v>0.31418673898288674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42619637</v>
      </c>
      <c r="E315" s="31">
        <v>53623593</v>
      </c>
      <c r="F315" s="31">
        <v>8873187</v>
      </c>
      <c r="G315" s="36">
        <f t="shared" si="72"/>
        <v>0.2081948046624611</v>
      </c>
      <c r="H315" s="31">
        <v>13626323</v>
      </c>
      <c r="I315" s="36">
        <f t="shared" si="73"/>
        <v>0.31971935847318456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22499510</v>
      </c>
      <c r="O315" s="36">
        <f t="shared" si="77"/>
        <v>0.52791416313564565</v>
      </c>
      <c r="P315" s="31">
        <v>15904249</v>
      </c>
      <c r="Q315" s="31">
        <v>43381140</v>
      </c>
      <c r="R315" s="31">
        <v>52880458</v>
      </c>
      <c r="S315" s="31">
        <v>23574563</v>
      </c>
      <c r="T315" s="36">
        <f t="shared" si="78"/>
        <v>0.54342884949542591</v>
      </c>
      <c r="U315" s="36">
        <f t="shared" si="79"/>
        <v>-0.14322751108838905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541880342</v>
      </c>
      <c r="E317" s="32">
        <f>SUM(E311:E316)</f>
        <v>579597973</v>
      </c>
      <c r="F317" s="32">
        <f>SUM(F311:F316)</f>
        <v>90102279</v>
      </c>
      <c r="G317" s="37">
        <f t="shared" si="72"/>
        <v>0.16627707635129529</v>
      </c>
      <c r="H317" s="32">
        <f>SUM(H311:H316)</f>
        <v>100781414</v>
      </c>
      <c r="I317" s="37">
        <f t="shared" si="73"/>
        <v>0.18598462831855228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190883693</v>
      </c>
      <c r="O317" s="37">
        <f t="shared" si="77"/>
        <v>0.35226170466984758</v>
      </c>
      <c r="P317" s="32">
        <f>SUM(P311:P316)</f>
        <v>119721395</v>
      </c>
      <c r="Q317" s="32">
        <f>SUM(Q311:Q316)</f>
        <v>462169157</v>
      </c>
      <c r="R317" s="32">
        <f>SUM(R311:R316)</f>
        <v>547463943</v>
      </c>
      <c r="S317" s="32">
        <f>SUM(S311:S316)</f>
        <v>176021634</v>
      </c>
      <c r="T317" s="37">
        <f t="shared" si="78"/>
        <v>0.38085975953605228</v>
      </c>
      <c r="U317" s="37">
        <f t="shared" si="79"/>
        <v>-0.15820047035034968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90042634</v>
      </c>
      <c r="E318" s="31">
        <v>90042634</v>
      </c>
      <c r="F318" s="31">
        <v>21709018</v>
      </c>
      <c r="G318" s="36">
        <f t="shared" si="72"/>
        <v>0.24109710073563598</v>
      </c>
      <c r="H318" s="31">
        <v>27293519</v>
      </c>
      <c r="I318" s="36">
        <f t="shared" si="73"/>
        <v>0.30311773198460629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49002537</v>
      </c>
      <c r="O318" s="36">
        <f t="shared" si="77"/>
        <v>0.54421483272024229</v>
      </c>
      <c r="P318" s="31">
        <v>25553333</v>
      </c>
      <c r="Q318" s="31">
        <v>111443176</v>
      </c>
      <c r="R318" s="31">
        <v>141592228</v>
      </c>
      <c r="S318" s="31">
        <v>77300804</v>
      </c>
      <c r="T318" s="36">
        <f t="shared" si="78"/>
        <v>0.69363425177329829</v>
      </c>
      <c r="U318" s="36">
        <f t="shared" si="79"/>
        <v>6.8100157423691021E-2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160282029</v>
      </c>
      <c r="E319" s="31">
        <v>160282029</v>
      </c>
      <c r="F319" s="31">
        <v>24356921</v>
      </c>
      <c r="G319" s="36">
        <f t="shared" si="72"/>
        <v>0.15196289410586386</v>
      </c>
      <c r="H319" s="31">
        <v>54581769</v>
      </c>
      <c r="I319" s="36">
        <f t="shared" si="73"/>
        <v>0.34053580018006885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78938690</v>
      </c>
      <c r="O319" s="36">
        <f t="shared" si="77"/>
        <v>0.49249869428593268</v>
      </c>
      <c r="P319" s="31">
        <v>41103050</v>
      </c>
      <c r="Q319" s="31">
        <v>149900782</v>
      </c>
      <c r="R319" s="31">
        <v>153476539</v>
      </c>
      <c r="S319" s="31">
        <v>66400331</v>
      </c>
      <c r="T319" s="36">
        <f t="shared" si="78"/>
        <v>0.44296187194006764</v>
      </c>
      <c r="U319" s="36">
        <f t="shared" si="79"/>
        <v>0.32792503232728465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33773532</v>
      </c>
      <c r="E320" s="31">
        <v>33773532</v>
      </c>
      <c r="F320" s="31">
        <v>6138172</v>
      </c>
      <c r="G320" s="36">
        <f t="shared" si="72"/>
        <v>0.18174504224195445</v>
      </c>
      <c r="H320" s="31">
        <v>8196622</v>
      </c>
      <c r="I320" s="36">
        <f t="shared" si="73"/>
        <v>0.24269365726984077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14334794</v>
      </c>
      <c r="O320" s="36">
        <f t="shared" si="77"/>
        <v>0.42443869951179519</v>
      </c>
      <c r="P320" s="31">
        <v>8060908</v>
      </c>
      <c r="Q320" s="31">
        <v>29101613</v>
      </c>
      <c r="R320" s="31">
        <v>30353842</v>
      </c>
      <c r="S320" s="31">
        <v>13727709</v>
      </c>
      <c r="T320" s="36">
        <f t="shared" si="78"/>
        <v>0.47171643028858917</v>
      </c>
      <c r="U320" s="36">
        <f t="shared" si="79"/>
        <v>1.6836068591776554E-2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21521235</v>
      </c>
      <c r="E321" s="31">
        <v>21523735</v>
      </c>
      <c r="F321" s="31">
        <v>4397892</v>
      </c>
      <c r="G321" s="36">
        <f t="shared" si="72"/>
        <v>0.20435128374370709</v>
      </c>
      <c r="H321" s="31">
        <v>5034779</v>
      </c>
      <c r="I321" s="36">
        <f t="shared" si="73"/>
        <v>0.23394470624013911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9432671</v>
      </c>
      <c r="O321" s="36">
        <f t="shared" si="77"/>
        <v>0.43829598998384617</v>
      </c>
      <c r="P321" s="31">
        <v>4881778</v>
      </c>
      <c r="Q321" s="31">
        <v>26334069</v>
      </c>
      <c r="R321" s="31">
        <v>27950621</v>
      </c>
      <c r="S321" s="31">
        <v>11057595</v>
      </c>
      <c r="T321" s="36">
        <f t="shared" si="78"/>
        <v>0.41989694034750191</v>
      </c>
      <c r="U321" s="36">
        <f t="shared" si="79"/>
        <v>3.1341244931662127E-2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305619430</v>
      </c>
      <c r="E323" s="32">
        <f>SUM(E318:E322)</f>
        <v>305621930</v>
      </c>
      <c r="F323" s="32">
        <f>SUM(F318:F322)</f>
        <v>56602003</v>
      </c>
      <c r="G323" s="37">
        <f t="shared" si="72"/>
        <v>0.1852042031489948</v>
      </c>
      <c r="H323" s="32">
        <f>SUM(H318:H322)</f>
        <v>95106689</v>
      </c>
      <c r="I323" s="37">
        <f t="shared" si="73"/>
        <v>0.31119320195054351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151708692</v>
      </c>
      <c r="O323" s="37">
        <f t="shared" si="77"/>
        <v>0.49639740509953834</v>
      </c>
      <c r="P323" s="32">
        <f>SUM(P318:P322)</f>
        <v>79599069</v>
      </c>
      <c r="Q323" s="32">
        <f>SUM(Q318:Q322)</f>
        <v>316779640</v>
      </c>
      <c r="R323" s="32">
        <f>SUM(R318:R322)</f>
        <v>353373230</v>
      </c>
      <c r="S323" s="32">
        <f>SUM(S318:S322)</f>
        <v>168486439</v>
      </c>
      <c r="T323" s="37">
        <f t="shared" si="78"/>
        <v>0.53187268916651331</v>
      </c>
      <c r="U323" s="37">
        <f t="shared" si="79"/>
        <v>0.19482162536348269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16925360</v>
      </c>
      <c r="E324" s="31">
        <v>16925360</v>
      </c>
      <c r="F324" s="31">
        <v>2116915</v>
      </c>
      <c r="G324" s="36">
        <f t="shared" si="72"/>
        <v>0.12507355825814045</v>
      </c>
      <c r="H324" s="31">
        <v>3129021</v>
      </c>
      <c r="I324" s="36">
        <f t="shared" si="73"/>
        <v>0.18487175457420107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5245936</v>
      </c>
      <c r="O324" s="36">
        <f t="shared" si="77"/>
        <v>0.3099453128323415</v>
      </c>
      <c r="P324" s="31">
        <v>12695249</v>
      </c>
      <c r="Q324" s="31">
        <v>14005916</v>
      </c>
      <c r="R324" s="31">
        <v>17621916</v>
      </c>
      <c r="S324" s="31">
        <v>15618210</v>
      </c>
      <c r="T324" s="36">
        <f t="shared" si="78"/>
        <v>1.115115212742958</v>
      </c>
      <c r="U324" s="36">
        <f t="shared" si="79"/>
        <v>-0.75352818995515569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51692135</v>
      </c>
      <c r="E325" s="31">
        <v>51692135</v>
      </c>
      <c r="F325" s="31">
        <v>6555085</v>
      </c>
      <c r="G325" s="36">
        <f t="shared" si="72"/>
        <v>0.12681010370339704</v>
      </c>
      <c r="H325" s="31">
        <v>15946815</v>
      </c>
      <c r="I325" s="36">
        <f t="shared" si="73"/>
        <v>0.30849596365095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22501900</v>
      </c>
      <c r="O325" s="36">
        <f t="shared" si="77"/>
        <v>0.43530606735434701</v>
      </c>
      <c r="P325" s="31">
        <v>10961705</v>
      </c>
      <c r="Q325" s="31">
        <v>49394727</v>
      </c>
      <c r="R325" s="31">
        <v>48957801</v>
      </c>
      <c r="S325" s="31">
        <v>20708425</v>
      </c>
      <c r="T325" s="36">
        <f t="shared" si="78"/>
        <v>0.41924363707891332</v>
      </c>
      <c r="U325" s="36">
        <f t="shared" si="79"/>
        <v>0.4547750555228407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130011202</v>
      </c>
      <c r="E326" s="31">
        <v>130041202</v>
      </c>
      <c r="F326" s="31">
        <v>102723843</v>
      </c>
      <c r="G326" s="36">
        <f t="shared" si="72"/>
        <v>0.7901153240626142</v>
      </c>
      <c r="H326" s="31">
        <v>20508176</v>
      </c>
      <c r="I326" s="36">
        <f t="shared" si="73"/>
        <v>0.1577416075270191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123232019</v>
      </c>
      <c r="O326" s="36">
        <f t="shared" si="77"/>
        <v>0.94785693158963336</v>
      </c>
      <c r="P326" s="31">
        <v>18709949</v>
      </c>
      <c r="Q326" s="31">
        <v>140370003</v>
      </c>
      <c r="R326" s="31">
        <v>126351528</v>
      </c>
      <c r="S326" s="31">
        <v>25176011</v>
      </c>
      <c r="T326" s="36">
        <f t="shared" si="78"/>
        <v>0.17935463747193908</v>
      </c>
      <c r="U326" s="36">
        <f t="shared" si="79"/>
        <v>9.6110737661551093E-2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498171718</v>
      </c>
      <c r="E327" s="31">
        <v>498171718</v>
      </c>
      <c r="F327" s="31">
        <v>45393830</v>
      </c>
      <c r="G327" s="36">
        <f t="shared" si="72"/>
        <v>9.1120849216895936E-2</v>
      </c>
      <c r="H327" s="31">
        <v>57816045</v>
      </c>
      <c r="I327" s="36">
        <f t="shared" si="73"/>
        <v>0.1160564578657996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103209875</v>
      </c>
      <c r="O327" s="36">
        <f t="shared" si="77"/>
        <v>0.20717730708269552</v>
      </c>
      <c r="P327" s="31">
        <v>55003895</v>
      </c>
      <c r="Q327" s="31">
        <v>425698811</v>
      </c>
      <c r="R327" s="31">
        <v>469915891</v>
      </c>
      <c r="S327" s="31">
        <v>143917900</v>
      </c>
      <c r="T327" s="36">
        <f t="shared" si="78"/>
        <v>0.338074470215046</v>
      </c>
      <c r="U327" s="36">
        <f t="shared" si="79"/>
        <v>5.1126379322773419E-2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118457900</v>
      </c>
      <c r="E328" s="31">
        <v>118457900</v>
      </c>
      <c r="F328" s="31">
        <v>19574242</v>
      </c>
      <c r="G328" s="36">
        <f t="shared" si="72"/>
        <v>0.1652421830878312</v>
      </c>
      <c r="H328" s="31">
        <v>16090869</v>
      </c>
      <c r="I328" s="36">
        <f t="shared" si="73"/>
        <v>0.13583618315030066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35665111</v>
      </c>
      <c r="O328" s="36">
        <f t="shared" si="77"/>
        <v>0.30107836623813183</v>
      </c>
      <c r="P328" s="31">
        <v>16154811</v>
      </c>
      <c r="Q328" s="31">
        <v>115660300</v>
      </c>
      <c r="R328" s="31">
        <v>118526200</v>
      </c>
      <c r="S328" s="31">
        <v>29601491</v>
      </c>
      <c r="T328" s="36">
        <f t="shared" si="78"/>
        <v>0.25593475894494483</v>
      </c>
      <c r="U328" s="36">
        <f t="shared" si="79"/>
        <v>-3.9580778753771639E-3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65894752</v>
      </c>
      <c r="E329" s="31">
        <v>65894752</v>
      </c>
      <c r="F329" s="31">
        <v>8672779</v>
      </c>
      <c r="G329" s="36">
        <f t="shared" si="72"/>
        <v>0.13161562547499989</v>
      </c>
      <c r="H329" s="31">
        <v>9744885</v>
      </c>
      <c r="I329" s="36">
        <f t="shared" si="73"/>
        <v>0.14788560096561257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18417664</v>
      </c>
      <c r="O329" s="36">
        <f t="shared" si="77"/>
        <v>0.27950122644061243</v>
      </c>
      <c r="P329" s="31">
        <v>16620013</v>
      </c>
      <c r="Q329" s="31">
        <v>74486742</v>
      </c>
      <c r="R329" s="31">
        <v>74955785</v>
      </c>
      <c r="S329" s="31">
        <v>33057974</v>
      </c>
      <c r="T329" s="36">
        <f t="shared" si="78"/>
        <v>0.44381017497046654</v>
      </c>
      <c r="U329" s="36">
        <f t="shared" si="79"/>
        <v>-0.41366562107983906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86097837</v>
      </c>
      <c r="E330" s="31">
        <v>87577837</v>
      </c>
      <c r="F330" s="31">
        <v>22643748</v>
      </c>
      <c r="G330" s="36">
        <f t="shared" si="72"/>
        <v>0.26300019592826707</v>
      </c>
      <c r="H330" s="31">
        <v>26364540</v>
      </c>
      <c r="I330" s="36">
        <f t="shared" si="73"/>
        <v>0.30621605511413719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49008288</v>
      </c>
      <c r="O330" s="36">
        <f t="shared" si="77"/>
        <v>0.56921625104240425</v>
      </c>
      <c r="P330" s="31">
        <v>25276645</v>
      </c>
      <c r="Q330" s="31">
        <v>98024068</v>
      </c>
      <c r="R330" s="31">
        <v>99637593</v>
      </c>
      <c r="S330" s="31">
        <v>44765356</v>
      </c>
      <c r="T330" s="36">
        <f t="shared" si="78"/>
        <v>0.45667719074870472</v>
      </c>
      <c r="U330" s="36">
        <f t="shared" si="79"/>
        <v>4.3039533134243024E-2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967250904</v>
      </c>
      <c r="E332" s="32">
        <f>SUM(E324:E331)</f>
        <v>968760904</v>
      </c>
      <c r="F332" s="32">
        <f>SUM(F324:F331)</f>
        <v>207680442</v>
      </c>
      <c r="G332" s="37">
        <f t="shared" si="72"/>
        <v>0.21471206813160032</v>
      </c>
      <c r="H332" s="32">
        <f>SUM(H324:H331)</f>
        <v>149600351</v>
      </c>
      <c r="I332" s="37">
        <f t="shared" si="73"/>
        <v>0.15466550652094299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357280793</v>
      </c>
      <c r="O332" s="37">
        <f t="shared" si="77"/>
        <v>0.36937757465254328</v>
      </c>
      <c r="P332" s="32">
        <f>SUM(P324:P331)</f>
        <v>155422267</v>
      </c>
      <c r="Q332" s="32">
        <f>SUM(Q324:Q331)</f>
        <v>917640567</v>
      </c>
      <c r="R332" s="32">
        <f>SUM(R324:R331)</f>
        <v>955966714</v>
      </c>
      <c r="S332" s="32">
        <f>SUM(S324:S331)</f>
        <v>312845367</v>
      </c>
      <c r="T332" s="37">
        <f t="shared" si="78"/>
        <v>0.3409236451073332</v>
      </c>
      <c r="U332" s="37">
        <f t="shared" si="79"/>
        <v>-3.7458699531129569E-2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5798348</v>
      </c>
      <c r="E333" s="31">
        <v>5798348</v>
      </c>
      <c r="F333" s="31">
        <v>1049943</v>
      </c>
      <c r="G333" s="36">
        <f t="shared" si="72"/>
        <v>0.18107623067811729</v>
      </c>
      <c r="H333" s="31">
        <v>1285386</v>
      </c>
      <c r="I333" s="36">
        <f t="shared" si="73"/>
        <v>0.22168141684493584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2335329</v>
      </c>
      <c r="O333" s="36">
        <f t="shared" si="77"/>
        <v>0.4027576475230531</v>
      </c>
      <c r="P333" s="31">
        <v>1106867</v>
      </c>
      <c r="Q333" s="31">
        <v>6565404</v>
      </c>
      <c r="R333" s="31">
        <v>5644968</v>
      </c>
      <c r="S333" s="31">
        <v>2157576</v>
      </c>
      <c r="T333" s="36">
        <f t="shared" si="78"/>
        <v>0.32862806310167658</v>
      </c>
      <c r="U333" s="36">
        <f t="shared" si="79"/>
        <v>0.16128315326050924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6348344</v>
      </c>
      <c r="E334" s="31">
        <v>6348344</v>
      </c>
      <c r="F334" s="31">
        <v>2325025</v>
      </c>
      <c r="G334" s="36">
        <f t="shared" si="72"/>
        <v>0.36624118037711884</v>
      </c>
      <c r="H334" s="31">
        <v>1372483</v>
      </c>
      <c r="I334" s="36">
        <f t="shared" si="73"/>
        <v>0.2161954361641398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3697508</v>
      </c>
      <c r="O334" s="36">
        <f t="shared" si="77"/>
        <v>0.58243661654125867</v>
      </c>
      <c r="P334" s="31">
        <v>1893873</v>
      </c>
      <c r="Q334" s="31">
        <v>6323797</v>
      </c>
      <c r="R334" s="31">
        <v>6246642</v>
      </c>
      <c r="S334" s="31">
        <v>4309216</v>
      </c>
      <c r="T334" s="36">
        <f t="shared" si="78"/>
        <v>0.68142857843159732</v>
      </c>
      <c r="U334" s="36">
        <f t="shared" si="79"/>
        <v>-0.27530357104198644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37061763</v>
      </c>
      <c r="E335" s="31">
        <v>37061763</v>
      </c>
      <c r="F335" s="31">
        <v>5578989</v>
      </c>
      <c r="G335" s="36">
        <f t="shared" si="72"/>
        <v>0.15053220754770893</v>
      </c>
      <c r="H335" s="31">
        <v>8414618</v>
      </c>
      <c r="I335" s="36">
        <f t="shared" si="73"/>
        <v>0.22704311179152487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13993607</v>
      </c>
      <c r="O335" s="36">
        <f t="shared" si="77"/>
        <v>0.37757531933923383</v>
      </c>
      <c r="P335" s="31">
        <v>7542759</v>
      </c>
      <c r="Q335" s="31">
        <v>30613960</v>
      </c>
      <c r="R335" s="31">
        <v>34632186</v>
      </c>
      <c r="S335" s="31">
        <v>15772294</v>
      </c>
      <c r="T335" s="36">
        <f t="shared" si="78"/>
        <v>0.51519940576129319</v>
      </c>
      <c r="U335" s="36">
        <f t="shared" si="79"/>
        <v>0.11558887139308038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49208455</v>
      </c>
      <c r="E337" s="32">
        <f>SUM(E333:E336)</f>
        <v>49208455</v>
      </c>
      <c r="F337" s="32">
        <f>SUM(F333:F336)</f>
        <v>8953957</v>
      </c>
      <c r="G337" s="37">
        <f t="shared" si="72"/>
        <v>0.18195972622997408</v>
      </c>
      <c r="H337" s="32">
        <f>SUM(H333:H336)</f>
        <v>11072487</v>
      </c>
      <c r="I337" s="37">
        <f t="shared" si="73"/>
        <v>0.22501188058027832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20026444</v>
      </c>
      <c r="O337" s="37">
        <f t="shared" si="77"/>
        <v>0.40697160681025241</v>
      </c>
      <c r="P337" s="32">
        <f>SUM(P333:P336)</f>
        <v>10543499</v>
      </c>
      <c r="Q337" s="32">
        <f>SUM(Q333:Q336)</f>
        <v>43503161</v>
      </c>
      <c r="R337" s="32">
        <f>SUM(R333:R336)</f>
        <v>46523796</v>
      </c>
      <c r="S337" s="32">
        <f>SUM(S333:S336)</f>
        <v>22239086</v>
      </c>
      <c r="T337" s="37">
        <f t="shared" si="78"/>
        <v>0.51120620867067568</v>
      </c>
      <c r="U337" s="37">
        <f t="shared" si="79"/>
        <v>5.0171959043198155E-2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11200207215</v>
      </c>
      <c r="E338" s="32">
        <f>SUM(E302,E304:E309,E311:E316,E318:E322,E324:E331,E333:E336)</f>
        <v>11253589394</v>
      </c>
      <c r="F338" s="32">
        <f>SUM(F302,F304:F309,F311:F316,F318:F322,F324:F331,F333:F336)</f>
        <v>1981268306</v>
      </c>
      <c r="G338" s="37">
        <f t="shared" si="72"/>
        <v>0.17689568308580619</v>
      </c>
      <c r="H338" s="32">
        <f>SUM(H302,H304:H309,H311:H316,H318:H322,H324:H331,H333:H336)</f>
        <v>2620076335</v>
      </c>
      <c r="I338" s="37">
        <f t="shared" si="73"/>
        <v>0.23393105901567912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4601344641</v>
      </c>
      <c r="O338" s="37">
        <f t="shared" si="77"/>
        <v>0.41082674210148529</v>
      </c>
      <c r="P338" s="32">
        <f>SUM(P302,P304:P309,P311:P316,P318:P322,P324:P331,P333:P336)</f>
        <v>2836858987</v>
      </c>
      <c r="Q338" s="32">
        <f>SUM(Q302,Q304:Q309,Q311:Q316,Q318:Q322,Q324:Q331,Q333:Q336)</f>
        <v>9938874194</v>
      </c>
      <c r="R338" s="32">
        <f>SUM(R302,R304:R309,R311:R316,R318:R322,R324:R331,R333:R336)</f>
        <v>10693014430</v>
      </c>
      <c r="S338" s="32">
        <f>SUM(S302,S304:S309,S311:S316,S318:S322,S324:S331,S333:S336)</f>
        <v>3864671684</v>
      </c>
      <c r="T338" s="37">
        <f t="shared" si="78"/>
        <v>0.38884400874427649</v>
      </c>
      <c r="U338" s="37">
        <f t="shared" si="79"/>
        <v>-7.6416435569555463E-2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85639586437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85706424219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17561733074</v>
      </c>
      <c r="G339" s="39">
        <f t="shared" si="72"/>
        <v>0.20506559880364594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20173543307</v>
      </c>
      <c r="I339" s="39">
        <f t="shared" si="73"/>
        <v>0.23556329667519457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37735276381</v>
      </c>
      <c r="O339" s="39">
        <f t="shared" si="77"/>
        <v>0.44062889547884049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19900252724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80857265910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82060779617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37871088316</v>
      </c>
      <c r="T339" s="39">
        <f t="shared" si="78"/>
        <v>0.46836963740714738</v>
      </c>
      <c r="U339" s="39">
        <f t="shared" si="79"/>
        <v>1.3733020720405609E-2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1" max="16383" man="1"/>
    <brk id="232" max="16383" man="1"/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tabSelected="1" view="pageBreakPreview" topLeftCell="A237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6.5703125" bestFit="1" customWidth="1"/>
    <col min="5" max="5" width="11.7109375" hidden="1" customWidth="1"/>
    <col min="6" max="6" width="15.42578125" bestFit="1" customWidth="1"/>
    <col min="7" max="7" width="11.5703125" bestFit="1" customWidth="1"/>
    <col min="8" max="8" width="16" customWidth="1"/>
    <col min="9" max="9" width="11.140625" bestFit="1" customWidth="1"/>
    <col min="10" max="13" width="11.7109375" hidden="1" customWidth="1"/>
    <col min="14" max="14" width="16" customWidth="1"/>
    <col min="15" max="15" width="14" bestFit="1" customWidth="1"/>
    <col min="16" max="16" width="16.5703125" customWidth="1"/>
    <col min="17" max="19" width="11.7109375" hidden="1" customWidth="1"/>
    <col min="20" max="20" width="14" bestFit="1" customWidth="1"/>
    <col min="21" max="21" width="12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9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450303609</v>
      </c>
      <c r="E8" s="31">
        <v>441303609</v>
      </c>
      <c r="F8" s="31">
        <v>123766049</v>
      </c>
      <c r="G8" s="36">
        <f>IF(($D8       =0),0,($F8       /$D8       ))</f>
        <v>0.2748502266611858</v>
      </c>
      <c r="H8" s="31">
        <v>126416373</v>
      </c>
      <c r="I8" s="36">
        <f>IF(($D8       =0),0,($H8       /$D8       ))</f>
        <v>0.28073586458864025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250182422</v>
      </c>
      <c r="O8" s="36">
        <f>IF(($D8       =0),0,($N8       /$D8       ))</f>
        <v>0.55558609124982605</v>
      </c>
      <c r="P8" s="31">
        <v>138475654</v>
      </c>
      <c r="Q8" s="31">
        <v>363042835</v>
      </c>
      <c r="R8" s="31">
        <v>387133972</v>
      </c>
      <c r="S8" s="31">
        <v>241963380</v>
      </c>
      <c r="T8" s="36">
        <f>IF(($Q8       =0),0,($S8       /$Q8       ))</f>
        <v>0.66648713780565316</v>
      </c>
      <c r="U8" s="36">
        <f>IF(($P8       =0),0,(($H8       /$P8       )-1))</f>
        <v>-8.7085929198788992E-2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986774400</v>
      </c>
      <c r="E9" s="31">
        <v>986774400</v>
      </c>
      <c r="F9" s="31">
        <v>105239490</v>
      </c>
      <c r="G9" s="36">
        <f>IF(($D9       =0),0,($F9       /$D9       ))</f>
        <v>0.10665000024321669</v>
      </c>
      <c r="H9" s="31">
        <v>131301192</v>
      </c>
      <c r="I9" s="36">
        <f>IF(($D9       =0),0,($H9       /$D9       ))</f>
        <v>0.13306100360933562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236540682</v>
      </c>
      <c r="O9" s="36">
        <f>IF(($D9       =0),0,($N9       /$D9       ))</f>
        <v>0.23971100385255231</v>
      </c>
      <c r="P9" s="31">
        <v>128380833</v>
      </c>
      <c r="Q9" s="31">
        <v>980067790</v>
      </c>
      <c r="R9" s="31">
        <v>855010790</v>
      </c>
      <c r="S9" s="31">
        <v>440244634</v>
      </c>
      <c r="T9" s="36">
        <f>IF(($Q9       =0),0,($S9       /$Q9       ))</f>
        <v>0.44919814577316125</v>
      </c>
      <c r="U9" s="36">
        <f>IF(($P9       =0),0,(($H9       /$P9       )-1))</f>
        <v>2.2747624639575248E-2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1437078009</v>
      </c>
      <c r="E10" s="32">
        <f>SUM(E8:E9)</f>
        <v>1428078009</v>
      </c>
      <c r="F10" s="32">
        <f>SUM(F8:F9)</f>
        <v>229005539</v>
      </c>
      <c r="G10" s="37">
        <f t="shared" ref="G10:G54" si="0">IF(($D10      =0),0,($F10      /$D10      ))</f>
        <v>0.15935498112545399</v>
      </c>
      <c r="H10" s="32">
        <f>SUM(H8:H9)</f>
        <v>257717565</v>
      </c>
      <c r="I10" s="37">
        <f t="shared" ref="I10:I54" si="1">IF(($D10      =0),0,($H10      /$D10      ))</f>
        <v>0.17933442957584078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486723104</v>
      </c>
      <c r="O10" s="37">
        <f t="shared" ref="O10:O54" si="5">IF(($D10      =0),0,($N10      /$D10      ))</f>
        <v>0.33868941070129477</v>
      </c>
      <c r="P10" s="32">
        <f>SUM(P8:P9)</f>
        <v>266856487</v>
      </c>
      <c r="Q10" s="32">
        <f>SUM(Q8:Q9)</f>
        <v>1343110625</v>
      </c>
      <c r="R10" s="32">
        <f>SUM(R8:R9)</f>
        <v>1242144762</v>
      </c>
      <c r="S10" s="32">
        <f>SUM(S8:S9)</f>
        <v>682208014</v>
      </c>
      <c r="T10" s="37">
        <f t="shared" ref="T10:T54" si="6">IF(($Q10      =0),0,($S10      /$Q10      ))</f>
        <v>0.50793136566840869</v>
      </c>
      <c r="U10" s="37">
        <f t="shared" ref="U10:U54" si="7">IF(($P10      =0),0,(($H10      /$P10      )-1))</f>
        <v>-3.4246579885464756E-2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48640034</v>
      </c>
      <c r="E11" s="31">
        <v>48640034</v>
      </c>
      <c r="F11" s="31">
        <v>21062432</v>
      </c>
      <c r="G11" s="36">
        <f t="shared" si="0"/>
        <v>0.43302667099286979</v>
      </c>
      <c r="H11" s="31">
        <v>18337525</v>
      </c>
      <c r="I11" s="36">
        <f t="shared" si="1"/>
        <v>0.37700477347528172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39399957</v>
      </c>
      <c r="O11" s="36">
        <f t="shared" si="5"/>
        <v>0.81003144446815145</v>
      </c>
      <c r="P11" s="31">
        <v>13700461</v>
      </c>
      <c r="Q11" s="31">
        <v>44780614</v>
      </c>
      <c r="R11" s="31">
        <v>54140030</v>
      </c>
      <c r="S11" s="31">
        <v>23371786</v>
      </c>
      <c r="T11" s="36">
        <f t="shared" si="6"/>
        <v>0.52191749760286898</v>
      </c>
      <c r="U11" s="36">
        <f t="shared" si="7"/>
        <v>0.33846043574738105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13709280</v>
      </c>
      <c r="E12" s="31">
        <v>13709280</v>
      </c>
      <c r="F12" s="31">
        <v>691602</v>
      </c>
      <c r="G12" s="36">
        <f t="shared" si="0"/>
        <v>5.0447725919960787E-2</v>
      </c>
      <c r="H12" s="31">
        <v>1290933</v>
      </c>
      <c r="I12" s="36">
        <f t="shared" si="1"/>
        <v>9.4164901439025242E-2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1982535</v>
      </c>
      <c r="O12" s="36">
        <f t="shared" si="5"/>
        <v>0.14461262735898603</v>
      </c>
      <c r="P12" s="31">
        <v>1140613</v>
      </c>
      <c r="Q12" s="31">
        <v>12830837</v>
      </c>
      <c r="R12" s="31">
        <v>14216056</v>
      </c>
      <c r="S12" s="31">
        <v>4107161</v>
      </c>
      <c r="T12" s="36">
        <f t="shared" si="6"/>
        <v>0.32010078531899361</v>
      </c>
      <c r="U12" s="36">
        <f t="shared" si="7"/>
        <v>0.13178878375049208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61642716</v>
      </c>
      <c r="E13" s="31">
        <v>61642716</v>
      </c>
      <c r="F13" s="31">
        <v>4986179</v>
      </c>
      <c r="G13" s="36">
        <f t="shared" si="0"/>
        <v>8.0888372926332441E-2</v>
      </c>
      <c r="H13" s="31">
        <v>8909088</v>
      </c>
      <c r="I13" s="36">
        <f t="shared" si="1"/>
        <v>0.14452783034413993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13895267</v>
      </c>
      <c r="O13" s="36">
        <f t="shared" si="5"/>
        <v>0.22541620327047238</v>
      </c>
      <c r="P13" s="31">
        <v>7089958</v>
      </c>
      <c r="Q13" s="31">
        <v>57594064</v>
      </c>
      <c r="R13" s="31">
        <v>67211226</v>
      </c>
      <c r="S13" s="31">
        <v>8965526</v>
      </c>
      <c r="T13" s="36">
        <f t="shared" si="6"/>
        <v>0.15566753545990433</v>
      </c>
      <c r="U13" s="36">
        <f t="shared" si="7"/>
        <v>0.25657838875773309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30016134</v>
      </c>
      <c r="E14" s="31">
        <v>30016134</v>
      </c>
      <c r="F14" s="31">
        <v>9873800</v>
      </c>
      <c r="G14" s="36">
        <f t="shared" si="0"/>
        <v>0.3289497574870901</v>
      </c>
      <c r="H14" s="31">
        <v>15177660</v>
      </c>
      <c r="I14" s="36">
        <f t="shared" si="1"/>
        <v>0.50565006139698065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25051460</v>
      </c>
      <c r="O14" s="36">
        <f t="shared" si="5"/>
        <v>0.83459981888407087</v>
      </c>
      <c r="P14" s="31">
        <v>5977838</v>
      </c>
      <c r="Q14" s="31">
        <v>24748828</v>
      </c>
      <c r="R14" s="31">
        <v>27570448</v>
      </c>
      <c r="S14" s="31">
        <v>12058127</v>
      </c>
      <c r="T14" s="36">
        <f t="shared" si="6"/>
        <v>0.48722012210032734</v>
      </c>
      <c r="U14" s="36">
        <f t="shared" si="7"/>
        <v>1.5389881759927251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14329459</v>
      </c>
      <c r="E15" s="31">
        <v>14329459</v>
      </c>
      <c r="F15" s="31">
        <v>2155225</v>
      </c>
      <c r="G15" s="36">
        <f t="shared" si="0"/>
        <v>0.15040518975629158</v>
      </c>
      <c r="H15" s="31">
        <v>1492666</v>
      </c>
      <c r="I15" s="36">
        <f t="shared" si="1"/>
        <v>0.10416764512882168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3647891</v>
      </c>
      <c r="O15" s="36">
        <f t="shared" si="5"/>
        <v>0.25457283488511323</v>
      </c>
      <c r="P15" s="31">
        <v>977695</v>
      </c>
      <c r="Q15" s="31">
        <v>14790860</v>
      </c>
      <c r="R15" s="31">
        <v>15845941</v>
      </c>
      <c r="S15" s="31">
        <v>3140251</v>
      </c>
      <c r="T15" s="36">
        <f t="shared" si="6"/>
        <v>0.21231023753858802</v>
      </c>
      <c r="U15" s="36">
        <f t="shared" si="7"/>
        <v>0.52671947795580421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88779195</v>
      </c>
      <c r="E16" s="31">
        <v>90277360</v>
      </c>
      <c r="F16" s="31">
        <v>17802588</v>
      </c>
      <c r="G16" s="36">
        <f t="shared" si="0"/>
        <v>0.20052657607449584</v>
      </c>
      <c r="H16" s="31">
        <v>21358844</v>
      </c>
      <c r="I16" s="36">
        <f t="shared" si="1"/>
        <v>0.24058388905193384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39161432</v>
      </c>
      <c r="O16" s="36">
        <f t="shared" si="5"/>
        <v>0.44111046512642965</v>
      </c>
      <c r="P16" s="31">
        <v>19585278</v>
      </c>
      <c r="Q16" s="31">
        <v>85015058</v>
      </c>
      <c r="R16" s="31">
        <v>84300068</v>
      </c>
      <c r="S16" s="31">
        <v>37695491</v>
      </c>
      <c r="T16" s="36">
        <f t="shared" si="6"/>
        <v>0.44339781547875906</v>
      </c>
      <c r="U16" s="36">
        <f t="shared" si="7"/>
        <v>9.0556079929016153E-2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19549958</v>
      </c>
      <c r="E17" s="31">
        <v>19549958</v>
      </c>
      <c r="F17" s="31">
        <v>8954168</v>
      </c>
      <c r="G17" s="36">
        <f t="shared" si="0"/>
        <v>0.45801469241008086</v>
      </c>
      <c r="H17" s="31">
        <v>5863415</v>
      </c>
      <c r="I17" s="36">
        <f t="shared" si="1"/>
        <v>0.2999195701596904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14817583</v>
      </c>
      <c r="O17" s="36">
        <f t="shared" si="5"/>
        <v>0.75793426256977126</v>
      </c>
      <c r="P17" s="31">
        <v>2283387</v>
      </c>
      <c r="Q17" s="31">
        <v>13829129</v>
      </c>
      <c r="R17" s="31">
        <v>22276136</v>
      </c>
      <c r="S17" s="31">
        <v>3995988</v>
      </c>
      <c r="T17" s="36">
        <f t="shared" si="6"/>
        <v>0.28895442366616148</v>
      </c>
      <c r="U17" s="36">
        <f t="shared" si="7"/>
        <v>1.5678586240527776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276666776</v>
      </c>
      <c r="E19" s="32">
        <f>SUM(E11:E18)</f>
        <v>278164941</v>
      </c>
      <c r="F19" s="32">
        <f>SUM(F11:F18)</f>
        <v>65525994</v>
      </c>
      <c r="G19" s="37">
        <f t="shared" si="0"/>
        <v>0.23684084857373694</v>
      </c>
      <c r="H19" s="32">
        <f>SUM(H11:H18)</f>
        <v>72430131</v>
      </c>
      <c r="I19" s="37">
        <f t="shared" si="1"/>
        <v>0.26179555076031247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137956125</v>
      </c>
      <c r="O19" s="37">
        <f t="shared" si="5"/>
        <v>0.49863639933404941</v>
      </c>
      <c r="P19" s="32">
        <f>SUM(P11:P18)</f>
        <v>50755230</v>
      </c>
      <c r="Q19" s="32">
        <f>SUM(Q11:Q18)</f>
        <v>253589390</v>
      </c>
      <c r="R19" s="32">
        <f>SUM(R11:R18)</f>
        <v>285559905</v>
      </c>
      <c r="S19" s="32">
        <f>SUM(S11:S18)</f>
        <v>93334330</v>
      </c>
      <c r="T19" s="37">
        <f t="shared" si="6"/>
        <v>0.36805297729530406</v>
      </c>
      <c r="U19" s="37">
        <f t="shared" si="7"/>
        <v>0.42704763627314857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217166484</v>
      </c>
      <c r="E26" s="31">
        <v>217166484</v>
      </c>
      <c r="F26" s="31">
        <v>23643564</v>
      </c>
      <c r="G26" s="36">
        <f t="shared" si="0"/>
        <v>0.1088729879699116</v>
      </c>
      <c r="H26" s="31">
        <v>26401332</v>
      </c>
      <c r="I26" s="36">
        <f t="shared" si="1"/>
        <v>0.12157185360149773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50044896</v>
      </c>
      <c r="O26" s="36">
        <f t="shared" si="5"/>
        <v>0.23044484157140935</v>
      </c>
      <c r="P26" s="31">
        <v>77604917</v>
      </c>
      <c r="Q26" s="31">
        <v>204143290</v>
      </c>
      <c r="R26" s="31">
        <v>215165736</v>
      </c>
      <c r="S26" s="31">
        <v>100485499</v>
      </c>
      <c r="T26" s="36">
        <f t="shared" si="6"/>
        <v>0.49223023201007488</v>
      </c>
      <c r="U26" s="36">
        <f t="shared" si="7"/>
        <v>-0.6597982058276024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217166484</v>
      </c>
      <c r="E27" s="32">
        <f>SUM(E20:E26)</f>
        <v>217166484</v>
      </c>
      <c r="F27" s="32">
        <f>SUM(F20:F26)</f>
        <v>23643564</v>
      </c>
      <c r="G27" s="37">
        <f t="shared" si="0"/>
        <v>0.1088729879699116</v>
      </c>
      <c r="H27" s="32">
        <f>SUM(H20:H26)</f>
        <v>26401332</v>
      </c>
      <c r="I27" s="37">
        <f t="shared" si="1"/>
        <v>0.12157185360149773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50044896</v>
      </c>
      <c r="O27" s="37">
        <f t="shared" si="5"/>
        <v>0.23044484157140935</v>
      </c>
      <c r="P27" s="32">
        <f>SUM(P20:P26)</f>
        <v>77604917</v>
      </c>
      <c r="Q27" s="32">
        <f>SUM(Q20:Q26)</f>
        <v>204143290</v>
      </c>
      <c r="R27" s="32">
        <f>SUM(R20:R26)</f>
        <v>215165736</v>
      </c>
      <c r="S27" s="32">
        <f>SUM(S20:S26)</f>
        <v>100485499</v>
      </c>
      <c r="T27" s="37">
        <f t="shared" si="6"/>
        <v>0.49223023201007488</v>
      </c>
      <c r="U27" s="37">
        <f t="shared" si="7"/>
        <v>-0.6597982058276024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369052</v>
      </c>
      <c r="E30" s="31">
        <v>369052</v>
      </c>
      <c r="F30" s="31">
        <v>282514</v>
      </c>
      <c r="G30" s="36">
        <f t="shared" si="0"/>
        <v>0.76551271907481877</v>
      </c>
      <c r="H30" s="31">
        <v>285975</v>
      </c>
      <c r="I30" s="36">
        <f t="shared" si="1"/>
        <v>0.77489080129629428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568489</v>
      </c>
      <c r="O30" s="36">
        <f t="shared" si="5"/>
        <v>1.5404035203711131</v>
      </c>
      <c r="P30" s="31">
        <v>166582</v>
      </c>
      <c r="Q30" s="31">
        <v>351500</v>
      </c>
      <c r="R30" s="31">
        <v>351500</v>
      </c>
      <c r="S30" s="31">
        <v>430511</v>
      </c>
      <c r="T30" s="36">
        <f t="shared" si="6"/>
        <v>1.224782361308677</v>
      </c>
      <c r="U30" s="36">
        <f t="shared" si="7"/>
        <v>0.7167220948241706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208883568</v>
      </c>
      <c r="E34" s="31">
        <v>208883568</v>
      </c>
      <c r="F34" s="31">
        <v>7389286</v>
      </c>
      <c r="G34" s="36">
        <f t="shared" si="0"/>
        <v>3.5375142577036028E-2</v>
      </c>
      <c r="H34" s="31">
        <v>21854606</v>
      </c>
      <c r="I34" s="36">
        <f t="shared" si="1"/>
        <v>0.10462577889324449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29243892</v>
      </c>
      <c r="O34" s="36">
        <f t="shared" si="5"/>
        <v>0.14000092147028051</v>
      </c>
      <c r="P34" s="31">
        <v>24573830</v>
      </c>
      <c r="Q34" s="31">
        <v>353440712</v>
      </c>
      <c r="R34" s="31">
        <v>313437676</v>
      </c>
      <c r="S34" s="31">
        <v>44853382</v>
      </c>
      <c r="T34" s="36">
        <f t="shared" si="6"/>
        <v>0.12690496730325734</v>
      </c>
      <c r="U34" s="36">
        <f t="shared" si="7"/>
        <v>-0.11065527839982614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209252620</v>
      </c>
      <c r="E35" s="32">
        <f>SUM(E28:E34)</f>
        <v>209252620</v>
      </c>
      <c r="F35" s="32">
        <f>SUM(F28:F34)</f>
        <v>7671800</v>
      </c>
      <c r="G35" s="37">
        <f t="shared" si="0"/>
        <v>3.666286233357556E-2</v>
      </c>
      <c r="H35" s="32">
        <f>SUM(H28:H34)</f>
        <v>22140581</v>
      </c>
      <c r="I35" s="37">
        <f t="shared" si="1"/>
        <v>0.10580790338491342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29812381</v>
      </c>
      <c r="O35" s="37">
        <f t="shared" si="5"/>
        <v>0.14247076571848896</v>
      </c>
      <c r="P35" s="32">
        <f>SUM(P28:P34)</f>
        <v>24740412</v>
      </c>
      <c r="Q35" s="32">
        <f>SUM(Q28:Q34)</f>
        <v>353792212</v>
      </c>
      <c r="R35" s="32">
        <f>SUM(R28:R34)</f>
        <v>313789176</v>
      </c>
      <c r="S35" s="32">
        <f>SUM(S28:S34)</f>
        <v>45283893</v>
      </c>
      <c r="T35" s="37">
        <f t="shared" si="6"/>
        <v>0.12799573157365035</v>
      </c>
      <c r="U35" s="37">
        <f t="shared" si="7"/>
        <v>-0.10508438582186908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6248690</v>
      </c>
      <c r="E37" s="31">
        <v>6248690</v>
      </c>
      <c r="F37" s="31">
        <v>382639</v>
      </c>
      <c r="G37" s="36">
        <f t="shared" si="0"/>
        <v>6.1235074871693107E-2</v>
      </c>
      <c r="H37" s="31">
        <v>640315</v>
      </c>
      <c r="I37" s="36">
        <f t="shared" si="1"/>
        <v>0.10247187810565095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1022954</v>
      </c>
      <c r="O37" s="36">
        <f t="shared" si="5"/>
        <v>0.16370695297734406</v>
      </c>
      <c r="P37" s="31">
        <v>560409</v>
      </c>
      <c r="Q37" s="31">
        <v>8319253</v>
      </c>
      <c r="R37" s="31">
        <v>5377015</v>
      </c>
      <c r="S37" s="31">
        <v>1296249</v>
      </c>
      <c r="T37" s="36">
        <f t="shared" si="6"/>
        <v>0.15581314812760233</v>
      </c>
      <c r="U37" s="36">
        <f t="shared" si="7"/>
        <v>0.14258514763324648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133509059</v>
      </c>
      <c r="E39" s="31">
        <v>133609059</v>
      </c>
      <c r="F39" s="31">
        <v>5030932</v>
      </c>
      <c r="G39" s="36">
        <f t="shared" si="0"/>
        <v>3.7682326859932405E-2</v>
      </c>
      <c r="H39" s="31">
        <v>14746324</v>
      </c>
      <c r="I39" s="36">
        <f t="shared" si="1"/>
        <v>0.11045186079844964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19777256</v>
      </c>
      <c r="O39" s="36">
        <f t="shared" si="5"/>
        <v>0.14813418765838204</v>
      </c>
      <c r="P39" s="31">
        <v>15025180</v>
      </c>
      <c r="Q39" s="31">
        <v>122658325</v>
      </c>
      <c r="R39" s="31">
        <v>113998699</v>
      </c>
      <c r="S39" s="31">
        <v>29358513</v>
      </c>
      <c r="T39" s="36">
        <f t="shared" si="6"/>
        <v>0.23935198038942729</v>
      </c>
      <c r="U39" s="36">
        <f t="shared" si="7"/>
        <v>-1.8559245213701225E-2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139757749</v>
      </c>
      <c r="E40" s="32">
        <f>SUM(E36:E39)</f>
        <v>139857749</v>
      </c>
      <c r="F40" s="32">
        <f>SUM(F36:F39)</f>
        <v>5413571</v>
      </c>
      <c r="G40" s="37">
        <f t="shared" si="0"/>
        <v>3.8735390622240205E-2</v>
      </c>
      <c r="H40" s="32">
        <f>SUM(H36:H39)</f>
        <v>15386639</v>
      </c>
      <c r="I40" s="37">
        <f t="shared" si="1"/>
        <v>0.11009506886090445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20800210</v>
      </c>
      <c r="O40" s="37">
        <f t="shared" si="5"/>
        <v>0.14883045948314466</v>
      </c>
      <c r="P40" s="32">
        <f>SUM(P36:P39)</f>
        <v>15585589</v>
      </c>
      <c r="Q40" s="32">
        <f>SUM(Q36:Q39)</f>
        <v>130977578</v>
      </c>
      <c r="R40" s="32">
        <f>SUM(R36:R39)</f>
        <v>119375714</v>
      </c>
      <c r="S40" s="32">
        <f>SUM(S36:S39)</f>
        <v>30654762</v>
      </c>
      <c r="T40" s="37">
        <f t="shared" si="6"/>
        <v>0.23404587615752065</v>
      </c>
      <c r="U40" s="37">
        <f t="shared" si="7"/>
        <v>-1.2764997203506434E-2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20791877</v>
      </c>
      <c r="E45" s="31">
        <v>20784377</v>
      </c>
      <c r="F45" s="31">
        <v>5713679</v>
      </c>
      <c r="G45" s="36">
        <f t="shared" si="0"/>
        <v>0.27480342443349393</v>
      </c>
      <c r="H45" s="31">
        <v>4311010</v>
      </c>
      <c r="I45" s="36">
        <f t="shared" si="1"/>
        <v>0.20734106882221359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10024689</v>
      </c>
      <c r="O45" s="36">
        <f t="shared" si="5"/>
        <v>0.48214449325570752</v>
      </c>
      <c r="P45" s="31">
        <v>1066355</v>
      </c>
      <c r="Q45" s="31">
        <v>13305093</v>
      </c>
      <c r="R45" s="31">
        <v>25573234</v>
      </c>
      <c r="S45" s="31">
        <v>2530544</v>
      </c>
      <c r="T45" s="36">
        <f t="shared" si="6"/>
        <v>0.19019363487350296</v>
      </c>
      <c r="U45" s="36">
        <f t="shared" si="7"/>
        <v>3.0427531169263515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20791877</v>
      </c>
      <c r="E47" s="32">
        <f>SUM(E41:E46)</f>
        <v>20784377</v>
      </c>
      <c r="F47" s="32">
        <f>SUM(F41:F46)</f>
        <v>5713679</v>
      </c>
      <c r="G47" s="37">
        <f t="shared" si="0"/>
        <v>0.27480342443349393</v>
      </c>
      <c r="H47" s="32">
        <f>SUM(H41:H46)</f>
        <v>4311010</v>
      </c>
      <c r="I47" s="37">
        <f t="shared" si="1"/>
        <v>0.20734106882221359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10024689</v>
      </c>
      <c r="O47" s="37">
        <f t="shared" si="5"/>
        <v>0.48214449325570752</v>
      </c>
      <c r="P47" s="32">
        <f>SUM(P41:P46)</f>
        <v>1066355</v>
      </c>
      <c r="Q47" s="32">
        <f>SUM(Q41:Q46)</f>
        <v>13305093</v>
      </c>
      <c r="R47" s="32">
        <f>SUM(R41:R46)</f>
        <v>25573234</v>
      </c>
      <c r="S47" s="32">
        <f>SUM(S41:S46)</f>
        <v>2530544</v>
      </c>
      <c r="T47" s="37">
        <f t="shared" si="6"/>
        <v>0.19019363487350296</v>
      </c>
      <c r="U47" s="37">
        <f t="shared" si="7"/>
        <v>3.0427531169263515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383305</v>
      </c>
      <c r="E51" s="31">
        <v>733305</v>
      </c>
      <c r="F51" s="31">
        <v>88025</v>
      </c>
      <c r="G51" s="36">
        <f t="shared" si="0"/>
        <v>0.22964740872151421</v>
      </c>
      <c r="H51" s="31">
        <v>391150</v>
      </c>
      <c r="I51" s="36">
        <f t="shared" si="1"/>
        <v>1.0204667301496197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479175</v>
      </c>
      <c r="O51" s="36">
        <f t="shared" si="5"/>
        <v>1.2501141388711339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35486938</v>
      </c>
      <c r="E52" s="31">
        <v>35486938</v>
      </c>
      <c r="F52" s="31">
        <v>318679</v>
      </c>
      <c r="G52" s="36">
        <f t="shared" si="0"/>
        <v>8.9801774388086116E-3</v>
      </c>
      <c r="H52" s="31">
        <v>2178085</v>
      </c>
      <c r="I52" s="36">
        <f t="shared" si="1"/>
        <v>6.1377090353639419E-2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2496764</v>
      </c>
      <c r="O52" s="36">
        <f t="shared" si="5"/>
        <v>7.0357267792448025E-2</v>
      </c>
      <c r="P52" s="31">
        <v>1154581</v>
      </c>
      <c r="Q52" s="31">
        <v>11590622</v>
      </c>
      <c r="R52" s="31">
        <v>9467855</v>
      </c>
      <c r="S52" s="31">
        <v>1473481</v>
      </c>
      <c r="T52" s="36">
        <f t="shared" si="6"/>
        <v>0.12712699974168773</v>
      </c>
      <c r="U52" s="36">
        <f t="shared" si="7"/>
        <v>0.88647223538235953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35870243</v>
      </c>
      <c r="E53" s="32">
        <f>SUM(E48:E52)</f>
        <v>36220243</v>
      </c>
      <c r="F53" s="32">
        <f>SUM(F48:F52)</f>
        <v>406704</v>
      </c>
      <c r="G53" s="37">
        <f t="shared" si="0"/>
        <v>1.1338200301570301E-2</v>
      </c>
      <c r="H53" s="32">
        <f>SUM(H48:H52)</f>
        <v>2569235</v>
      </c>
      <c r="I53" s="37">
        <f t="shared" si="1"/>
        <v>7.1625804151926153E-2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2975939</v>
      </c>
      <c r="O53" s="37">
        <f t="shared" si="5"/>
        <v>8.2964004453496457E-2</v>
      </c>
      <c r="P53" s="32">
        <f>SUM(P48:P52)</f>
        <v>1154581</v>
      </c>
      <c r="Q53" s="32">
        <f>SUM(Q48:Q52)</f>
        <v>11590622</v>
      </c>
      <c r="R53" s="32">
        <f>SUM(R48:R52)</f>
        <v>9467855</v>
      </c>
      <c r="S53" s="32">
        <f>SUM(S48:S52)</f>
        <v>1473481</v>
      </c>
      <c r="T53" s="37">
        <f t="shared" si="6"/>
        <v>0.12712699974168773</v>
      </c>
      <c r="U53" s="37">
        <f t="shared" si="7"/>
        <v>1.2252531437811638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2336583758</v>
      </c>
      <c r="E54" s="32">
        <f>SUM(E8:E9,E11:E18,E20:E26,E28:E34,E36:E39,E41:E46,E48:E52)</f>
        <v>2329524423</v>
      </c>
      <c r="F54" s="32">
        <f>SUM(F8:F9,F11:F18,F20:F26,F28:F34,F36:F39,F41:F46,F48:F52)</f>
        <v>337380851</v>
      </c>
      <c r="G54" s="37">
        <f t="shared" si="0"/>
        <v>0.14439065145637292</v>
      </c>
      <c r="H54" s="32">
        <f>SUM(H8:H9,H11:H18,H20:H26,H28:H34,H36:H39,H41:H46,H48:H52)</f>
        <v>400956493</v>
      </c>
      <c r="I54" s="37">
        <f t="shared" si="1"/>
        <v>0.1715994522461283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738337344</v>
      </c>
      <c r="O54" s="37">
        <f t="shared" si="5"/>
        <v>0.31599010370250119</v>
      </c>
      <c r="P54" s="32">
        <f>SUM(P8:P9,P11:P18,P20:P26,P28:P34,P36:P39,P41:P46,P48:P52)</f>
        <v>437763571</v>
      </c>
      <c r="Q54" s="32">
        <f>SUM(Q8:Q9,Q11:Q18,Q20:Q26,Q28:Q34,Q36:Q39,Q41:Q46,Q48:Q52)</f>
        <v>2310508810</v>
      </c>
      <c r="R54" s="32">
        <f>SUM(R8:R9,R11:R18,R20:R26,R28:R34,R36:R39,R41:R46,R48:R52)</f>
        <v>2211076382</v>
      </c>
      <c r="S54" s="32">
        <f>SUM(S8:S9,S11:S18,S20:S26,S28:S34,S36:S39,S41:S46,S48:S52)</f>
        <v>955970523</v>
      </c>
      <c r="T54" s="37">
        <f t="shared" si="6"/>
        <v>0.41374891922615087</v>
      </c>
      <c r="U54" s="37">
        <f t="shared" si="7"/>
        <v>-8.4079810286452505E-2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375739889</v>
      </c>
      <c r="E57" s="31">
        <v>375739889</v>
      </c>
      <c r="F57" s="31">
        <v>111939235</v>
      </c>
      <c r="G57" s="36">
        <f t="shared" ref="G57:G85" si="8">IF(($D57      =0),0,($F57      /$D57      ))</f>
        <v>0.2979168256474361</v>
      </c>
      <c r="H57" s="31">
        <v>115976738</v>
      </c>
      <c r="I57" s="36">
        <f t="shared" ref="I57:I85" si="9">IF(($D57      =0),0,($H57      /$D57      ))</f>
        <v>0.3086622990938287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227915973</v>
      </c>
      <c r="O57" s="36">
        <f t="shared" ref="O57:O85" si="13">IF(($D57      =0),0,($N57      /$D57      ))</f>
        <v>0.60657912474126485</v>
      </c>
      <c r="P57" s="31">
        <v>81483638</v>
      </c>
      <c r="Q57" s="31">
        <v>349024866</v>
      </c>
      <c r="R57" s="31">
        <v>341749696</v>
      </c>
      <c r="S57" s="31">
        <v>149747673</v>
      </c>
      <c r="T57" s="36">
        <f t="shared" ref="T57:T85" si="14">IF(($Q57      =0),0,($S57      /$Q57      ))</f>
        <v>0.429045857724074</v>
      </c>
      <c r="U57" s="36">
        <f t="shared" ref="U57:U85" si="15">IF(($P57      =0),0,(($H57      /$P57      )-1))</f>
        <v>0.42331320552967955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375739889</v>
      </c>
      <c r="E58" s="32">
        <f>E57</f>
        <v>375739889</v>
      </c>
      <c r="F58" s="32">
        <f>F57</f>
        <v>111939235</v>
      </c>
      <c r="G58" s="37">
        <f t="shared" si="8"/>
        <v>0.2979168256474361</v>
      </c>
      <c r="H58" s="32">
        <f>H57</f>
        <v>115976738</v>
      </c>
      <c r="I58" s="37">
        <f t="shared" si="9"/>
        <v>0.3086622990938287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227915973</v>
      </c>
      <c r="O58" s="37">
        <f t="shared" si="13"/>
        <v>0.60657912474126485</v>
      </c>
      <c r="P58" s="32">
        <f>P57</f>
        <v>81483638</v>
      </c>
      <c r="Q58" s="32">
        <f>Q57</f>
        <v>349024866</v>
      </c>
      <c r="R58" s="32">
        <f>R57</f>
        <v>341749696</v>
      </c>
      <c r="S58" s="32">
        <f>S57</f>
        <v>149747673</v>
      </c>
      <c r="T58" s="37">
        <f t="shared" si="14"/>
        <v>0.429045857724074</v>
      </c>
      <c r="U58" s="37">
        <f t="shared" si="15"/>
        <v>0.42331320552967955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16123654</v>
      </c>
      <c r="E59" s="31">
        <v>16123654</v>
      </c>
      <c r="F59" s="31">
        <v>6871608</v>
      </c>
      <c r="G59" s="36">
        <f t="shared" si="8"/>
        <v>0.42618180717596643</v>
      </c>
      <c r="H59" s="31">
        <v>438990</v>
      </c>
      <c r="I59" s="36">
        <f t="shared" si="9"/>
        <v>2.7226458717112139E-2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7310598</v>
      </c>
      <c r="O59" s="36">
        <f t="shared" si="13"/>
        <v>0.45340826589307859</v>
      </c>
      <c r="P59" s="31">
        <v>734481</v>
      </c>
      <c r="Q59" s="31">
        <v>14658416</v>
      </c>
      <c r="R59" s="31">
        <v>12748416</v>
      </c>
      <c r="S59" s="31">
        <v>1088817</v>
      </c>
      <c r="T59" s="36">
        <f t="shared" si="14"/>
        <v>7.4279308214475565E-2</v>
      </c>
      <c r="U59" s="36">
        <f t="shared" si="15"/>
        <v>-0.40231265342466316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20275814</v>
      </c>
      <c r="E60" s="31">
        <v>20275814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1540</v>
      </c>
      <c r="Q60" s="31">
        <v>21703700</v>
      </c>
      <c r="R60" s="31">
        <v>20786222</v>
      </c>
      <c r="S60" s="31">
        <v>1540</v>
      </c>
      <c r="T60" s="36">
        <f t="shared" si="14"/>
        <v>7.0955643507788994E-5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14422572</v>
      </c>
      <c r="E61" s="31">
        <v>14422572</v>
      </c>
      <c r="F61" s="31">
        <v>759525</v>
      </c>
      <c r="G61" s="36">
        <f t="shared" si="8"/>
        <v>5.2662243599823945E-2</v>
      </c>
      <c r="H61" s="31">
        <v>794513</v>
      </c>
      <c r="I61" s="36">
        <f t="shared" si="9"/>
        <v>5.5088163193083732E-2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1554038</v>
      </c>
      <c r="O61" s="36">
        <f t="shared" si="13"/>
        <v>0.10775040679290768</v>
      </c>
      <c r="P61" s="31">
        <v>2305053</v>
      </c>
      <c r="Q61" s="31">
        <v>35382709</v>
      </c>
      <c r="R61" s="31">
        <v>30487836</v>
      </c>
      <c r="S61" s="31">
        <v>3180452</v>
      </c>
      <c r="T61" s="36">
        <f t="shared" si="14"/>
        <v>8.9887181900063104E-2</v>
      </c>
      <c r="U61" s="36">
        <f t="shared" si="15"/>
        <v>-0.65531681917942886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50822040</v>
      </c>
      <c r="E63" s="32">
        <f>SUM(E59:E62)</f>
        <v>50822040</v>
      </c>
      <c r="F63" s="32">
        <f>SUM(F59:F62)</f>
        <v>7631133</v>
      </c>
      <c r="G63" s="37">
        <f t="shared" si="8"/>
        <v>0.15015400798551179</v>
      </c>
      <c r="H63" s="32">
        <f>SUM(H59:H62)</f>
        <v>1233503</v>
      </c>
      <c r="I63" s="37">
        <f t="shared" si="9"/>
        <v>2.4271024933276979E-2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8864636</v>
      </c>
      <c r="O63" s="37">
        <f t="shared" si="13"/>
        <v>0.17442503291878877</v>
      </c>
      <c r="P63" s="32">
        <f>SUM(P59:P62)</f>
        <v>3041074</v>
      </c>
      <c r="Q63" s="32">
        <f>SUM(Q59:Q62)</f>
        <v>71744825</v>
      </c>
      <c r="R63" s="32">
        <f>SUM(R59:R62)</f>
        <v>64022474</v>
      </c>
      <c r="S63" s="32">
        <f>SUM(S59:S62)</f>
        <v>4270809</v>
      </c>
      <c r="T63" s="37">
        <f t="shared" si="14"/>
        <v>5.9527763849169607E-2</v>
      </c>
      <c r="U63" s="37">
        <f t="shared" si="15"/>
        <v>-0.59438573346127055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6101033</v>
      </c>
      <c r="E64" s="31">
        <v>6101033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1670331</v>
      </c>
      <c r="R64" s="31">
        <v>1676659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27004704</v>
      </c>
      <c r="E65" s="31">
        <v>27004704</v>
      </c>
      <c r="F65" s="31">
        <v>2065581</v>
      </c>
      <c r="G65" s="36">
        <f t="shared" si="8"/>
        <v>7.6489673799053678E-2</v>
      </c>
      <c r="H65" s="31">
        <v>2494781</v>
      </c>
      <c r="I65" s="36">
        <f t="shared" si="9"/>
        <v>9.2383201089706449E-2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4560362</v>
      </c>
      <c r="O65" s="36">
        <f t="shared" si="13"/>
        <v>0.16887287488876013</v>
      </c>
      <c r="P65" s="31">
        <v>2841541</v>
      </c>
      <c r="Q65" s="31">
        <v>22744951</v>
      </c>
      <c r="R65" s="31">
        <v>27134951</v>
      </c>
      <c r="S65" s="31">
        <v>6035019</v>
      </c>
      <c r="T65" s="36">
        <f t="shared" si="14"/>
        <v>0.26533444719225818</v>
      </c>
      <c r="U65" s="36">
        <f t="shared" si="15"/>
        <v>-0.12203237609452056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20852235</v>
      </c>
      <c r="E66" s="31">
        <v>20852235</v>
      </c>
      <c r="F66" s="31">
        <v>3094132</v>
      </c>
      <c r="G66" s="36">
        <f t="shared" si="8"/>
        <v>0.14838371042720361</v>
      </c>
      <c r="H66" s="31">
        <v>628397</v>
      </c>
      <c r="I66" s="36">
        <f t="shared" si="9"/>
        <v>3.0135714468976588E-2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3722529</v>
      </c>
      <c r="O66" s="36">
        <f t="shared" si="13"/>
        <v>0.1785194248961802</v>
      </c>
      <c r="P66" s="31">
        <v>730883</v>
      </c>
      <c r="Q66" s="31">
        <v>12663024</v>
      </c>
      <c r="R66" s="31">
        <v>12813024</v>
      </c>
      <c r="S66" s="31">
        <v>1731570</v>
      </c>
      <c r="T66" s="36">
        <f t="shared" si="14"/>
        <v>0.13674221892022001</v>
      </c>
      <c r="U66" s="36">
        <f t="shared" si="15"/>
        <v>-0.14022216962222411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297134590</v>
      </c>
      <c r="E67" s="31">
        <v>297134590</v>
      </c>
      <c r="F67" s="31">
        <v>24910825</v>
      </c>
      <c r="G67" s="36">
        <f t="shared" si="8"/>
        <v>8.383683972976691E-2</v>
      </c>
      <c r="H67" s="31">
        <v>36234827</v>
      </c>
      <c r="I67" s="36">
        <f t="shared" si="9"/>
        <v>0.12194752216495562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61145652</v>
      </c>
      <c r="O67" s="36">
        <f t="shared" si="13"/>
        <v>0.20578436189472252</v>
      </c>
      <c r="P67" s="31">
        <v>19243097</v>
      </c>
      <c r="Q67" s="31">
        <v>256638994</v>
      </c>
      <c r="R67" s="31">
        <v>253159842</v>
      </c>
      <c r="S67" s="31">
        <v>41405213</v>
      </c>
      <c r="T67" s="36">
        <f t="shared" si="14"/>
        <v>0.16133640626724091</v>
      </c>
      <c r="U67" s="36">
        <f t="shared" si="15"/>
        <v>0.88300391563790392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48311133</v>
      </c>
      <c r="E68" s="31">
        <v>48311133</v>
      </c>
      <c r="F68" s="31">
        <v>9077807</v>
      </c>
      <c r="G68" s="36">
        <f t="shared" si="8"/>
        <v>0.1879030036410034</v>
      </c>
      <c r="H68" s="31">
        <v>9089976</v>
      </c>
      <c r="I68" s="36">
        <f t="shared" si="9"/>
        <v>0.1881548917513485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18167783</v>
      </c>
      <c r="O68" s="36">
        <f t="shared" si="13"/>
        <v>0.3760578953923519</v>
      </c>
      <c r="P68" s="31">
        <v>4783047</v>
      </c>
      <c r="Q68" s="31">
        <v>38434855</v>
      </c>
      <c r="R68" s="31">
        <v>47405897</v>
      </c>
      <c r="S68" s="31">
        <v>11437469</v>
      </c>
      <c r="T68" s="36">
        <f t="shared" si="14"/>
        <v>0.29758064652513977</v>
      </c>
      <c r="U68" s="36">
        <f t="shared" si="15"/>
        <v>0.90045717719269747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399403695</v>
      </c>
      <c r="E70" s="32">
        <f>SUM(E64:E69)</f>
        <v>399403695</v>
      </c>
      <c r="F70" s="32">
        <f>SUM(F64:F69)</f>
        <v>39148345</v>
      </c>
      <c r="G70" s="37">
        <f t="shared" si="8"/>
        <v>9.8016982541936679E-2</v>
      </c>
      <c r="H70" s="32">
        <f>SUM(H64:H69)</f>
        <v>48447981</v>
      </c>
      <c r="I70" s="37">
        <f t="shared" si="9"/>
        <v>0.1213007831587537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87596326</v>
      </c>
      <c r="O70" s="37">
        <f t="shared" si="13"/>
        <v>0.21931776570069036</v>
      </c>
      <c r="P70" s="32">
        <f>SUM(P64:P69)</f>
        <v>27598568</v>
      </c>
      <c r="Q70" s="32">
        <f>SUM(Q64:Q69)</f>
        <v>332152155</v>
      </c>
      <c r="R70" s="32">
        <f>SUM(R64:R69)</f>
        <v>342190373</v>
      </c>
      <c r="S70" s="32">
        <f>SUM(S64:S69)</f>
        <v>60609271</v>
      </c>
      <c r="T70" s="37">
        <f t="shared" si="14"/>
        <v>0.18247441748496257</v>
      </c>
      <c r="U70" s="37">
        <f t="shared" si="15"/>
        <v>0.75545271044497664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73594128</v>
      </c>
      <c r="E71" s="31">
        <v>73594128</v>
      </c>
      <c r="F71" s="31">
        <v>14436112</v>
      </c>
      <c r="G71" s="36">
        <f t="shared" si="8"/>
        <v>0.19615847612189929</v>
      </c>
      <c r="H71" s="31">
        <v>16021339</v>
      </c>
      <c r="I71" s="36">
        <f t="shared" si="9"/>
        <v>0.21769860497565785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30457451</v>
      </c>
      <c r="O71" s="36">
        <f t="shared" si="13"/>
        <v>0.41385708109755714</v>
      </c>
      <c r="P71" s="31">
        <v>15935505</v>
      </c>
      <c r="Q71" s="31">
        <v>48163368</v>
      </c>
      <c r="R71" s="31">
        <v>104450194</v>
      </c>
      <c r="S71" s="31">
        <v>31386679</v>
      </c>
      <c r="T71" s="36">
        <f t="shared" si="14"/>
        <v>0.65167118296212179</v>
      </c>
      <c r="U71" s="36">
        <f t="shared" si="15"/>
        <v>5.3863369877515943E-3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66780106</v>
      </c>
      <c r="E72" s="31">
        <v>66780106</v>
      </c>
      <c r="F72" s="31">
        <v>47048013</v>
      </c>
      <c r="G72" s="36">
        <f t="shared" si="8"/>
        <v>0.70452138845062628</v>
      </c>
      <c r="H72" s="31">
        <v>-13737616</v>
      </c>
      <c r="I72" s="36">
        <f t="shared" si="9"/>
        <v>-0.20571419877650388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33310397</v>
      </c>
      <c r="O72" s="36">
        <f t="shared" si="13"/>
        <v>0.49880718967412241</v>
      </c>
      <c r="P72" s="31">
        <v>8823604</v>
      </c>
      <c r="Q72" s="31">
        <v>53021865</v>
      </c>
      <c r="R72" s="31">
        <v>48331504</v>
      </c>
      <c r="S72" s="31">
        <v>13769020</v>
      </c>
      <c r="T72" s="36">
        <f t="shared" si="14"/>
        <v>0.25968569758909837</v>
      </c>
      <c r="U72" s="36">
        <f t="shared" si="15"/>
        <v>-2.5569166521979003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53187520</v>
      </c>
      <c r="E73" s="31">
        <v>53187520</v>
      </c>
      <c r="F73" s="31">
        <v>29853123</v>
      </c>
      <c r="G73" s="36">
        <f t="shared" si="8"/>
        <v>0.56128059740330061</v>
      </c>
      <c r="H73" s="31">
        <v>15180473</v>
      </c>
      <c r="I73" s="36">
        <f t="shared" si="9"/>
        <v>0.28541419114860028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45033596</v>
      </c>
      <c r="O73" s="36">
        <f t="shared" si="13"/>
        <v>0.84669478855190095</v>
      </c>
      <c r="P73" s="31">
        <v>4379008</v>
      </c>
      <c r="Q73" s="31">
        <v>57352085</v>
      </c>
      <c r="R73" s="31">
        <v>57352085</v>
      </c>
      <c r="S73" s="31">
        <v>9973631</v>
      </c>
      <c r="T73" s="36">
        <f t="shared" si="14"/>
        <v>0.17390180322127782</v>
      </c>
      <c r="U73" s="36">
        <f t="shared" si="15"/>
        <v>2.466646555566923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84523129</v>
      </c>
      <c r="E74" s="31">
        <v>101673129</v>
      </c>
      <c r="F74" s="31">
        <v>8426809</v>
      </c>
      <c r="G74" s="36">
        <f t="shared" si="8"/>
        <v>9.9698261288930751E-2</v>
      </c>
      <c r="H74" s="31">
        <v>16017170</v>
      </c>
      <c r="I74" s="36">
        <f t="shared" si="9"/>
        <v>0.18950043839479724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24443979</v>
      </c>
      <c r="O74" s="36">
        <f t="shared" si="13"/>
        <v>0.28919869968372797</v>
      </c>
      <c r="P74" s="31">
        <v>9917656</v>
      </c>
      <c r="Q74" s="31">
        <v>98687662</v>
      </c>
      <c r="R74" s="31">
        <v>119087662</v>
      </c>
      <c r="S74" s="31">
        <v>28807216</v>
      </c>
      <c r="T74" s="36">
        <f t="shared" si="14"/>
        <v>0.29190291284841663</v>
      </c>
      <c r="U74" s="36">
        <f t="shared" si="15"/>
        <v>0.61501568515786387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2792524</v>
      </c>
      <c r="Q75" s="31">
        <v>17733492</v>
      </c>
      <c r="R75" s="31">
        <v>22058154</v>
      </c>
      <c r="S75" s="31">
        <v>5474891</v>
      </c>
      <c r="T75" s="36">
        <f t="shared" si="14"/>
        <v>0.30873169255102151</v>
      </c>
      <c r="U75" s="36">
        <f t="shared" si="15"/>
        <v>-1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33432480</v>
      </c>
      <c r="E76" s="31">
        <v>33432480</v>
      </c>
      <c r="F76" s="31">
        <v>3486282</v>
      </c>
      <c r="G76" s="36">
        <f t="shared" si="8"/>
        <v>0.10427829464042153</v>
      </c>
      <c r="H76" s="31">
        <v>2105425</v>
      </c>
      <c r="I76" s="36">
        <f t="shared" si="9"/>
        <v>6.2975435863567408E-2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5591707</v>
      </c>
      <c r="O76" s="36">
        <f t="shared" si="13"/>
        <v>0.16725373050398892</v>
      </c>
      <c r="P76" s="31">
        <v>647940</v>
      </c>
      <c r="Q76" s="31">
        <v>29412205</v>
      </c>
      <c r="R76" s="31">
        <v>29412208</v>
      </c>
      <c r="S76" s="31">
        <v>4279579</v>
      </c>
      <c r="T76" s="36">
        <f t="shared" si="14"/>
        <v>0.14550350781248805</v>
      </c>
      <c r="U76" s="36">
        <f t="shared" si="15"/>
        <v>2.2494135259437602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311517363</v>
      </c>
      <c r="E78" s="32">
        <f>SUM(E71:E77)</f>
        <v>328667363</v>
      </c>
      <c r="F78" s="32">
        <f>SUM(F71:F77)</f>
        <v>103250339</v>
      </c>
      <c r="G78" s="37">
        <f t="shared" si="8"/>
        <v>0.33144328780158555</v>
      </c>
      <c r="H78" s="32">
        <f>SUM(H71:H77)</f>
        <v>35586791</v>
      </c>
      <c r="I78" s="37">
        <f t="shared" si="9"/>
        <v>0.1142369422278398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138837130</v>
      </c>
      <c r="O78" s="37">
        <f t="shared" si="13"/>
        <v>0.44568023002942536</v>
      </c>
      <c r="P78" s="32">
        <f>SUM(P71:P77)</f>
        <v>42496237</v>
      </c>
      <c r="Q78" s="32">
        <f>SUM(Q71:Q77)</f>
        <v>304370677</v>
      </c>
      <c r="R78" s="32">
        <f>SUM(R71:R77)</f>
        <v>380691807</v>
      </c>
      <c r="S78" s="32">
        <f>SUM(S71:S77)</f>
        <v>93691016</v>
      </c>
      <c r="T78" s="37">
        <f t="shared" si="14"/>
        <v>0.30781879819520197</v>
      </c>
      <c r="U78" s="37">
        <f t="shared" si="15"/>
        <v>-0.1625895958741006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73954196</v>
      </c>
      <c r="E79" s="31">
        <v>73954196</v>
      </c>
      <c r="F79" s="31">
        <v>17813028</v>
      </c>
      <c r="G79" s="36">
        <f t="shared" si="8"/>
        <v>0.24086568394307201</v>
      </c>
      <c r="H79" s="31">
        <v>24592995</v>
      </c>
      <c r="I79" s="36">
        <f t="shared" si="9"/>
        <v>0.3325436057745797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42406023</v>
      </c>
      <c r="O79" s="36">
        <f t="shared" si="13"/>
        <v>0.5734092897176517</v>
      </c>
      <c r="P79" s="31">
        <v>0</v>
      </c>
      <c r="Q79" s="31">
        <v>70183346</v>
      </c>
      <c r="R79" s="31">
        <v>74106479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46268647</v>
      </c>
      <c r="E80" s="31">
        <v>46268647</v>
      </c>
      <c r="F80" s="31">
        <v>7068902</v>
      </c>
      <c r="G80" s="36">
        <f t="shared" si="8"/>
        <v>0.15277952692241034</v>
      </c>
      <c r="H80" s="31">
        <v>7083851</v>
      </c>
      <c r="I80" s="36">
        <f t="shared" si="9"/>
        <v>0.15310261828058211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14152753</v>
      </c>
      <c r="O80" s="36">
        <f t="shared" si="13"/>
        <v>0.30588214520299245</v>
      </c>
      <c r="P80" s="31">
        <v>7220015</v>
      </c>
      <c r="Q80" s="31">
        <v>63889173</v>
      </c>
      <c r="R80" s="31">
        <v>61997033</v>
      </c>
      <c r="S80" s="31">
        <v>12793437</v>
      </c>
      <c r="T80" s="36">
        <f t="shared" si="14"/>
        <v>0.20024421039226786</v>
      </c>
      <c r="U80" s="36">
        <f t="shared" si="15"/>
        <v>-1.885924059714561E-2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101985940</v>
      </c>
      <c r="E81" s="31">
        <v>101985940</v>
      </c>
      <c r="F81" s="31">
        <v>16017826</v>
      </c>
      <c r="G81" s="36">
        <f t="shared" si="8"/>
        <v>0.15705915933117839</v>
      </c>
      <c r="H81" s="31">
        <v>18704250</v>
      </c>
      <c r="I81" s="36">
        <f t="shared" si="9"/>
        <v>0.18340028047003343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34722076</v>
      </c>
      <c r="O81" s="36">
        <f t="shared" si="13"/>
        <v>0.34045943980121179</v>
      </c>
      <c r="P81" s="31">
        <v>20864161</v>
      </c>
      <c r="Q81" s="31">
        <v>92183140</v>
      </c>
      <c r="R81" s="31">
        <v>88639710</v>
      </c>
      <c r="S81" s="31">
        <v>34003259</v>
      </c>
      <c r="T81" s="36">
        <f t="shared" si="14"/>
        <v>0.36886635668952045</v>
      </c>
      <c r="U81" s="36">
        <f t="shared" si="15"/>
        <v>-0.10352254279479534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1351728</v>
      </c>
      <c r="E82" s="31">
        <v>1351728</v>
      </c>
      <c r="F82" s="31">
        <v>919947</v>
      </c>
      <c r="G82" s="36">
        <f t="shared" si="8"/>
        <v>0.68057109122545367</v>
      </c>
      <c r="H82" s="31">
        <v>704218</v>
      </c>
      <c r="I82" s="36">
        <f t="shared" si="9"/>
        <v>0.52097611353763484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1624165</v>
      </c>
      <c r="O82" s="36">
        <f t="shared" si="13"/>
        <v>1.2015472047630884</v>
      </c>
      <c r="P82" s="31">
        <v>637142</v>
      </c>
      <c r="Q82" s="31">
        <v>1288587</v>
      </c>
      <c r="R82" s="31">
        <v>1288587</v>
      </c>
      <c r="S82" s="31">
        <v>972291</v>
      </c>
      <c r="T82" s="36">
        <f t="shared" si="14"/>
        <v>0.75454043848028884</v>
      </c>
      <c r="U82" s="36">
        <f t="shared" si="15"/>
        <v>0.10527637481126662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223560511</v>
      </c>
      <c r="E84" s="32">
        <f>SUM(E79:E83)</f>
        <v>223560511</v>
      </c>
      <c r="F84" s="32">
        <f>SUM(F79:F83)</f>
        <v>41819703</v>
      </c>
      <c r="G84" s="37">
        <f t="shared" si="8"/>
        <v>0.18706211939191711</v>
      </c>
      <c r="H84" s="32">
        <f>SUM(H79:H83)</f>
        <v>51085314</v>
      </c>
      <c r="I84" s="37">
        <f t="shared" si="9"/>
        <v>0.22850777076636758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92905017</v>
      </c>
      <c r="O84" s="37">
        <f t="shared" si="13"/>
        <v>0.41556989015828472</v>
      </c>
      <c r="P84" s="32">
        <f>SUM(P79:P83)</f>
        <v>28721318</v>
      </c>
      <c r="Q84" s="32">
        <f>SUM(Q79:Q83)</f>
        <v>227544246</v>
      </c>
      <c r="R84" s="32">
        <f>SUM(R79:R83)</f>
        <v>226031809</v>
      </c>
      <c r="S84" s="32">
        <f>SUM(S79:S83)</f>
        <v>47768987</v>
      </c>
      <c r="T84" s="37">
        <f t="shared" si="14"/>
        <v>0.2099327398505168</v>
      </c>
      <c r="U84" s="37">
        <f t="shared" si="15"/>
        <v>0.7786549349859222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1361043498</v>
      </c>
      <c r="E85" s="32">
        <f>SUM(E57,E59:E62,E64:E69,E71:E77,E79:E83)</f>
        <v>1378193498</v>
      </c>
      <c r="F85" s="32">
        <f>SUM(F57,F59:F62,F64:F69,F71:F77,F79:F83)</f>
        <v>303788755</v>
      </c>
      <c r="G85" s="37">
        <f t="shared" si="8"/>
        <v>0.22320282595406074</v>
      </c>
      <c r="H85" s="32">
        <f>SUM(H57,H59:H62,H64:H69,H71:H77,H79:H83)</f>
        <v>252330327</v>
      </c>
      <c r="I85" s="37">
        <f t="shared" si="9"/>
        <v>0.18539475584049261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556119082</v>
      </c>
      <c r="O85" s="37">
        <f t="shared" si="13"/>
        <v>0.40859758179455336</v>
      </c>
      <c r="P85" s="32">
        <f>SUM(P57,P59:P62,P64:P69,P71:P77,P79:P83)</f>
        <v>183340835</v>
      </c>
      <c r="Q85" s="32">
        <f>SUM(Q57,Q59:Q62,Q64:Q69,Q71:Q77,Q79:Q83)</f>
        <v>1284836769</v>
      </c>
      <c r="R85" s="32">
        <f>SUM(R57,R59:R62,R64:R69,R71:R77,R79:R83)</f>
        <v>1354686159</v>
      </c>
      <c r="S85" s="32">
        <f>SUM(S57,S59:S62,S64:S69,S71:S77,S79:S83)</f>
        <v>356087756</v>
      </c>
      <c r="T85" s="37">
        <f t="shared" si="14"/>
        <v>0.27714629950787156</v>
      </c>
      <c r="U85" s="37">
        <f t="shared" si="15"/>
        <v>0.37629092285960186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1617849490</v>
      </c>
      <c r="E88" s="31">
        <v>1617849490</v>
      </c>
      <c r="F88" s="31">
        <v>271574771</v>
      </c>
      <c r="G88" s="36">
        <f t="shared" ref="G88:G99" si="16">IF(($D88      =0),0,($F88      /$D88      ))</f>
        <v>0.16786157963309678</v>
      </c>
      <c r="H88" s="31">
        <v>306962618</v>
      </c>
      <c r="I88" s="36">
        <f t="shared" ref="I88:I99" si="17">IF(($D88      =0),0,($H88      /$D88      ))</f>
        <v>0.18973496601343307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578537389</v>
      </c>
      <c r="O88" s="36">
        <f t="shared" ref="O88:O99" si="21">IF(($D88      =0),0,($N88      /$D88      ))</f>
        <v>0.35759654564652982</v>
      </c>
      <c r="P88" s="31">
        <v>293018939</v>
      </c>
      <c r="Q88" s="31">
        <v>1463918933</v>
      </c>
      <c r="R88" s="31">
        <v>1543339577</v>
      </c>
      <c r="S88" s="31">
        <v>540434855</v>
      </c>
      <c r="T88" s="36">
        <f t="shared" ref="T88:T99" si="22">IF(($Q88      =0),0,($S88      /$Q88      ))</f>
        <v>0.36916993340095017</v>
      </c>
      <c r="U88" s="36">
        <f t="shared" ref="U88:U99" si="23">IF(($P88      =0),0,(($H88      /$P88      )-1))</f>
        <v>4.7586272230683457E-2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2820051224</v>
      </c>
      <c r="E89" s="31">
        <v>2820051224</v>
      </c>
      <c r="F89" s="31">
        <v>203855911</v>
      </c>
      <c r="G89" s="36">
        <f t="shared" si="16"/>
        <v>7.2288017063338275E-2</v>
      </c>
      <c r="H89" s="31">
        <v>271989405</v>
      </c>
      <c r="I89" s="36">
        <f t="shared" si="17"/>
        <v>9.6448391676448503E-2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475845316</v>
      </c>
      <c r="O89" s="36">
        <f t="shared" si="21"/>
        <v>0.16873640873978676</v>
      </c>
      <c r="P89" s="31">
        <v>211512071</v>
      </c>
      <c r="Q89" s="31">
        <v>2202760000</v>
      </c>
      <c r="R89" s="31">
        <v>2310230269</v>
      </c>
      <c r="S89" s="31">
        <v>452462188</v>
      </c>
      <c r="T89" s="36">
        <f t="shared" si="22"/>
        <v>0.20540693856797834</v>
      </c>
      <c r="U89" s="36">
        <f t="shared" si="23"/>
        <v>0.28592852272719704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769181380</v>
      </c>
      <c r="E90" s="31">
        <v>769181380</v>
      </c>
      <c r="F90" s="31">
        <v>148992797</v>
      </c>
      <c r="G90" s="36">
        <f t="shared" si="16"/>
        <v>0.19370307299950501</v>
      </c>
      <c r="H90" s="31">
        <v>237435897</v>
      </c>
      <c r="I90" s="36">
        <f t="shared" si="17"/>
        <v>0.30868648562449602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386428694</v>
      </c>
      <c r="O90" s="36">
        <f t="shared" si="21"/>
        <v>0.50238955862400103</v>
      </c>
      <c r="P90" s="31">
        <v>193673554</v>
      </c>
      <c r="Q90" s="31">
        <v>684410353</v>
      </c>
      <c r="R90" s="31">
        <v>724810351</v>
      </c>
      <c r="S90" s="31">
        <v>301161826</v>
      </c>
      <c r="T90" s="36">
        <f t="shared" si="22"/>
        <v>0.44003107884021153</v>
      </c>
      <c r="U90" s="36">
        <f t="shared" si="23"/>
        <v>0.22595931192546814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5207082094</v>
      </c>
      <c r="E91" s="32">
        <f>SUM(E88:E90)</f>
        <v>5207082094</v>
      </c>
      <c r="F91" s="32">
        <f>SUM(F88:F90)</f>
        <v>624423479</v>
      </c>
      <c r="G91" s="37">
        <f t="shared" si="16"/>
        <v>0.11991811685079994</v>
      </c>
      <c r="H91" s="32">
        <f>SUM(H88:H90)</f>
        <v>816387920</v>
      </c>
      <c r="I91" s="37">
        <f t="shared" si="17"/>
        <v>0.15678414614217526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1440811399</v>
      </c>
      <c r="O91" s="37">
        <f t="shared" si="21"/>
        <v>0.27670226299297518</v>
      </c>
      <c r="P91" s="32">
        <f>SUM(P88:P90)</f>
        <v>698204564</v>
      </c>
      <c r="Q91" s="32">
        <f>SUM(Q88:Q90)</f>
        <v>4351089286</v>
      </c>
      <c r="R91" s="32">
        <f>SUM(R88:R90)</f>
        <v>4578380197</v>
      </c>
      <c r="S91" s="32">
        <f>SUM(S88:S90)</f>
        <v>1294058869</v>
      </c>
      <c r="T91" s="37">
        <f t="shared" si="22"/>
        <v>0.29741032278141122</v>
      </c>
      <c r="U91" s="37">
        <f t="shared" si="23"/>
        <v>0.16926752143086832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282672679</v>
      </c>
      <c r="E92" s="31">
        <v>282672679</v>
      </c>
      <c r="F92" s="31">
        <v>83812300</v>
      </c>
      <c r="G92" s="36">
        <f t="shared" si="16"/>
        <v>0.29649947174413699</v>
      </c>
      <c r="H92" s="31">
        <v>115418137</v>
      </c>
      <c r="I92" s="36">
        <f t="shared" si="17"/>
        <v>0.40831019611909503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199230437</v>
      </c>
      <c r="O92" s="36">
        <f t="shared" si="21"/>
        <v>0.70480966786323207</v>
      </c>
      <c r="P92" s="31">
        <v>71878093</v>
      </c>
      <c r="Q92" s="31">
        <v>298002823</v>
      </c>
      <c r="R92" s="31">
        <v>268058765</v>
      </c>
      <c r="S92" s="31">
        <v>131335410</v>
      </c>
      <c r="T92" s="36">
        <f t="shared" si="22"/>
        <v>0.4407186773529323</v>
      </c>
      <c r="U92" s="36">
        <f t="shared" si="23"/>
        <v>0.60574845801766064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94629932</v>
      </c>
      <c r="E93" s="31">
        <v>94629932</v>
      </c>
      <c r="F93" s="31">
        <v>14515552</v>
      </c>
      <c r="G93" s="36">
        <f t="shared" si="16"/>
        <v>0.15339281866967844</v>
      </c>
      <c r="H93" s="31">
        <v>25044739</v>
      </c>
      <c r="I93" s="36">
        <f t="shared" si="17"/>
        <v>0.26465980129838834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39560291</v>
      </c>
      <c r="O93" s="36">
        <f t="shared" si="21"/>
        <v>0.41805261996806675</v>
      </c>
      <c r="P93" s="31">
        <v>20581543</v>
      </c>
      <c r="Q93" s="31">
        <v>92121573</v>
      </c>
      <c r="R93" s="31">
        <v>89608579</v>
      </c>
      <c r="S93" s="31">
        <v>34955366</v>
      </c>
      <c r="T93" s="36">
        <f t="shared" si="22"/>
        <v>0.37944821024712638</v>
      </c>
      <c r="U93" s="36">
        <f t="shared" si="23"/>
        <v>0.21685429513229404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46929757</v>
      </c>
      <c r="E94" s="31">
        <v>46929757</v>
      </c>
      <c r="F94" s="31">
        <v>14935346</v>
      </c>
      <c r="G94" s="36">
        <f t="shared" si="16"/>
        <v>0.31824895236512729</v>
      </c>
      <c r="H94" s="31">
        <v>14308349</v>
      </c>
      <c r="I94" s="36">
        <f t="shared" si="17"/>
        <v>0.30488862322470583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29243695</v>
      </c>
      <c r="O94" s="36">
        <f t="shared" si="21"/>
        <v>0.62313757558983307</v>
      </c>
      <c r="P94" s="31">
        <v>11831997</v>
      </c>
      <c r="Q94" s="31">
        <v>44449090</v>
      </c>
      <c r="R94" s="31">
        <v>44880588</v>
      </c>
      <c r="S94" s="31">
        <v>18652190</v>
      </c>
      <c r="T94" s="36">
        <f t="shared" si="22"/>
        <v>0.41963041313106747</v>
      </c>
      <c r="U94" s="36">
        <f t="shared" si="23"/>
        <v>0.20929281844814529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424232368</v>
      </c>
      <c r="E96" s="32">
        <f>SUM(E92:E95)</f>
        <v>424232368</v>
      </c>
      <c r="F96" s="32">
        <f>SUM(F92:F95)</f>
        <v>113263198</v>
      </c>
      <c r="G96" s="37">
        <f t="shared" si="16"/>
        <v>0.26698386672843405</v>
      </c>
      <c r="H96" s="32">
        <f>SUM(H92:H95)</f>
        <v>154771225</v>
      </c>
      <c r="I96" s="37">
        <f t="shared" si="17"/>
        <v>0.36482653534819387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268034423</v>
      </c>
      <c r="O96" s="37">
        <f t="shared" si="21"/>
        <v>0.63181040207662797</v>
      </c>
      <c r="P96" s="32">
        <f>SUM(P92:P95)</f>
        <v>104291633</v>
      </c>
      <c r="Q96" s="32">
        <f>SUM(Q92:Q95)</f>
        <v>434573486</v>
      </c>
      <c r="R96" s="32">
        <f>SUM(R92:R95)</f>
        <v>402547932</v>
      </c>
      <c r="S96" s="32">
        <f>SUM(S92:S95)</f>
        <v>184942966</v>
      </c>
      <c r="T96" s="37">
        <f t="shared" si="22"/>
        <v>0.42557351508554758</v>
      </c>
      <c r="U96" s="37">
        <f t="shared" si="23"/>
        <v>0.48402341154251549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272800332</v>
      </c>
      <c r="E97" s="31">
        <v>272800332</v>
      </c>
      <c r="F97" s="31">
        <v>35033457</v>
      </c>
      <c r="G97" s="36">
        <f t="shared" si="16"/>
        <v>0.12842160690625554</v>
      </c>
      <c r="H97" s="31">
        <v>68713172</v>
      </c>
      <c r="I97" s="36">
        <f t="shared" si="17"/>
        <v>0.25188082249108112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103746629</v>
      </c>
      <c r="O97" s="36">
        <f t="shared" si="21"/>
        <v>0.38030242939733666</v>
      </c>
      <c r="P97" s="31">
        <v>18303336</v>
      </c>
      <c r="Q97" s="31">
        <v>147142467</v>
      </c>
      <c r="R97" s="31">
        <v>256748588</v>
      </c>
      <c r="S97" s="31">
        <v>33233983</v>
      </c>
      <c r="T97" s="36">
        <f t="shared" si="22"/>
        <v>0.22586261925321668</v>
      </c>
      <c r="U97" s="36">
        <f t="shared" si="23"/>
        <v>2.7541337819510061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78979650</v>
      </c>
      <c r="E98" s="31">
        <v>78979650</v>
      </c>
      <c r="F98" s="31">
        <v>5359162</v>
      </c>
      <c r="G98" s="36">
        <f t="shared" si="16"/>
        <v>6.7854972768301713E-2</v>
      </c>
      <c r="H98" s="31">
        <v>2967762</v>
      </c>
      <c r="I98" s="36">
        <f t="shared" si="17"/>
        <v>3.7576287056222714E-2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8326924</v>
      </c>
      <c r="O98" s="36">
        <f t="shared" si="21"/>
        <v>0.10543125982452442</v>
      </c>
      <c r="P98" s="31">
        <v>1289909</v>
      </c>
      <c r="Q98" s="31">
        <v>52263093</v>
      </c>
      <c r="R98" s="31">
        <v>68180076</v>
      </c>
      <c r="S98" s="31">
        <v>2946994</v>
      </c>
      <c r="T98" s="36">
        <f t="shared" si="22"/>
        <v>5.6387669210469421E-2</v>
      </c>
      <c r="U98" s="36">
        <f t="shared" si="23"/>
        <v>1.300752998854958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119278659</v>
      </c>
      <c r="E99" s="31">
        <v>119278659</v>
      </c>
      <c r="F99" s="31">
        <v>21438502</v>
      </c>
      <c r="G99" s="36">
        <f t="shared" si="16"/>
        <v>0.17973459946426795</v>
      </c>
      <c r="H99" s="31">
        <v>21293736</v>
      </c>
      <c r="I99" s="36">
        <f t="shared" si="17"/>
        <v>0.17852092049425203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42732238</v>
      </c>
      <c r="O99" s="36">
        <f t="shared" si="21"/>
        <v>0.35825551995852001</v>
      </c>
      <c r="P99" s="31">
        <v>12384591</v>
      </c>
      <c r="Q99" s="31">
        <v>100494191</v>
      </c>
      <c r="R99" s="31">
        <v>105818680</v>
      </c>
      <c r="S99" s="31">
        <v>41358984</v>
      </c>
      <c r="T99" s="36">
        <f t="shared" si="22"/>
        <v>0.4115559674489046</v>
      </c>
      <c r="U99" s="36">
        <f t="shared" si="23"/>
        <v>0.71937337292769699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471058641</v>
      </c>
      <c r="E101" s="32">
        <f>SUM(E97:E100)</f>
        <v>471058641</v>
      </c>
      <c r="F101" s="32">
        <f>SUM(F97:F100)</f>
        <v>61831121</v>
      </c>
      <c r="G101" s="37">
        <f>IF(($D101     =0),0,($F101     /$D101     ))</f>
        <v>0.13125992311432835</v>
      </c>
      <c r="H101" s="32">
        <f>SUM(H97:H100)</f>
        <v>92974670</v>
      </c>
      <c r="I101" s="37">
        <f>IF(($D101     =0),0,($H101     /$D101     ))</f>
        <v>0.19737387642996235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154805791</v>
      </c>
      <c r="O101" s="37">
        <f>IF(($D101     =0),0,($N101     /$D101     ))</f>
        <v>0.32863379954429073</v>
      </c>
      <c r="P101" s="32">
        <f>SUM(P97:P100)</f>
        <v>31977836</v>
      </c>
      <c r="Q101" s="32">
        <f>SUM(Q97:Q100)</f>
        <v>299899751</v>
      </c>
      <c r="R101" s="32">
        <f>SUM(R97:R100)</f>
        <v>430747344</v>
      </c>
      <c r="S101" s="32">
        <f>SUM(S97:S100)</f>
        <v>77539961</v>
      </c>
      <c r="T101" s="37">
        <f>IF(($Q101     =0),0,($S101     /$Q101     ))</f>
        <v>0.25855293557746234</v>
      </c>
      <c r="U101" s="37">
        <f>IF(($P101     =0),0,(($H101     /$P101     )-1))</f>
        <v>1.9074722254501526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6102373103</v>
      </c>
      <c r="E102" s="32">
        <f>SUM(E88:E90,E92:E95,E97:E100)</f>
        <v>6102373103</v>
      </c>
      <c r="F102" s="32">
        <f>SUM(F88:F90,F92:F95,F97:F100)</f>
        <v>799517798</v>
      </c>
      <c r="G102" s="37">
        <f>IF(($D102     =0),0,($F102     /$D102     ))</f>
        <v>0.13101752129953304</v>
      </c>
      <c r="H102" s="32">
        <f>SUM(H88:H90,H92:H95,H97:H100)</f>
        <v>1064133815</v>
      </c>
      <c r="I102" s="37">
        <f>IF(($D102     =0),0,($H102     /$D102     ))</f>
        <v>0.17438032664322983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1863651613</v>
      </c>
      <c r="O102" s="37">
        <f>IF(($D102     =0),0,($N102     /$D102     ))</f>
        <v>0.30539784794276287</v>
      </c>
      <c r="P102" s="32">
        <f>SUM(P88:P90,P92:P95,P97:P100)</f>
        <v>834474033</v>
      </c>
      <c r="Q102" s="32">
        <f>SUM(Q88:Q90,Q92:Q95,Q97:Q100)</f>
        <v>5085562523</v>
      </c>
      <c r="R102" s="32">
        <f>SUM(R88:R90,R92:R95,R97:R100)</f>
        <v>5411675473</v>
      </c>
      <c r="S102" s="32">
        <f>SUM(S88:S90,S92:S95,S97:S100)</f>
        <v>1556541796</v>
      </c>
      <c r="T102" s="37">
        <f>IF(($Q102     =0),0,($S102     /$Q102     ))</f>
        <v>0.30607072255239681</v>
      </c>
      <c r="U102" s="37">
        <f>IF(($P102     =0),0,(($H102     /$P102     )-1))</f>
        <v>0.27521501319142905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2544626550</v>
      </c>
      <c r="E105" s="31">
        <v>2544626550</v>
      </c>
      <c r="F105" s="31">
        <v>553752444</v>
      </c>
      <c r="G105" s="36">
        <f t="shared" ref="G105:G136" si="24">IF(($D105     =0),0,($F105     /$D105     ))</f>
        <v>0.21761639011429793</v>
      </c>
      <c r="H105" s="31">
        <v>726355785</v>
      </c>
      <c r="I105" s="36">
        <f t="shared" ref="I105:I136" si="25">IF(($D105     =0),0,($H105     /$D105     ))</f>
        <v>0.28544690968503805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1280108229</v>
      </c>
      <c r="O105" s="36">
        <f t="shared" ref="O105:O136" si="29">IF(($D105     =0),0,($N105     /$D105     ))</f>
        <v>0.50306329979933595</v>
      </c>
      <c r="P105" s="31">
        <v>566234702</v>
      </c>
      <c r="Q105" s="31">
        <v>2276928480</v>
      </c>
      <c r="R105" s="31">
        <v>2453929135</v>
      </c>
      <c r="S105" s="31">
        <v>977180049</v>
      </c>
      <c r="T105" s="36">
        <f t="shared" ref="T105:T136" si="30">IF(($Q105     =0),0,($S105     /$Q105     ))</f>
        <v>0.42916589501309238</v>
      </c>
      <c r="U105" s="36">
        <f t="shared" ref="U105:U136" si="31">IF(($P105     =0),0,(($H105     /$P105     )-1))</f>
        <v>0.28278217925258842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2544626550</v>
      </c>
      <c r="E106" s="32">
        <f>E105</f>
        <v>2544626550</v>
      </c>
      <c r="F106" s="32">
        <f>F105</f>
        <v>553752444</v>
      </c>
      <c r="G106" s="37">
        <f t="shared" si="24"/>
        <v>0.21761639011429793</v>
      </c>
      <c r="H106" s="32">
        <f>H105</f>
        <v>726355785</v>
      </c>
      <c r="I106" s="37">
        <f t="shared" si="25"/>
        <v>0.28544690968503805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1280108229</v>
      </c>
      <c r="O106" s="37">
        <f t="shared" si="29"/>
        <v>0.50306329979933595</v>
      </c>
      <c r="P106" s="32">
        <f>P105</f>
        <v>566234702</v>
      </c>
      <c r="Q106" s="32">
        <f>Q105</f>
        <v>2276928480</v>
      </c>
      <c r="R106" s="32">
        <f>R105</f>
        <v>2453929135</v>
      </c>
      <c r="S106" s="32">
        <f>S105</f>
        <v>977180049</v>
      </c>
      <c r="T106" s="37">
        <f t="shared" si="30"/>
        <v>0.42916589501309238</v>
      </c>
      <c r="U106" s="37">
        <f t="shared" si="31"/>
        <v>0.28278217925258842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40905</v>
      </c>
      <c r="G107" s="36">
        <f t="shared" si="24"/>
        <v>0</v>
      </c>
      <c r="H107" s="31">
        <v>383163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424068</v>
      </c>
      <c r="O107" s="36">
        <f t="shared" si="29"/>
        <v>0</v>
      </c>
      <c r="P107" s="31">
        <v>133276</v>
      </c>
      <c r="Q107" s="31">
        <v>0</v>
      </c>
      <c r="R107" s="31">
        <v>0</v>
      </c>
      <c r="S107" s="31">
        <v>264944</v>
      </c>
      <c r="T107" s="36">
        <f t="shared" si="30"/>
        <v>0</v>
      </c>
      <c r="U107" s="36">
        <f t="shared" si="31"/>
        <v>1.8749587322548695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143121182</v>
      </c>
      <c r="E111" s="31">
        <v>143121182</v>
      </c>
      <c r="F111" s="31">
        <v>16404959</v>
      </c>
      <c r="G111" s="36">
        <f t="shared" si="24"/>
        <v>0.11462285855073499</v>
      </c>
      <c r="H111" s="31">
        <v>18710836</v>
      </c>
      <c r="I111" s="36">
        <f t="shared" si="25"/>
        <v>0.13073421934148086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35115795</v>
      </c>
      <c r="O111" s="36">
        <f t="shared" si="29"/>
        <v>0.24535707789221584</v>
      </c>
      <c r="P111" s="31">
        <v>45662831</v>
      </c>
      <c r="Q111" s="31">
        <v>124981430</v>
      </c>
      <c r="R111" s="31">
        <v>129464931</v>
      </c>
      <c r="S111" s="31">
        <v>63509818</v>
      </c>
      <c r="T111" s="36">
        <f t="shared" si="30"/>
        <v>0.50815403536349357</v>
      </c>
      <c r="U111" s="36">
        <f t="shared" si="31"/>
        <v>-0.59023924732130606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143121182</v>
      </c>
      <c r="E112" s="32">
        <f>SUM(E107:E111)</f>
        <v>143121182</v>
      </c>
      <c r="F112" s="32">
        <f>SUM(F107:F111)</f>
        <v>16445864</v>
      </c>
      <c r="G112" s="37">
        <f t="shared" si="24"/>
        <v>0.11490866530154845</v>
      </c>
      <c r="H112" s="32">
        <f>SUM(H107:H111)</f>
        <v>19093999</v>
      </c>
      <c r="I112" s="37">
        <f t="shared" si="25"/>
        <v>0.1334114121556095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35539863</v>
      </c>
      <c r="O112" s="37">
        <f t="shared" si="29"/>
        <v>0.24832007745715795</v>
      </c>
      <c r="P112" s="32">
        <f>SUM(P107:P111)</f>
        <v>45796107</v>
      </c>
      <c r="Q112" s="32">
        <f>SUM(Q107:Q111)</f>
        <v>124981430</v>
      </c>
      <c r="R112" s="32">
        <f>SUM(R107:R111)</f>
        <v>129464931</v>
      </c>
      <c r="S112" s="32">
        <f>SUM(S107:S111)</f>
        <v>63774762</v>
      </c>
      <c r="T112" s="37">
        <f t="shared" si="30"/>
        <v>0.51027390229092429</v>
      </c>
      <c r="U112" s="37">
        <f t="shared" si="31"/>
        <v>-0.58306501904190244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3605990</v>
      </c>
      <c r="E114" s="31">
        <v>3605990</v>
      </c>
      <c r="F114" s="31">
        <v>602179</v>
      </c>
      <c r="G114" s="36">
        <f t="shared" si="24"/>
        <v>0.16699408484216541</v>
      </c>
      <c r="H114" s="31">
        <v>689128</v>
      </c>
      <c r="I114" s="36">
        <f t="shared" si="25"/>
        <v>0.19110646452153224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1291307</v>
      </c>
      <c r="O114" s="36">
        <f t="shared" si="29"/>
        <v>0.35810054936369762</v>
      </c>
      <c r="P114" s="31">
        <v>616162</v>
      </c>
      <c r="Q114" s="31">
        <v>3419598</v>
      </c>
      <c r="R114" s="31">
        <v>2757843</v>
      </c>
      <c r="S114" s="31">
        <v>1183751</v>
      </c>
      <c r="T114" s="36">
        <f t="shared" si="30"/>
        <v>0.34616671316336012</v>
      </c>
      <c r="U114" s="36">
        <f t="shared" si="31"/>
        <v>0.11842015573826359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376545618</v>
      </c>
      <c r="E117" s="31">
        <v>376545618</v>
      </c>
      <c r="F117" s="31">
        <v>79128627</v>
      </c>
      <c r="G117" s="36">
        <f t="shared" si="24"/>
        <v>0.2101435343220486</v>
      </c>
      <c r="H117" s="31">
        <v>100359006</v>
      </c>
      <c r="I117" s="36">
        <f t="shared" si="25"/>
        <v>0.26652549174002071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179487633</v>
      </c>
      <c r="O117" s="36">
        <f t="shared" si="29"/>
        <v>0.47666902606206935</v>
      </c>
      <c r="P117" s="31">
        <v>93679161</v>
      </c>
      <c r="Q117" s="31">
        <v>390949148</v>
      </c>
      <c r="R117" s="31">
        <v>331573849</v>
      </c>
      <c r="S117" s="31">
        <v>174801906</v>
      </c>
      <c r="T117" s="36">
        <f t="shared" si="30"/>
        <v>0.44712184920786679</v>
      </c>
      <c r="U117" s="36">
        <f t="shared" si="31"/>
        <v>7.1305559621739123E-2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516324</v>
      </c>
      <c r="E119" s="31">
        <v>516324</v>
      </c>
      <c r="F119" s="31">
        <v>111251</v>
      </c>
      <c r="G119" s="36">
        <f t="shared" si="24"/>
        <v>0.21546741968221506</v>
      </c>
      <c r="H119" s="31">
        <v>178842</v>
      </c>
      <c r="I119" s="36">
        <f t="shared" si="25"/>
        <v>0.3463755316429219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290093</v>
      </c>
      <c r="O119" s="36">
        <f t="shared" si="29"/>
        <v>0.56184295132513695</v>
      </c>
      <c r="P119" s="31">
        <v>151679</v>
      </c>
      <c r="Q119" s="31">
        <v>401316</v>
      </c>
      <c r="R119" s="31">
        <v>391316</v>
      </c>
      <c r="S119" s="31">
        <v>260022</v>
      </c>
      <c r="T119" s="36">
        <f t="shared" si="30"/>
        <v>0.64792333223694043</v>
      </c>
      <c r="U119" s="36">
        <f t="shared" si="31"/>
        <v>0.17908214057318417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107099955</v>
      </c>
      <c r="E120" s="31">
        <v>108117707</v>
      </c>
      <c r="F120" s="31">
        <v>29061207</v>
      </c>
      <c r="G120" s="36">
        <f t="shared" si="24"/>
        <v>0.2713465845994053</v>
      </c>
      <c r="H120" s="31">
        <v>27101001</v>
      </c>
      <c r="I120" s="36">
        <f t="shared" si="25"/>
        <v>0.25304399987843135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56162208</v>
      </c>
      <c r="O120" s="36">
        <f t="shared" si="29"/>
        <v>0.5243905844778366</v>
      </c>
      <c r="P120" s="31">
        <v>8563391</v>
      </c>
      <c r="Q120" s="31">
        <v>80695508</v>
      </c>
      <c r="R120" s="31">
        <v>121263479</v>
      </c>
      <c r="S120" s="31">
        <v>51656691</v>
      </c>
      <c r="T120" s="36">
        <f t="shared" si="30"/>
        <v>0.64014332743279834</v>
      </c>
      <c r="U120" s="36">
        <f t="shared" si="31"/>
        <v>2.1647510898427971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487767887</v>
      </c>
      <c r="E121" s="32">
        <f>SUM(E113:E120)</f>
        <v>488785639</v>
      </c>
      <c r="F121" s="32">
        <f>SUM(F113:F120)</f>
        <v>108903264</v>
      </c>
      <c r="G121" s="37">
        <f t="shared" si="24"/>
        <v>0.2232686220280016</v>
      </c>
      <c r="H121" s="32">
        <f>SUM(H113:H120)</f>
        <v>128327977</v>
      </c>
      <c r="I121" s="37">
        <f t="shared" si="25"/>
        <v>0.26309230357348229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237231241</v>
      </c>
      <c r="O121" s="37">
        <f t="shared" si="29"/>
        <v>0.48636092560148386</v>
      </c>
      <c r="P121" s="32">
        <f>SUM(P113:P120)</f>
        <v>103010393</v>
      </c>
      <c r="Q121" s="32">
        <f>SUM(Q113:Q120)</f>
        <v>475465570</v>
      </c>
      <c r="R121" s="32">
        <f>SUM(R113:R120)</f>
        <v>455986487</v>
      </c>
      <c r="S121" s="32">
        <f>SUM(S113:S120)</f>
        <v>227902370</v>
      </c>
      <c r="T121" s="37">
        <f t="shared" si="30"/>
        <v>0.47932465435930516</v>
      </c>
      <c r="U121" s="37">
        <f t="shared" si="31"/>
        <v>0.24577698679394411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2353668</v>
      </c>
      <c r="E124" s="31">
        <v>2353668</v>
      </c>
      <c r="F124" s="31">
        <v>583632</v>
      </c>
      <c r="G124" s="36">
        <f t="shared" si="24"/>
        <v>0.24796700299277552</v>
      </c>
      <c r="H124" s="31">
        <v>583741</v>
      </c>
      <c r="I124" s="36">
        <f t="shared" si="25"/>
        <v>0.24801331368740195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1167373</v>
      </c>
      <c r="O124" s="36">
        <f t="shared" si="29"/>
        <v>0.4959803166801775</v>
      </c>
      <c r="P124" s="31">
        <v>0</v>
      </c>
      <c r="Q124" s="31">
        <v>1508880</v>
      </c>
      <c r="R124" s="31">
        <v>2220436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2353668</v>
      </c>
      <c r="E126" s="32">
        <f>SUM(E122:E125)</f>
        <v>2353668</v>
      </c>
      <c r="F126" s="32">
        <f>SUM(F122:F125)</f>
        <v>583632</v>
      </c>
      <c r="G126" s="37">
        <f t="shared" si="24"/>
        <v>0.24796700299277552</v>
      </c>
      <c r="H126" s="32">
        <f>SUM(H122:H125)</f>
        <v>583741</v>
      </c>
      <c r="I126" s="37">
        <f t="shared" si="25"/>
        <v>0.24801331368740195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1167373</v>
      </c>
      <c r="O126" s="37">
        <f t="shared" si="29"/>
        <v>0.4959803166801775</v>
      </c>
      <c r="P126" s="32">
        <f>SUM(P122:P125)</f>
        <v>0</v>
      </c>
      <c r="Q126" s="32">
        <f>SUM(Q122:Q125)</f>
        <v>1508880</v>
      </c>
      <c r="R126" s="32">
        <f>SUM(R122:R125)</f>
        <v>2220436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428589</v>
      </c>
      <c r="G127" s="36">
        <f t="shared" si="24"/>
        <v>0</v>
      </c>
      <c r="H127" s="31">
        <v>399997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828586</v>
      </c>
      <c r="O127" s="36">
        <f t="shared" si="29"/>
        <v>0</v>
      </c>
      <c r="P127" s="31">
        <v>421502</v>
      </c>
      <c r="Q127" s="31">
        <v>1889875</v>
      </c>
      <c r="R127" s="31">
        <v>1889875</v>
      </c>
      <c r="S127" s="31">
        <v>921957</v>
      </c>
      <c r="T127" s="36">
        <f t="shared" si="30"/>
        <v>0.48784020107149945</v>
      </c>
      <c r="U127" s="36">
        <f t="shared" si="31"/>
        <v>-5.1019923986125759E-2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1958687</v>
      </c>
      <c r="E128" s="31">
        <v>1958687</v>
      </c>
      <c r="F128" s="31">
        <v>545194</v>
      </c>
      <c r="G128" s="36">
        <f t="shared" si="24"/>
        <v>0.27834666794643553</v>
      </c>
      <c r="H128" s="31">
        <v>581803</v>
      </c>
      <c r="I128" s="36">
        <f t="shared" si="25"/>
        <v>0.29703724995366793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1126997</v>
      </c>
      <c r="O128" s="36">
        <f t="shared" si="29"/>
        <v>0.57538391790010346</v>
      </c>
      <c r="P128" s="31">
        <v>12276</v>
      </c>
      <c r="Q128" s="31">
        <v>1936815</v>
      </c>
      <c r="R128" s="31">
        <v>1852192</v>
      </c>
      <c r="S128" s="31">
        <v>92168</v>
      </c>
      <c r="T128" s="36">
        <f t="shared" si="30"/>
        <v>4.7587405095478916E-2</v>
      </c>
      <c r="U128" s="36">
        <f t="shared" si="31"/>
        <v>46.393532095144998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2297994</v>
      </c>
      <c r="E130" s="31">
        <v>2297994</v>
      </c>
      <c r="F130" s="31">
        <v>307435</v>
      </c>
      <c r="G130" s="36">
        <f t="shared" si="24"/>
        <v>0.13378407428391892</v>
      </c>
      <c r="H130" s="31">
        <v>414316</v>
      </c>
      <c r="I130" s="36">
        <f t="shared" si="25"/>
        <v>0.180294639585656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721751</v>
      </c>
      <c r="O130" s="36">
        <f t="shared" si="29"/>
        <v>0.31407871386957492</v>
      </c>
      <c r="P130" s="31">
        <v>941855</v>
      </c>
      <c r="Q130" s="31">
        <v>1214253</v>
      </c>
      <c r="R130" s="31">
        <v>1214253</v>
      </c>
      <c r="S130" s="31">
        <v>1249741</v>
      </c>
      <c r="T130" s="36">
        <f t="shared" si="30"/>
        <v>1.0292261991528948</v>
      </c>
      <c r="U130" s="36">
        <f t="shared" si="31"/>
        <v>-0.56010638580248551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991591</v>
      </c>
      <c r="E131" s="31">
        <v>0</v>
      </c>
      <c r="F131" s="31">
        <v>181971</v>
      </c>
      <c r="G131" s="36">
        <f t="shared" si="24"/>
        <v>0.1835141706610891</v>
      </c>
      <c r="H131" s="31">
        <v>555918</v>
      </c>
      <c r="I131" s="36">
        <f t="shared" si="25"/>
        <v>0.56063235749416851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737889</v>
      </c>
      <c r="O131" s="36">
        <f t="shared" si="29"/>
        <v>0.74414652815525761</v>
      </c>
      <c r="P131" s="31">
        <v>307747</v>
      </c>
      <c r="Q131" s="31">
        <v>4381199</v>
      </c>
      <c r="R131" s="31">
        <v>695729</v>
      </c>
      <c r="S131" s="31">
        <v>478364</v>
      </c>
      <c r="T131" s="36">
        <f t="shared" si="30"/>
        <v>0.10918563616945955</v>
      </c>
      <c r="U131" s="36">
        <f t="shared" si="31"/>
        <v>0.80641241019408794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5248272</v>
      </c>
      <c r="E132" s="32">
        <f>SUM(E127:E131)</f>
        <v>4256681</v>
      </c>
      <c r="F132" s="32">
        <f>SUM(F127:F131)</f>
        <v>1463189</v>
      </c>
      <c r="G132" s="37">
        <f t="shared" si="24"/>
        <v>0.27879442986186692</v>
      </c>
      <c r="H132" s="32">
        <f>SUM(H127:H131)</f>
        <v>1952034</v>
      </c>
      <c r="I132" s="37">
        <f t="shared" si="25"/>
        <v>0.37193842087452783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3415223</v>
      </c>
      <c r="O132" s="37">
        <f t="shared" si="29"/>
        <v>0.65073285073639475</v>
      </c>
      <c r="P132" s="32">
        <f>SUM(P127:P131)</f>
        <v>1683380</v>
      </c>
      <c r="Q132" s="32">
        <f>SUM(Q127:Q131)</f>
        <v>9422142</v>
      </c>
      <c r="R132" s="32">
        <f>SUM(R127:R131)</f>
        <v>5652049</v>
      </c>
      <c r="S132" s="32">
        <f>SUM(S127:S131)</f>
        <v>2742230</v>
      </c>
      <c r="T132" s="37">
        <f t="shared" si="30"/>
        <v>0.29104103928809394</v>
      </c>
      <c r="U132" s="37">
        <f t="shared" si="31"/>
        <v>0.15959201131057754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211462209</v>
      </c>
      <c r="E133" s="31">
        <v>211462209</v>
      </c>
      <c r="F133" s="31">
        <v>65144847</v>
      </c>
      <c r="G133" s="36">
        <f t="shared" si="24"/>
        <v>0.30806850693591309</v>
      </c>
      <c r="H133" s="31">
        <v>67907370</v>
      </c>
      <c r="I133" s="36">
        <f t="shared" si="25"/>
        <v>0.32113241567432976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133052217</v>
      </c>
      <c r="O133" s="36">
        <f t="shared" si="29"/>
        <v>0.62920092261024285</v>
      </c>
      <c r="P133" s="31">
        <v>7620268</v>
      </c>
      <c r="Q133" s="31">
        <v>75362325</v>
      </c>
      <c r="R133" s="31">
        <v>154592538</v>
      </c>
      <c r="S133" s="31">
        <v>21207431</v>
      </c>
      <c r="T133" s="36">
        <f t="shared" si="30"/>
        <v>0.28140627296198728</v>
      </c>
      <c r="U133" s="36">
        <f t="shared" si="31"/>
        <v>7.91141492661413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34784</v>
      </c>
      <c r="G134" s="36">
        <f t="shared" si="24"/>
        <v>0</v>
      </c>
      <c r="H134" s="31">
        <v>21775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56559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6988919</v>
      </c>
      <c r="E136" s="31">
        <v>6988919</v>
      </c>
      <c r="F136" s="31">
        <v>1661075</v>
      </c>
      <c r="G136" s="36">
        <f t="shared" si="24"/>
        <v>0.23767266439917245</v>
      </c>
      <c r="H136" s="31">
        <v>5225084</v>
      </c>
      <c r="I136" s="36">
        <f t="shared" si="25"/>
        <v>0.74762406031605178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6886159</v>
      </c>
      <c r="O136" s="36">
        <f t="shared" si="29"/>
        <v>0.98529672471522423</v>
      </c>
      <c r="P136" s="31">
        <v>1608653</v>
      </c>
      <c r="Q136" s="31">
        <v>6415166</v>
      </c>
      <c r="R136" s="31">
        <v>19612887</v>
      </c>
      <c r="S136" s="31">
        <v>3717684</v>
      </c>
      <c r="T136" s="36">
        <f t="shared" si="30"/>
        <v>0.57951485588993334</v>
      </c>
      <c r="U136" s="36">
        <f t="shared" si="31"/>
        <v>2.2481113080322479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218451128</v>
      </c>
      <c r="E137" s="32">
        <f>SUM(E133:E136)</f>
        <v>218451128</v>
      </c>
      <c r="F137" s="32">
        <f>SUM(F133:F136)</f>
        <v>66840706</v>
      </c>
      <c r="G137" s="37">
        <f t="shared" ref="G137:G170" si="32">IF(($D137     =0),0,($F137     /$D137     ))</f>
        <v>0.30597555898177831</v>
      </c>
      <c r="H137" s="32">
        <f>SUM(H133:H136)</f>
        <v>73154229</v>
      </c>
      <c r="I137" s="37">
        <f t="shared" ref="I137:I170" si="33">IF(($D137     =0),0,($H137     /$D137     ))</f>
        <v>0.33487686545614909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139994935</v>
      </c>
      <c r="O137" s="37">
        <f t="shared" ref="O137:O170" si="37">IF(($D137     =0),0,($N137     /$D137     ))</f>
        <v>0.64085242443792734</v>
      </c>
      <c r="P137" s="32">
        <f>SUM(P133:P136)</f>
        <v>9228921</v>
      </c>
      <c r="Q137" s="32">
        <f>SUM(Q133:Q136)</f>
        <v>81777491</v>
      </c>
      <c r="R137" s="32">
        <f>SUM(R133:R136)</f>
        <v>174205425</v>
      </c>
      <c r="S137" s="32">
        <f>SUM(S133:S136)</f>
        <v>24925115</v>
      </c>
      <c r="T137" s="37">
        <f t="shared" ref="T137:T170" si="38">IF(($Q137     =0),0,($S137     /$Q137     ))</f>
        <v>0.30479187726608048</v>
      </c>
      <c r="U137" s="37">
        <f t="shared" ref="U137:U170" si="39">IF(($P137     =0),0,(($H137     /$P137     )-1))</f>
        <v>6.9266285842082729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42318086</v>
      </c>
      <c r="E140" s="31">
        <v>42318086</v>
      </c>
      <c r="F140" s="31">
        <v>12264935</v>
      </c>
      <c r="G140" s="36">
        <f t="shared" si="32"/>
        <v>0.28982726203637849</v>
      </c>
      <c r="H140" s="31">
        <v>10486914</v>
      </c>
      <c r="I140" s="36">
        <f t="shared" si="33"/>
        <v>0.24781163306866005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22751849</v>
      </c>
      <c r="O140" s="36">
        <f t="shared" si="37"/>
        <v>0.53763889510503859</v>
      </c>
      <c r="P140" s="31">
        <v>8655883</v>
      </c>
      <c r="Q140" s="31">
        <v>19447891</v>
      </c>
      <c r="R140" s="31">
        <v>21035873</v>
      </c>
      <c r="S140" s="31">
        <v>16678409</v>
      </c>
      <c r="T140" s="36">
        <f t="shared" si="38"/>
        <v>0.85759473867886238</v>
      </c>
      <c r="U140" s="36">
        <f t="shared" si="39"/>
        <v>0.21153601544752854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15223858</v>
      </c>
      <c r="E143" s="31">
        <v>15223858</v>
      </c>
      <c r="F143" s="31">
        <v>2491538</v>
      </c>
      <c r="G143" s="36">
        <f t="shared" si="32"/>
        <v>0.16366009194252862</v>
      </c>
      <c r="H143" s="31">
        <v>2488210</v>
      </c>
      <c r="I143" s="36">
        <f t="shared" si="33"/>
        <v>0.16344148769648273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4979748</v>
      </c>
      <c r="O143" s="36">
        <f t="shared" si="37"/>
        <v>0.32710157963901132</v>
      </c>
      <c r="P143" s="31">
        <v>2253207</v>
      </c>
      <c r="Q143" s="31">
        <v>7977981</v>
      </c>
      <c r="R143" s="31">
        <v>10091834</v>
      </c>
      <c r="S143" s="31">
        <v>4244883</v>
      </c>
      <c r="T143" s="36">
        <f t="shared" si="38"/>
        <v>0.53207484450013109</v>
      </c>
      <c r="U143" s="36">
        <f t="shared" si="39"/>
        <v>0.10429711961661758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57541944</v>
      </c>
      <c r="E144" s="32">
        <f>SUM(E138:E143)</f>
        <v>57541944</v>
      </c>
      <c r="F144" s="32">
        <f>SUM(F138:F143)</f>
        <v>14756473</v>
      </c>
      <c r="G144" s="37">
        <f t="shared" si="32"/>
        <v>0.25644724481327918</v>
      </c>
      <c r="H144" s="32">
        <f>SUM(H138:H143)</f>
        <v>12975124</v>
      </c>
      <c r="I144" s="37">
        <f t="shared" si="33"/>
        <v>0.2254898444167962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27731597</v>
      </c>
      <c r="O144" s="37">
        <f t="shared" si="37"/>
        <v>0.48193708923007539</v>
      </c>
      <c r="P144" s="32">
        <f>SUM(P138:P143)</f>
        <v>10909090</v>
      </c>
      <c r="Q144" s="32">
        <f>SUM(Q138:Q143)</f>
        <v>27425872</v>
      </c>
      <c r="R144" s="32">
        <f>SUM(R138:R143)</f>
        <v>31127707</v>
      </c>
      <c r="S144" s="32">
        <f>SUM(S138:S143)</f>
        <v>20923292</v>
      </c>
      <c r="T144" s="37">
        <f t="shared" si="38"/>
        <v>0.76290343657988335</v>
      </c>
      <c r="U144" s="37">
        <f t="shared" si="39"/>
        <v>0.18938646578220553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700000</v>
      </c>
      <c r="E147" s="31">
        <v>700000</v>
      </c>
      <c r="F147" s="31">
        <v>1811328</v>
      </c>
      <c r="G147" s="36">
        <f t="shared" si="32"/>
        <v>2.5876114285714285</v>
      </c>
      <c r="H147" s="31">
        <v>2091361</v>
      </c>
      <c r="I147" s="36">
        <f t="shared" si="33"/>
        <v>2.9876585714285713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3902689</v>
      </c>
      <c r="O147" s="36">
        <f t="shared" si="37"/>
        <v>5.5752699999999997</v>
      </c>
      <c r="P147" s="31">
        <v>1356807</v>
      </c>
      <c r="Q147" s="31">
        <v>200000</v>
      </c>
      <c r="R147" s="31">
        <v>850000</v>
      </c>
      <c r="S147" s="31">
        <v>2910430</v>
      </c>
      <c r="T147" s="36">
        <f t="shared" si="38"/>
        <v>14.552149999999999</v>
      </c>
      <c r="U147" s="36">
        <f t="shared" si="39"/>
        <v>0.54138429415532197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9383695</v>
      </c>
      <c r="E149" s="31">
        <v>9383695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10083695</v>
      </c>
      <c r="E150" s="32">
        <f>SUM(E145:E149)</f>
        <v>10083695</v>
      </c>
      <c r="F150" s="32">
        <f>SUM(F145:F149)</f>
        <v>1811328</v>
      </c>
      <c r="G150" s="37">
        <f t="shared" si="32"/>
        <v>0.17962939180528567</v>
      </c>
      <c r="H150" s="32">
        <f>SUM(H145:H149)</f>
        <v>2091361</v>
      </c>
      <c r="I150" s="37">
        <f t="shared" si="33"/>
        <v>0.20740026349468127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3902689</v>
      </c>
      <c r="O150" s="37">
        <f t="shared" si="37"/>
        <v>0.38702965529996691</v>
      </c>
      <c r="P150" s="32">
        <f>SUM(P145:P149)</f>
        <v>1356807</v>
      </c>
      <c r="Q150" s="32">
        <f>SUM(Q145:Q149)</f>
        <v>200000</v>
      </c>
      <c r="R150" s="32">
        <f>SUM(R145:R149)</f>
        <v>850000</v>
      </c>
      <c r="S150" s="32">
        <f>SUM(S145:S149)</f>
        <v>2910430</v>
      </c>
      <c r="T150" s="37">
        <f t="shared" si="38"/>
        <v>14.552149999999999</v>
      </c>
      <c r="U150" s="37">
        <f t="shared" si="39"/>
        <v>0.54138429415532197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3300000</v>
      </c>
      <c r="E151" s="31">
        <v>3300000</v>
      </c>
      <c r="F151" s="31">
        <v>741788</v>
      </c>
      <c r="G151" s="36">
        <f t="shared" si="32"/>
        <v>0.22478424242424241</v>
      </c>
      <c r="H151" s="31">
        <v>755715</v>
      </c>
      <c r="I151" s="36">
        <f t="shared" si="33"/>
        <v>0.22900454545454546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1497503</v>
      </c>
      <c r="O151" s="36">
        <f t="shared" si="37"/>
        <v>0.4537887878787879</v>
      </c>
      <c r="P151" s="31">
        <v>892100</v>
      </c>
      <c r="Q151" s="31">
        <v>3000000</v>
      </c>
      <c r="R151" s="31">
        <v>3068380</v>
      </c>
      <c r="S151" s="31">
        <v>1766200</v>
      </c>
      <c r="T151" s="36">
        <f t="shared" si="38"/>
        <v>0.58873333333333333</v>
      </c>
      <c r="U151" s="36">
        <f t="shared" si="39"/>
        <v>-0.15288084295482574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247020000</v>
      </c>
      <c r="E152" s="31">
        <v>253176561</v>
      </c>
      <c r="F152" s="31">
        <v>69935577</v>
      </c>
      <c r="G152" s="36">
        <f t="shared" si="32"/>
        <v>0.28311706339567644</v>
      </c>
      <c r="H152" s="31">
        <v>69882502</v>
      </c>
      <c r="I152" s="36">
        <f t="shared" si="33"/>
        <v>0.2829022022508299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139818079</v>
      </c>
      <c r="O152" s="36">
        <f t="shared" si="37"/>
        <v>0.5660192656465064</v>
      </c>
      <c r="P152" s="31">
        <v>55205404</v>
      </c>
      <c r="Q152" s="31">
        <v>234213900</v>
      </c>
      <c r="R152" s="31">
        <v>230516100</v>
      </c>
      <c r="S152" s="31">
        <v>108027362</v>
      </c>
      <c r="T152" s="36">
        <f t="shared" si="38"/>
        <v>0.46123377818310529</v>
      </c>
      <c r="U152" s="36">
        <f t="shared" si="39"/>
        <v>0.26586342887736136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686660</v>
      </c>
      <c r="E153" s="31">
        <v>686660</v>
      </c>
      <c r="F153" s="31">
        <v>73468</v>
      </c>
      <c r="G153" s="36">
        <f t="shared" si="32"/>
        <v>0.10699327177933766</v>
      </c>
      <c r="H153" s="31">
        <v>97391</v>
      </c>
      <c r="I153" s="36">
        <f t="shared" si="33"/>
        <v>0.14183293041680017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170859</v>
      </c>
      <c r="O153" s="36">
        <f t="shared" si="37"/>
        <v>0.24882620219613782</v>
      </c>
      <c r="P153" s="31">
        <v>169614</v>
      </c>
      <c r="Q153" s="31">
        <v>775980</v>
      </c>
      <c r="R153" s="31">
        <v>770760</v>
      </c>
      <c r="S153" s="31">
        <v>298647</v>
      </c>
      <c r="T153" s="36">
        <f t="shared" si="38"/>
        <v>0.38486430062630478</v>
      </c>
      <c r="U153" s="36">
        <f t="shared" si="39"/>
        <v>-0.42580801113115663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47783</v>
      </c>
      <c r="G154" s="36">
        <f t="shared" si="32"/>
        <v>0</v>
      </c>
      <c r="H154" s="31">
        <v>238915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286698</v>
      </c>
      <c r="O154" s="36">
        <f t="shared" si="37"/>
        <v>0</v>
      </c>
      <c r="P154" s="31">
        <v>-95566</v>
      </c>
      <c r="Q154" s="31">
        <v>0</v>
      </c>
      <c r="R154" s="31">
        <v>0</v>
      </c>
      <c r="S154" s="31">
        <v>47783</v>
      </c>
      <c r="T154" s="36">
        <f t="shared" si="38"/>
        <v>0</v>
      </c>
      <c r="U154" s="36">
        <f t="shared" si="39"/>
        <v>-3.5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24788793</v>
      </c>
      <c r="E156" s="31">
        <v>24788793</v>
      </c>
      <c r="F156" s="31">
        <v>2466443</v>
      </c>
      <c r="G156" s="36">
        <f t="shared" si="32"/>
        <v>9.9498309578848795E-2</v>
      </c>
      <c r="H156" s="31">
        <v>10968201</v>
      </c>
      <c r="I156" s="36">
        <f t="shared" si="33"/>
        <v>0.44246611765244076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13434644</v>
      </c>
      <c r="O156" s="36">
        <f t="shared" si="37"/>
        <v>0.54196442723128957</v>
      </c>
      <c r="P156" s="31">
        <v>9831113</v>
      </c>
      <c r="Q156" s="31">
        <v>25673217</v>
      </c>
      <c r="R156" s="31">
        <v>31783715</v>
      </c>
      <c r="S156" s="31">
        <v>16247155</v>
      </c>
      <c r="T156" s="36">
        <f t="shared" si="38"/>
        <v>0.63284453210518965</v>
      </c>
      <c r="U156" s="36">
        <f t="shared" si="39"/>
        <v>0.1156621839256653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275795453</v>
      </c>
      <c r="E157" s="32">
        <f>SUM(E151:E156)</f>
        <v>281952014</v>
      </c>
      <c r="F157" s="32">
        <f>SUM(F151:F156)</f>
        <v>73265059</v>
      </c>
      <c r="G157" s="37">
        <f t="shared" si="32"/>
        <v>0.26564998879803869</v>
      </c>
      <c r="H157" s="32">
        <f>SUM(H151:H156)</f>
        <v>81942724</v>
      </c>
      <c r="I157" s="37">
        <f t="shared" si="33"/>
        <v>0.29711412247249774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155207783</v>
      </c>
      <c r="O157" s="37">
        <f t="shared" si="37"/>
        <v>0.56276411127053638</v>
      </c>
      <c r="P157" s="32">
        <f>SUM(P151:P156)</f>
        <v>66002665</v>
      </c>
      <c r="Q157" s="32">
        <f>SUM(Q151:Q156)</f>
        <v>263663097</v>
      </c>
      <c r="R157" s="32">
        <f>SUM(R151:R156)</f>
        <v>266138955</v>
      </c>
      <c r="S157" s="32">
        <f>SUM(S151:S156)</f>
        <v>126387147</v>
      </c>
      <c r="T157" s="37">
        <f t="shared" si="38"/>
        <v>0.47935091576353595</v>
      </c>
      <c r="U157" s="37">
        <f t="shared" si="39"/>
        <v>0.24150629372313981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2802430</v>
      </c>
      <c r="E158" s="31">
        <v>2802430</v>
      </c>
      <c r="F158" s="31">
        <v>727681</v>
      </c>
      <c r="G158" s="36">
        <f t="shared" si="32"/>
        <v>0.25966072301538307</v>
      </c>
      <c r="H158" s="31">
        <v>727669</v>
      </c>
      <c r="I158" s="36">
        <f t="shared" si="33"/>
        <v>0.25965644101726004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1455350</v>
      </c>
      <c r="O158" s="36">
        <f t="shared" si="37"/>
        <v>0.51931716403264305</v>
      </c>
      <c r="P158" s="31">
        <v>627385</v>
      </c>
      <c r="Q158" s="31">
        <v>2948400</v>
      </c>
      <c r="R158" s="31">
        <v>2948400</v>
      </c>
      <c r="S158" s="31">
        <v>1256834</v>
      </c>
      <c r="T158" s="36">
        <f t="shared" si="38"/>
        <v>0.42627662460995797</v>
      </c>
      <c r="U158" s="36">
        <f t="shared" si="39"/>
        <v>0.15984443364122503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75993609</v>
      </c>
      <c r="E162" s="31">
        <v>88515347</v>
      </c>
      <c r="F162" s="31">
        <v>16879028</v>
      </c>
      <c r="G162" s="36">
        <f t="shared" si="32"/>
        <v>0.22211115147854077</v>
      </c>
      <c r="H162" s="31">
        <v>26886074</v>
      </c>
      <c r="I162" s="36">
        <f t="shared" si="33"/>
        <v>0.35379388285138558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43765102</v>
      </c>
      <c r="O162" s="36">
        <f t="shared" si="37"/>
        <v>0.57590503432992635</v>
      </c>
      <c r="P162" s="31">
        <v>28897814</v>
      </c>
      <c r="Q162" s="31">
        <v>69910093</v>
      </c>
      <c r="R162" s="31">
        <v>106809406</v>
      </c>
      <c r="S162" s="31">
        <v>36556939</v>
      </c>
      <c r="T162" s="36">
        <f t="shared" si="38"/>
        <v>0.52291360848282664</v>
      </c>
      <c r="U162" s="36">
        <f t="shared" si="39"/>
        <v>-6.9615646359963423E-2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78796039</v>
      </c>
      <c r="E163" s="32">
        <f>SUM(E158:E162)</f>
        <v>91317777</v>
      </c>
      <c r="F163" s="32">
        <f>SUM(F158:F162)</f>
        <v>17606709</v>
      </c>
      <c r="G163" s="37">
        <f t="shared" si="32"/>
        <v>0.22344662528023776</v>
      </c>
      <c r="H163" s="32">
        <f>SUM(H158:H162)</f>
        <v>27613743</v>
      </c>
      <c r="I163" s="37">
        <f t="shared" si="33"/>
        <v>0.35044582634413896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45220452</v>
      </c>
      <c r="O163" s="37">
        <f t="shared" si="37"/>
        <v>0.57389245162437674</v>
      </c>
      <c r="P163" s="32">
        <f>SUM(P158:P162)</f>
        <v>29525199</v>
      </c>
      <c r="Q163" s="32">
        <f>SUM(Q158:Q162)</f>
        <v>72858493</v>
      </c>
      <c r="R163" s="32">
        <f>SUM(R158:R162)</f>
        <v>109757806</v>
      </c>
      <c r="S163" s="32">
        <f>SUM(S158:S162)</f>
        <v>37813773</v>
      </c>
      <c r="T163" s="37">
        <f t="shared" si="38"/>
        <v>0.51900295275116382</v>
      </c>
      <c r="U163" s="37">
        <f t="shared" si="39"/>
        <v>-6.4739817672355038E-2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936643</v>
      </c>
      <c r="E168" s="31">
        <v>936643</v>
      </c>
      <c r="F168" s="31">
        <v>45843</v>
      </c>
      <c r="G168" s="36">
        <f t="shared" si="32"/>
        <v>4.8943941288196249E-2</v>
      </c>
      <c r="H168" s="31">
        <v>42905</v>
      </c>
      <c r="I168" s="36">
        <f t="shared" si="33"/>
        <v>4.5807207228367688E-2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88748</v>
      </c>
      <c r="O168" s="36">
        <f t="shared" si="37"/>
        <v>9.4751148516563938E-2</v>
      </c>
      <c r="P168" s="31">
        <v>37851</v>
      </c>
      <c r="Q168" s="31">
        <v>893398</v>
      </c>
      <c r="R168" s="31">
        <v>883674</v>
      </c>
      <c r="S168" s="31">
        <v>84236</v>
      </c>
      <c r="T168" s="36">
        <f t="shared" si="38"/>
        <v>9.4287204582951825E-2</v>
      </c>
      <c r="U168" s="36">
        <f t="shared" si="39"/>
        <v>0.13352355287839157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936643</v>
      </c>
      <c r="E169" s="32">
        <f>SUM(E164:E168)</f>
        <v>936643</v>
      </c>
      <c r="F169" s="32">
        <f>SUM(F164:F168)</f>
        <v>45843</v>
      </c>
      <c r="G169" s="37">
        <f t="shared" si="32"/>
        <v>4.8943941288196249E-2</v>
      </c>
      <c r="H169" s="32">
        <f>SUM(H164:H168)</f>
        <v>42905</v>
      </c>
      <c r="I169" s="37">
        <f t="shared" si="33"/>
        <v>4.5807207228367688E-2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88748</v>
      </c>
      <c r="O169" s="37">
        <f t="shared" si="37"/>
        <v>9.4751148516563938E-2</v>
      </c>
      <c r="P169" s="32">
        <f>SUM(P164:P168)</f>
        <v>37851</v>
      </c>
      <c r="Q169" s="32">
        <f>SUM(Q164:Q168)</f>
        <v>893398</v>
      </c>
      <c r="R169" s="32">
        <f>SUM(R164:R168)</f>
        <v>883674</v>
      </c>
      <c r="S169" s="32">
        <f>SUM(S164:S168)</f>
        <v>84236</v>
      </c>
      <c r="T169" s="37">
        <f t="shared" si="38"/>
        <v>9.4287204582951825E-2</v>
      </c>
      <c r="U169" s="37">
        <f t="shared" si="39"/>
        <v>0.13352355287839157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3824722461</v>
      </c>
      <c r="E170" s="32">
        <f>SUM(E105,E107:E111,E113:E120,E122:E125,E127:E131,E133:E136,E138:E143,E145:E149,E151:E156,E158:E162,E164:E168)</f>
        <v>3843426921</v>
      </c>
      <c r="F170" s="32">
        <f>SUM(F105,F107:F111,F113:F120,F122:F125,F127:F131,F133:F136,F138:F143,F145:F149,F151:F156,F158:F162,F164:F168)</f>
        <v>855474511</v>
      </c>
      <c r="G170" s="37">
        <f t="shared" si="32"/>
        <v>0.22366969622583552</v>
      </c>
      <c r="H170" s="32">
        <f>SUM(H105,H107:H111,H113:H120,H122:H125,H127:H131,H133:H136,H138:H143,H145:H149,H151:H156,H158:H162,H164:H168)</f>
        <v>1074133622</v>
      </c>
      <c r="I170" s="37">
        <f t="shared" si="33"/>
        <v>0.28083962508462912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1929608133</v>
      </c>
      <c r="O170" s="37">
        <f t="shared" si="37"/>
        <v>0.50450932131046466</v>
      </c>
      <c r="P170" s="32">
        <f>SUM(P105,P107:P111,P113:P120,P122:P125,P127:P131,P133:P136,P138:P143,P145:P149,P151:P156,P158:P162,P164:P168)</f>
        <v>833785115</v>
      </c>
      <c r="Q170" s="32">
        <f>SUM(Q105,Q107:Q111,Q113:Q120,Q122:Q125,Q127:Q131,Q133:Q136,Q138:Q143,Q145:Q149,Q151:Q156,Q158:Q162,Q164:Q168)</f>
        <v>3335124853</v>
      </c>
      <c r="R170" s="32">
        <f>SUM(R105,R107:R111,R113:R120,R122:R125,R127:R131,R133:R136,R138:R143,R145:R149,R151:R156,R158:R162,R164:R168)</f>
        <v>3630216605</v>
      </c>
      <c r="S170" s="32">
        <f>SUM(S105,S107:S111,S113:S120,S122:S125,S127:S131,S133:S136,S138:S143,S145:S149,S151:S156,S158:S162,S164:S168)</f>
        <v>1484643404</v>
      </c>
      <c r="T170" s="37">
        <f t="shared" si="38"/>
        <v>0.44515377067954104</v>
      </c>
      <c r="U170" s="37">
        <f t="shared" si="39"/>
        <v>0.2882619306534393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294123</v>
      </c>
      <c r="E174" s="31">
        <v>294123</v>
      </c>
      <c r="F174" s="31">
        <v>3029</v>
      </c>
      <c r="G174" s="36">
        <f t="shared" si="40"/>
        <v>1.0298412568891246E-2</v>
      </c>
      <c r="H174" s="31">
        <v>124014</v>
      </c>
      <c r="I174" s="36">
        <f t="shared" si="41"/>
        <v>0.421639926153344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127043</v>
      </c>
      <c r="O174" s="36">
        <f t="shared" si="45"/>
        <v>0.43193833872223525</v>
      </c>
      <c r="P174" s="31">
        <v>29039</v>
      </c>
      <c r="Q174" s="31">
        <v>500958</v>
      </c>
      <c r="R174" s="31">
        <v>280384</v>
      </c>
      <c r="S174" s="31">
        <v>59068</v>
      </c>
      <c r="T174" s="36">
        <f t="shared" si="46"/>
        <v>0.11791008427852236</v>
      </c>
      <c r="U174" s="36">
        <f t="shared" si="47"/>
        <v>3.270601604738455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14392470</v>
      </c>
      <c r="E175" s="31">
        <v>14392470</v>
      </c>
      <c r="F175" s="31">
        <v>3415677</v>
      </c>
      <c r="G175" s="36">
        <f t="shared" si="40"/>
        <v>0.23732389228534087</v>
      </c>
      <c r="H175" s="31">
        <v>9036847</v>
      </c>
      <c r="I175" s="36">
        <f t="shared" si="41"/>
        <v>0.62788715210106394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12452524</v>
      </c>
      <c r="O175" s="36">
        <f t="shared" si="45"/>
        <v>0.86521104438640484</v>
      </c>
      <c r="P175" s="31">
        <v>3507235</v>
      </c>
      <c r="Q175" s="31">
        <v>7570625</v>
      </c>
      <c r="R175" s="31">
        <v>7570625</v>
      </c>
      <c r="S175" s="31">
        <v>6918894</v>
      </c>
      <c r="T175" s="36">
        <f t="shared" si="46"/>
        <v>0.91391318418228351</v>
      </c>
      <c r="U175" s="36">
        <f t="shared" si="47"/>
        <v>1.5766300233659849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42813816</v>
      </c>
      <c r="E178" s="31">
        <v>42813816</v>
      </c>
      <c r="F178" s="31">
        <v>3363766</v>
      </c>
      <c r="G178" s="36">
        <f t="shared" si="40"/>
        <v>7.8567301732693023E-2</v>
      </c>
      <c r="H178" s="31">
        <v>7444961</v>
      </c>
      <c r="I178" s="36">
        <f t="shared" si="41"/>
        <v>0.17389155407217147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10808727</v>
      </c>
      <c r="O178" s="36">
        <f t="shared" si="45"/>
        <v>0.25245885580486449</v>
      </c>
      <c r="P178" s="31">
        <v>4399439</v>
      </c>
      <c r="Q178" s="31">
        <v>49787869</v>
      </c>
      <c r="R178" s="31">
        <v>53051169</v>
      </c>
      <c r="S178" s="31">
        <v>7053598</v>
      </c>
      <c r="T178" s="36">
        <f t="shared" si="46"/>
        <v>0.1416730248085131</v>
      </c>
      <c r="U178" s="36">
        <f t="shared" si="47"/>
        <v>0.69225235308410915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57500409</v>
      </c>
      <c r="E179" s="32">
        <f>SUM(E173:E178)</f>
        <v>57500409</v>
      </c>
      <c r="F179" s="32">
        <f>SUM(F173:F178)</f>
        <v>6782472</v>
      </c>
      <c r="G179" s="37">
        <f t="shared" si="40"/>
        <v>0.11795519576217275</v>
      </c>
      <c r="H179" s="32">
        <f>SUM(H173:H178)</f>
        <v>16605822</v>
      </c>
      <c r="I179" s="37">
        <f t="shared" si="41"/>
        <v>0.28879485013750078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23388294</v>
      </c>
      <c r="O179" s="37">
        <f t="shared" si="45"/>
        <v>0.40675004589967351</v>
      </c>
      <c r="P179" s="32">
        <f>SUM(P173:P178)</f>
        <v>7935713</v>
      </c>
      <c r="Q179" s="32">
        <f>SUM(Q173:Q178)</f>
        <v>57859452</v>
      </c>
      <c r="R179" s="32">
        <f>SUM(R173:R178)</f>
        <v>60902178</v>
      </c>
      <c r="S179" s="32">
        <f>SUM(S173:S178)</f>
        <v>14031560</v>
      </c>
      <c r="T179" s="37">
        <f t="shared" si="46"/>
        <v>0.24251111123555058</v>
      </c>
      <c r="U179" s="37">
        <f t="shared" si="47"/>
        <v>1.0925431653085238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84899090</v>
      </c>
      <c r="E184" s="31">
        <v>84899090</v>
      </c>
      <c r="F184" s="31">
        <v>1536416</v>
      </c>
      <c r="G184" s="36">
        <f t="shared" si="40"/>
        <v>1.8096966645932248E-2</v>
      </c>
      <c r="H184" s="31">
        <v>7295065</v>
      </c>
      <c r="I184" s="36">
        <f t="shared" si="41"/>
        <v>8.5926303803727455E-2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8831481</v>
      </c>
      <c r="O184" s="36">
        <f t="shared" si="45"/>
        <v>0.10402327044965971</v>
      </c>
      <c r="P184" s="31">
        <v>8431806</v>
      </c>
      <c r="Q184" s="31">
        <v>30230433</v>
      </c>
      <c r="R184" s="31">
        <v>26819084</v>
      </c>
      <c r="S184" s="31">
        <v>10978908</v>
      </c>
      <c r="T184" s="36">
        <f t="shared" si="46"/>
        <v>0.36317402400422116</v>
      </c>
      <c r="U184" s="36">
        <f t="shared" si="47"/>
        <v>-0.13481583897921745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84899090</v>
      </c>
      <c r="E185" s="32">
        <f>SUM(E180:E184)</f>
        <v>84899090</v>
      </c>
      <c r="F185" s="32">
        <f>SUM(F180:F184)</f>
        <v>1536416</v>
      </c>
      <c r="G185" s="37">
        <f t="shared" si="40"/>
        <v>1.8096966645932248E-2</v>
      </c>
      <c r="H185" s="32">
        <f>SUM(H180:H184)</f>
        <v>7295065</v>
      </c>
      <c r="I185" s="37">
        <f t="shared" si="41"/>
        <v>8.5926303803727455E-2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8831481</v>
      </c>
      <c r="O185" s="37">
        <f t="shared" si="45"/>
        <v>0.10402327044965971</v>
      </c>
      <c r="P185" s="32">
        <f>SUM(P180:P184)</f>
        <v>8431806</v>
      </c>
      <c r="Q185" s="32">
        <f>SUM(Q180:Q184)</f>
        <v>30230433</v>
      </c>
      <c r="R185" s="32">
        <f>SUM(R180:R184)</f>
        <v>26819084</v>
      </c>
      <c r="S185" s="32">
        <f>SUM(S180:S184)</f>
        <v>10978908</v>
      </c>
      <c r="T185" s="37">
        <f t="shared" si="46"/>
        <v>0.36317402400422116</v>
      </c>
      <c r="U185" s="37">
        <f t="shared" si="47"/>
        <v>-0.13481583897921745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18060993</v>
      </c>
      <c r="E187" s="31">
        <v>18060993</v>
      </c>
      <c r="F187" s="31">
        <v>5354919</v>
      </c>
      <c r="G187" s="36">
        <f t="shared" si="40"/>
        <v>0.29649084078599663</v>
      </c>
      <c r="H187" s="31">
        <v>4181311</v>
      </c>
      <c r="I187" s="36">
        <f t="shared" si="41"/>
        <v>0.23151058194862265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9536230</v>
      </c>
      <c r="O187" s="36">
        <f t="shared" si="45"/>
        <v>0.52800142273461925</v>
      </c>
      <c r="P187" s="31">
        <v>4334785</v>
      </c>
      <c r="Q187" s="31">
        <v>18974775</v>
      </c>
      <c r="R187" s="31">
        <v>18209929</v>
      </c>
      <c r="S187" s="31">
        <v>8760773</v>
      </c>
      <c r="T187" s="36">
        <f t="shared" si="46"/>
        <v>0.46170629164245691</v>
      </c>
      <c r="U187" s="36">
        <f t="shared" si="47"/>
        <v>-3.5405216175658061E-2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123180178</v>
      </c>
      <c r="E188" s="31">
        <v>123180178</v>
      </c>
      <c r="F188" s="31">
        <v>25100393</v>
      </c>
      <c r="G188" s="36">
        <f t="shared" si="40"/>
        <v>0.20376974126470251</v>
      </c>
      <c r="H188" s="31">
        <v>48249443</v>
      </c>
      <c r="I188" s="36">
        <f t="shared" si="41"/>
        <v>0.3916981107138845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73349836</v>
      </c>
      <c r="O188" s="36">
        <f t="shared" si="45"/>
        <v>0.59546785197858698</v>
      </c>
      <c r="P188" s="31">
        <v>28784819</v>
      </c>
      <c r="Q188" s="31">
        <v>75474586</v>
      </c>
      <c r="R188" s="31">
        <v>64119250</v>
      </c>
      <c r="S188" s="31">
        <v>57167902</v>
      </c>
      <c r="T188" s="36">
        <f t="shared" si="46"/>
        <v>0.75744571821831519</v>
      </c>
      <c r="U188" s="36">
        <f t="shared" si="47"/>
        <v>0.67621144326111615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21442000</v>
      </c>
      <c r="E190" s="31">
        <v>21442000</v>
      </c>
      <c r="F190" s="31">
        <v>5415186</v>
      </c>
      <c r="G190" s="36">
        <f t="shared" si="40"/>
        <v>0.25255041507322079</v>
      </c>
      <c r="H190" s="31">
        <v>2395390</v>
      </c>
      <c r="I190" s="36">
        <f t="shared" si="41"/>
        <v>0.11171485868855517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7810576</v>
      </c>
      <c r="O190" s="36">
        <f t="shared" si="45"/>
        <v>0.36426527376177598</v>
      </c>
      <c r="P190" s="31">
        <v>1948323</v>
      </c>
      <c r="Q190" s="31">
        <v>21529000</v>
      </c>
      <c r="R190" s="31">
        <v>17068000</v>
      </c>
      <c r="S190" s="31">
        <v>8324938</v>
      </c>
      <c r="T190" s="36">
        <f t="shared" si="46"/>
        <v>0.38668484369919642</v>
      </c>
      <c r="U190" s="36">
        <f t="shared" si="47"/>
        <v>0.22946246592582442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162683171</v>
      </c>
      <c r="E191" s="32">
        <f>SUM(E186:E190)</f>
        <v>162683171</v>
      </c>
      <c r="F191" s="32">
        <f>SUM(F186:F190)</f>
        <v>35870498</v>
      </c>
      <c r="G191" s="37">
        <f t="shared" si="40"/>
        <v>0.22049298510415685</v>
      </c>
      <c r="H191" s="32">
        <f>SUM(H186:H190)</f>
        <v>54826144</v>
      </c>
      <c r="I191" s="37">
        <f t="shared" si="41"/>
        <v>0.3370117736394504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90696642</v>
      </c>
      <c r="O191" s="37">
        <f t="shared" si="45"/>
        <v>0.55750475874360728</v>
      </c>
      <c r="P191" s="32">
        <f>SUM(P186:P190)</f>
        <v>35067927</v>
      </c>
      <c r="Q191" s="32">
        <f>SUM(Q186:Q190)</f>
        <v>115978361</v>
      </c>
      <c r="R191" s="32">
        <f>SUM(R186:R190)</f>
        <v>99397179</v>
      </c>
      <c r="S191" s="32">
        <f>SUM(S186:S190)</f>
        <v>74253613</v>
      </c>
      <c r="T191" s="37">
        <f t="shared" si="46"/>
        <v>0.64023678520512972</v>
      </c>
      <c r="U191" s="37">
        <f t="shared" si="47"/>
        <v>0.56342700268538826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24683028</v>
      </c>
      <c r="E192" s="31">
        <v>24683028</v>
      </c>
      <c r="F192" s="31">
        <v>4732176</v>
      </c>
      <c r="G192" s="36">
        <f t="shared" si="40"/>
        <v>0.19171780706969987</v>
      </c>
      <c r="H192" s="31">
        <v>10713203</v>
      </c>
      <c r="I192" s="36">
        <f t="shared" si="41"/>
        <v>0.43403114885256378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15445379</v>
      </c>
      <c r="O192" s="36">
        <f t="shared" si="45"/>
        <v>0.62574895592226365</v>
      </c>
      <c r="P192" s="31">
        <v>6111595</v>
      </c>
      <c r="Q192" s="31">
        <v>30930040</v>
      </c>
      <c r="R192" s="31">
        <v>23530040</v>
      </c>
      <c r="S192" s="31">
        <v>8707326</v>
      </c>
      <c r="T192" s="36">
        <f t="shared" si="46"/>
        <v>0.28151680372867283</v>
      </c>
      <c r="U192" s="36">
        <f t="shared" si="47"/>
        <v>0.75293078157175009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35675658</v>
      </c>
      <c r="E193" s="31">
        <v>35675658</v>
      </c>
      <c r="F193" s="31">
        <v>7196923</v>
      </c>
      <c r="G193" s="36">
        <f t="shared" si="40"/>
        <v>0.20173203252481006</v>
      </c>
      <c r="H193" s="31">
        <v>8447025</v>
      </c>
      <c r="I193" s="36">
        <f t="shared" si="41"/>
        <v>0.2367727877646994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15643948</v>
      </c>
      <c r="O193" s="36">
        <f t="shared" si="45"/>
        <v>0.43850482028950943</v>
      </c>
      <c r="P193" s="31">
        <v>6703428</v>
      </c>
      <c r="Q193" s="31">
        <v>38322153</v>
      </c>
      <c r="R193" s="31">
        <v>37598339</v>
      </c>
      <c r="S193" s="31">
        <v>14200508</v>
      </c>
      <c r="T193" s="36">
        <f t="shared" si="46"/>
        <v>0.37055611150031159</v>
      </c>
      <c r="U193" s="36">
        <f t="shared" si="47"/>
        <v>0.26010527747892564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13192399</v>
      </c>
      <c r="E194" s="31">
        <v>13192399</v>
      </c>
      <c r="F194" s="31">
        <v>812455</v>
      </c>
      <c r="G194" s="36">
        <f t="shared" si="40"/>
        <v>6.1585083956299379E-2</v>
      </c>
      <c r="H194" s="31">
        <v>4328061</v>
      </c>
      <c r="I194" s="36">
        <f t="shared" si="41"/>
        <v>0.32807232407085324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5140516</v>
      </c>
      <c r="O194" s="36">
        <f t="shared" si="45"/>
        <v>0.3896574080271526</v>
      </c>
      <c r="P194" s="31">
        <v>6553685</v>
      </c>
      <c r="Q194" s="31">
        <v>30206248</v>
      </c>
      <c r="R194" s="31">
        <v>32846248</v>
      </c>
      <c r="S194" s="31">
        <v>10777331</v>
      </c>
      <c r="T194" s="36">
        <f t="shared" si="46"/>
        <v>0.3567914492392435</v>
      </c>
      <c r="U194" s="36">
        <f t="shared" si="47"/>
        <v>-0.33959886689702057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16787897</v>
      </c>
      <c r="E195" s="31">
        <v>16787897</v>
      </c>
      <c r="F195" s="31">
        <v>1885598</v>
      </c>
      <c r="G195" s="36">
        <f t="shared" si="40"/>
        <v>0.1123188925926815</v>
      </c>
      <c r="H195" s="31">
        <v>10917397</v>
      </c>
      <c r="I195" s="36">
        <f t="shared" si="41"/>
        <v>0.65031355624829001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12802995</v>
      </c>
      <c r="O195" s="36">
        <f t="shared" si="45"/>
        <v>0.76263244884097159</v>
      </c>
      <c r="P195" s="31">
        <v>2300057</v>
      </c>
      <c r="Q195" s="31">
        <v>17243624</v>
      </c>
      <c r="R195" s="31">
        <v>15583824</v>
      </c>
      <c r="S195" s="31">
        <v>4424605</v>
      </c>
      <c r="T195" s="36">
        <f t="shared" si="46"/>
        <v>0.25659368355515061</v>
      </c>
      <c r="U195" s="36">
        <f t="shared" si="47"/>
        <v>3.7465767152727087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25635891</v>
      </c>
      <c r="E196" s="31">
        <v>25635891</v>
      </c>
      <c r="F196" s="31">
        <v>7577405</v>
      </c>
      <c r="G196" s="36">
        <f t="shared" si="40"/>
        <v>0.29557798478703157</v>
      </c>
      <c r="H196" s="31">
        <v>13599956</v>
      </c>
      <c r="I196" s="36">
        <f t="shared" si="41"/>
        <v>0.53050451806024612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21177361</v>
      </c>
      <c r="O196" s="36">
        <f t="shared" si="45"/>
        <v>0.82608250284727769</v>
      </c>
      <c r="P196" s="31">
        <v>6770500</v>
      </c>
      <c r="Q196" s="31">
        <v>34408640</v>
      </c>
      <c r="R196" s="31">
        <v>25827008</v>
      </c>
      <c r="S196" s="31">
        <v>13129121</v>
      </c>
      <c r="T196" s="36">
        <f t="shared" si="46"/>
        <v>0.38156465934137473</v>
      </c>
      <c r="U196" s="36">
        <f t="shared" si="47"/>
        <v>1.0087077763828374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115974873</v>
      </c>
      <c r="E198" s="32">
        <f>SUM(E192:E197)</f>
        <v>115974873</v>
      </c>
      <c r="F198" s="32">
        <f>SUM(F192:F197)</f>
        <v>22204557</v>
      </c>
      <c r="G198" s="37">
        <f t="shared" si="40"/>
        <v>0.19146006738890758</v>
      </c>
      <c r="H198" s="32">
        <f>SUM(H192:H197)</f>
        <v>48005642</v>
      </c>
      <c r="I198" s="37">
        <f t="shared" si="41"/>
        <v>0.41393140391712263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70210199</v>
      </c>
      <c r="O198" s="37">
        <f t="shared" si="45"/>
        <v>0.60539147130603022</v>
      </c>
      <c r="P198" s="32">
        <f>SUM(P192:P197)</f>
        <v>28439265</v>
      </c>
      <c r="Q198" s="32">
        <f>SUM(Q192:Q197)</f>
        <v>151110705</v>
      </c>
      <c r="R198" s="32">
        <f>SUM(R192:R197)</f>
        <v>135385459</v>
      </c>
      <c r="S198" s="32">
        <f>SUM(S192:S197)</f>
        <v>51238891</v>
      </c>
      <c r="T198" s="37">
        <f t="shared" si="46"/>
        <v>0.33908180760588735</v>
      </c>
      <c r="U198" s="37">
        <f t="shared" si="47"/>
        <v>0.68800572026035134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747469</v>
      </c>
      <c r="R202" s="31">
        <v>747469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1766349</v>
      </c>
      <c r="E203" s="31">
        <v>1766349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2466367</v>
      </c>
      <c r="R203" s="31">
        <v>1066367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1766349</v>
      </c>
      <c r="E204" s="32">
        <f>SUM(E199:E203)</f>
        <v>1766349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3213836</v>
      </c>
      <c r="R204" s="32">
        <f>SUM(R199:R203)</f>
        <v>1813836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422823892</v>
      </c>
      <c r="E205" s="32">
        <f>SUM(E173:E178,E180:E184,E186:E190,E192:E197,E199:E203)</f>
        <v>422823892</v>
      </c>
      <c r="F205" s="32">
        <f>SUM(F173:F178,F180:F184,F186:F190,F192:F197,F199:F203)</f>
        <v>66393943</v>
      </c>
      <c r="G205" s="37">
        <f t="shared" si="40"/>
        <v>0.15702505051441132</v>
      </c>
      <c r="H205" s="32">
        <f>SUM(H173:H178,H180:H184,H186:H190,H192:H197,H199:H203)</f>
        <v>126732673</v>
      </c>
      <c r="I205" s="37">
        <f t="shared" si="41"/>
        <v>0.29972921445035089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193126616</v>
      </c>
      <c r="O205" s="37">
        <f t="shared" si="45"/>
        <v>0.45675426496476224</v>
      </c>
      <c r="P205" s="32">
        <f>SUM(P173:P178,P180:P184,P186:P190,P192:P197,P199:P203)</f>
        <v>79874711</v>
      </c>
      <c r="Q205" s="32">
        <f>SUM(Q173:Q178,Q180:Q184,Q186:Q190,Q192:Q197,Q199:Q203)</f>
        <v>358392787</v>
      </c>
      <c r="R205" s="32">
        <f>SUM(R173:R178,R180:R184,R186:R190,R192:R197,R199:R203)</f>
        <v>324317736</v>
      </c>
      <c r="S205" s="32">
        <f>SUM(S173:S178,S180:S184,S186:S190,S192:S197,S199:S203)</f>
        <v>150502972</v>
      </c>
      <c r="T205" s="37">
        <f t="shared" si="46"/>
        <v>0.41993861890976059</v>
      </c>
      <c r="U205" s="37">
        <f t="shared" si="47"/>
        <v>0.58664327436502406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8087152</v>
      </c>
      <c r="E208" s="31">
        <v>8087152</v>
      </c>
      <c r="F208" s="31">
        <v>458162</v>
      </c>
      <c r="G208" s="36">
        <f t="shared" ref="G208:G231" si="48">IF(($D208     =0),0,($F208     /$D208     ))</f>
        <v>5.6653071439735518E-2</v>
      </c>
      <c r="H208" s="31">
        <v>374301</v>
      </c>
      <c r="I208" s="36">
        <f t="shared" ref="I208:I231" si="49">IF(($D208     =0),0,($H208     /$D208     ))</f>
        <v>4.628341349340287E-2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832463</v>
      </c>
      <c r="O208" s="36">
        <f t="shared" ref="O208:O231" si="53">IF(($D208     =0),0,($N208     /$D208     ))</f>
        <v>0.10293648493313839</v>
      </c>
      <c r="P208" s="31">
        <v>617902</v>
      </c>
      <c r="Q208" s="31">
        <v>1100490</v>
      </c>
      <c r="R208" s="31">
        <v>216316</v>
      </c>
      <c r="S208" s="31">
        <v>801962</v>
      </c>
      <c r="T208" s="36">
        <f t="shared" ref="T208:T231" si="54">IF(($Q208     =0),0,($S208     /$Q208     ))</f>
        <v>0.72873174676734909</v>
      </c>
      <c r="U208" s="36">
        <f t="shared" ref="U208:U231" si="55">IF(($P208     =0),0,(($H208     /$P208     )-1))</f>
        <v>-0.39423889225152209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155195995</v>
      </c>
      <c r="E209" s="31">
        <v>155195995</v>
      </c>
      <c r="F209" s="31">
        <v>5172434</v>
      </c>
      <c r="G209" s="36">
        <f t="shared" si="48"/>
        <v>3.3328398712866268E-2</v>
      </c>
      <c r="H209" s="31">
        <v>6148809</v>
      </c>
      <c r="I209" s="36">
        <f t="shared" si="49"/>
        <v>3.96196370917948E-2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11321243</v>
      </c>
      <c r="O209" s="36">
        <f t="shared" si="53"/>
        <v>7.2948035804661068E-2</v>
      </c>
      <c r="P209" s="31">
        <v>5343131</v>
      </c>
      <c r="Q209" s="31">
        <v>147044126</v>
      </c>
      <c r="R209" s="31">
        <v>149444241</v>
      </c>
      <c r="S209" s="31">
        <v>10106556</v>
      </c>
      <c r="T209" s="36">
        <f t="shared" si="54"/>
        <v>6.873145004105774E-2</v>
      </c>
      <c r="U209" s="36">
        <f t="shared" si="55"/>
        <v>0.15078761872018487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35791867</v>
      </c>
      <c r="E210" s="31">
        <v>35791867</v>
      </c>
      <c r="F210" s="31">
        <v>2050986</v>
      </c>
      <c r="G210" s="36">
        <f t="shared" si="48"/>
        <v>5.7303129786440032E-2</v>
      </c>
      <c r="H210" s="31">
        <v>2535665</v>
      </c>
      <c r="I210" s="36">
        <f t="shared" si="49"/>
        <v>7.0844725702629591E-2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4586651</v>
      </c>
      <c r="O210" s="36">
        <f t="shared" si="53"/>
        <v>0.12814785548906962</v>
      </c>
      <c r="P210" s="31">
        <v>6539513</v>
      </c>
      <c r="Q210" s="31">
        <v>23181458</v>
      </c>
      <c r="R210" s="31">
        <v>22558072</v>
      </c>
      <c r="S210" s="31">
        <v>12835472</v>
      </c>
      <c r="T210" s="36">
        <f t="shared" si="54"/>
        <v>0.55369563036112746</v>
      </c>
      <c r="U210" s="36">
        <f t="shared" si="55"/>
        <v>-0.61225476576008031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24422604</v>
      </c>
      <c r="E211" s="31">
        <v>24422604</v>
      </c>
      <c r="F211" s="31">
        <v>22359</v>
      </c>
      <c r="G211" s="36">
        <f t="shared" si="48"/>
        <v>9.155043417974594E-4</v>
      </c>
      <c r="H211" s="31">
        <v>84822</v>
      </c>
      <c r="I211" s="36">
        <f t="shared" si="49"/>
        <v>3.4730940238805004E-3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107181</v>
      </c>
      <c r="O211" s="36">
        <f t="shared" si="53"/>
        <v>4.3885983656779598E-3</v>
      </c>
      <c r="P211" s="31">
        <v>132756</v>
      </c>
      <c r="Q211" s="31">
        <v>20927969</v>
      </c>
      <c r="R211" s="31">
        <v>19703509</v>
      </c>
      <c r="S211" s="31">
        <v>194817</v>
      </c>
      <c r="T211" s="36">
        <f t="shared" si="54"/>
        <v>9.3089300734342639E-3</v>
      </c>
      <c r="U211" s="36">
        <f t="shared" si="55"/>
        <v>-0.36106842628581759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61852066</v>
      </c>
      <c r="E212" s="31">
        <v>61852066</v>
      </c>
      <c r="F212" s="31">
        <v>15790</v>
      </c>
      <c r="G212" s="36">
        <f t="shared" si="48"/>
        <v>2.5528654127737624E-4</v>
      </c>
      <c r="H212" s="31">
        <v>4983447</v>
      </c>
      <c r="I212" s="36">
        <f t="shared" si="49"/>
        <v>8.0570421043009294E-2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4999237</v>
      </c>
      <c r="O212" s="36">
        <f t="shared" si="53"/>
        <v>8.0825707584286671E-2</v>
      </c>
      <c r="P212" s="31">
        <v>5759861</v>
      </c>
      <c r="Q212" s="31">
        <v>48364445</v>
      </c>
      <c r="R212" s="31">
        <v>43934853</v>
      </c>
      <c r="S212" s="31">
        <v>14280222</v>
      </c>
      <c r="T212" s="36">
        <f t="shared" si="54"/>
        <v>0.29526281134829524</v>
      </c>
      <c r="U212" s="36">
        <f t="shared" si="55"/>
        <v>-0.13479735014438721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7811236</v>
      </c>
      <c r="E213" s="31">
        <v>7811236</v>
      </c>
      <c r="F213" s="31">
        <v>1128402</v>
      </c>
      <c r="G213" s="36">
        <f t="shared" si="48"/>
        <v>0.14445882828274553</v>
      </c>
      <c r="H213" s="31">
        <v>166038</v>
      </c>
      <c r="I213" s="36">
        <f t="shared" si="49"/>
        <v>2.1256303099791121E-2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1294440</v>
      </c>
      <c r="O213" s="36">
        <f t="shared" si="53"/>
        <v>0.16571513138253666</v>
      </c>
      <c r="P213" s="31">
        <v>0</v>
      </c>
      <c r="Q213" s="31">
        <v>8448219</v>
      </c>
      <c r="R213" s="31">
        <v>8448219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144586495</v>
      </c>
      <c r="E214" s="31">
        <v>144586495</v>
      </c>
      <c r="F214" s="31">
        <v>21531554</v>
      </c>
      <c r="G214" s="36">
        <f t="shared" si="48"/>
        <v>0.14891815449292134</v>
      </c>
      <c r="H214" s="31">
        <v>36094898</v>
      </c>
      <c r="I214" s="36">
        <f t="shared" si="49"/>
        <v>0.24964225047436139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57626452</v>
      </c>
      <c r="O214" s="36">
        <f t="shared" si="53"/>
        <v>0.39856040496728273</v>
      </c>
      <c r="P214" s="31">
        <v>31272088</v>
      </c>
      <c r="Q214" s="31">
        <v>145371004</v>
      </c>
      <c r="R214" s="31">
        <v>149371469</v>
      </c>
      <c r="S214" s="31">
        <v>58882887</v>
      </c>
      <c r="T214" s="36">
        <f t="shared" si="54"/>
        <v>0.40505248900943136</v>
      </c>
      <c r="U214" s="36">
        <f t="shared" si="55"/>
        <v>0.15422091419031569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437747415</v>
      </c>
      <c r="E216" s="32">
        <f>SUM(E208:E215)</f>
        <v>437747415</v>
      </c>
      <c r="F216" s="32">
        <f>SUM(F208:F215)</f>
        <v>30379687</v>
      </c>
      <c r="G216" s="37">
        <f t="shared" si="48"/>
        <v>6.9400037462242922E-2</v>
      </c>
      <c r="H216" s="32">
        <f>SUM(H208:H215)</f>
        <v>50387980</v>
      </c>
      <c r="I216" s="37">
        <f t="shared" si="49"/>
        <v>0.11510743016038141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80767667</v>
      </c>
      <c r="O216" s="37">
        <f t="shared" si="53"/>
        <v>0.18450746762262435</v>
      </c>
      <c r="P216" s="32">
        <f>SUM(P208:P215)</f>
        <v>49665251</v>
      </c>
      <c r="Q216" s="32">
        <f>SUM(Q208:Q215)</f>
        <v>394437711</v>
      </c>
      <c r="R216" s="32">
        <f>SUM(R208:R215)</f>
        <v>393676679</v>
      </c>
      <c r="S216" s="32">
        <f>SUM(S208:S215)</f>
        <v>97101916</v>
      </c>
      <c r="T216" s="37">
        <f t="shared" si="54"/>
        <v>0.24617807398238351</v>
      </c>
      <c r="U216" s="37">
        <f t="shared" si="55"/>
        <v>1.4552005385012556E-2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40620215</v>
      </c>
      <c r="E217" s="31">
        <v>40620215</v>
      </c>
      <c r="F217" s="31">
        <v>5417603</v>
      </c>
      <c r="G217" s="36">
        <f t="shared" si="48"/>
        <v>0.13337209071886991</v>
      </c>
      <c r="H217" s="31">
        <v>7761308</v>
      </c>
      <c r="I217" s="36">
        <f t="shared" si="49"/>
        <v>0.19107008665512973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13178911</v>
      </c>
      <c r="O217" s="36">
        <f t="shared" si="53"/>
        <v>0.32444217737399961</v>
      </c>
      <c r="P217" s="31">
        <v>4728836</v>
      </c>
      <c r="Q217" s="31">
        <v>36008026</v>
      </c>
      <c r="R217" s="31">
        <v>36008026</v>
      </c>
      <c r="S217" s="31">
        <v>13199750</v>
      </c>
      <c r="T217" s="36">
        <f t="shared" si="54"/>
        <v>0.36657799569462651</v>
      </c>
      <c r="U217" s="36">
        <f t="shared" si="55"/>
        <v>0.64127239768941036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222924902</v>
      </c>
      <c r="E218" s="31">
        <v>222924902</v>
      </c>
      <c r="F218" s="31">
        <v>31927149</v>
      </c>
      <c r="G218" s="36">
        <f t="shared" si="48"/>
        <v>0.14321930261519192</v>
      </c>
      <c r="H218" s="31">
        <v>292822148</v>
      </c>
      <c r="I218" s="36">
        <f t="shared" si="49"/>
        <v>1.3135461555569059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324749297</v>
      </c>
      <c r="O218" s="36">
        <f t="shared" si="53"/>
        <v>1.4567654581720979</v>
      </c>
      <c r="P218" s="31">
        <v>28568582</v>
      </c>
      <c r="Q218" s="31">
        <v>189912729</v>
      </c>
      <c r="R218" s="31">
        <v>228825274</v>
      </c>
      <c r="S218" s="31">
        <v>60201127</v>
      </c>
      <c r="T218" s="36">
        <f t="shared" si="54"/>
        <v>0.31699363869390768</v>
      </c>
      <c r="U218" s="36">
        <f t="shared" si="55"/>
        <v>9.2497963672120651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163612602</v>
      </c>
      <c r="E219" s="31">
        <v>163612602</v>
      </c>
      <c r="F219" s="31">
        <v>33815425</v>
      </c>
      <c r="G219" s="36">
        <f t="shared" si="48"/>
        <v>0.20667983142276533</v>
      </c>
      <c r="H219" s="31">
        <v>33547229</v>
      </c>
      <c r="I219" s="36">
        <f t="shared" si="49"/>
        <v>0.205040617837005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67362654</v>
      </c>
      <c r="O219" s="36">
        <f t="shared" si="53"/>
        <v>0.41172044925977036</v>
      </c>
      <c r="P219" s="31">
        <v>23866416</v>
      </c>
      <c r="Q219" s="31">
        <v>119352004</v>
      </c>
      <c r="R219" s="31">
        <v>115478305</v>
      </c>
      <c r="S219" s="31">
        <v>52314945</v>
      </c>
      <c r="T219" s="36">
        <f t="shared" si="54"/>
        <v>0.43832481438686188</v>
      </c>
      <c r="U219" s="36">
        <f t="shared" si="55"/>
        <v>0.40562491661923605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14414280</v>
      </c>
      <c r="E220" s="31">
        <v>14414280</v>
      </c>
      <c r="F220" s="31">
        <v>6625272</v>
      </c>
      <c r="G220" s="36">
        <f t="shared" si="48"/>
        <v>0.45963253107335228</v>
      </c>
      <c r="H220" s="31">
        <v>818189</v>
      </c>
      <c r="I220" s="36">
        <f t="shared" si="49"/>
        <v>5.6762391184297795E-2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7443461</v>
      </c>
      <c r="O220" s="36">
        <f t="shared" si="53"/>
        <v>0.51639492225765005</v>
      </c>
      <c r="P220" s="31">
        <v>3189414</v>
      </c>
      <c r="Q220" s="31">
        <v>18310354</v>
      </c>
      <c r="R220" s="31">
        <v>14785551</v>
      </c>
      <c r="S220" s="31">
        <v>5197692</v>
      </c>
      <c r="T220" s="36">
        <f t="shared" si="54"/>
        <v>0.28386627587866409</v>
      </c>
      <c r="U220" s="36">
        <f t="shared" si="55"/>
        <v>-0.7434672952460859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14059000</v>
      </c>
      <c r="E221" s="31">
        <v>14059000</v>
      </c>
      <c r="F221" s="31">
        <v>1796905</v>
      </c>
      <c r="G221" s="36">
        <f t="shared" si="48"/>
        <v>0.12781172202859378</v>
      </c>
      <c r="H221" s="31">
        <v>2374281</v>
      </c>
      <c r="I221" s="36">
        <f t="shared" si="49"/>
        <v>0.1688797923038623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4171186</v>
      </c>
      <c r="O221" s="36">
        <f t="shared" si="53"/>
        <v>0.29669151433245605</v>
      </c>
      <c r="P221" s="31">
        <v>2080290</v>
      </c>
      <c r="Q221" s="31">
        <v>11236182</v>
      </c>
      <c r="R221" s="31">
        <v>13550307</v>
      </c>
      <c r="S221" s="31">
        <v>4055706</v>
      </c>
      <c r="T221" s="36">
        <f t="shared" si="54"/>
        <v>0.36095054352092198</v>
      </c>
      <c r="U221" s="36">
        <f t="shared" si="55"/>
        <v>0.14132212335780103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12653363</v>
      </c>
      <c r="E222" s="31">
        <v>12653363</v>
      </c>
      <c r="F222" s="31">
        <v>983282</v>
      </c>
      <c r="G222" s="36">
        <f t="shared" si="48"/>
        <v>7.7709143411123199E-2</v>
      </c>
      <c r="H222" s="31">
        <v>1327620</v>
      </c>
      <c r="I222" s="36">
        <f t="shared" si="49"/>
        <v>0.1049223040546612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2310902</v>
      </c>
      <c r="O222" s="36">
        <f t="shared" si="53"/>
        <v>0.18263144746578439</v>
      </c>
      <c r="P222" s="31">
        <v>2509264</v>
      </c>
      <c r="Q222" s="31">
        <v>9006070</v>
      </c>
      <c r="R222" s="31">
        <v>11506070</v>
      </c>
      <c r="S222" s="31">
        <v>4415865</v>
      </c>
      <c r="T222" s="36">
        <f t="shared" si="54"/>
        <v>0.49032097241082956</v>
      </c>
      <c r="U222" s="36">
        <f t="shared" si="55"/>
        <v>-0.47091258632013211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468284362</v>
      </c>
      <c r="E224" s="32">
        <f>SUM(E217:E223)</f>
        <v>468284362</v>
      </c>
      <c r="F224" s="32">
        <f>SUM(F217:F223)</f>
        <v>80565636</v>
      </c>
      <c r="G224" s="37">
        <f t="shared" si="48"/>
        <v>0.1720442588685035</v>
      </c>
      <c r="H224" s="32">
        <f>SUM(H217:H223)</f>
        <v>338650775</v>
      </c>
      <c r="I224" s="37">
        <f t="shared" si="49"/>
        <v>0.7231733589258742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419216411</v>
      </c>
      <c r="O224" s="37">
        <f t="shared" si="53"/>
        <v>0.8952176177943777</v>
      </c>
      <c r="P224" s="32">
        <f>SUM(P217:P223)</f>
        <v>64942802</v>
      </c>
      <c r="Q224" s="32">
        <f>SUM(Q217:Q223)</f>
        <v>383825365</v>
      </c>
      <c r="R224" s="32">
        <f>SUM(R217:R223)</f>
        <v>420153533</v>
      </c>
      <c r="S224" s="32">
        <f>SUM(S217:S223)</f>
        <v>139385085</v>
      </c>
      <c r="T224" s="37">
        <f t="shared" si="54"/>
        <v>0.3631471437537746</v>
      </c>
      <c r="U224" s="37">
        <f t="shared" si="55"/>
        <v>4.2146006111654994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61268227</v>
      </c>
      <c r="E225" s="31">
        <v>61268227</v>
      </c>
      <c r="F225" s="31">
        <v>5301508</v>
      </c>
      <c r="G225" s="36">
        <f t="shared" si="48"/>
        <v>8.6529482891678916E-2</v>
      </c>
      <c r="H225" s="31">
        <v>6628221</v>
      </c>
      <c r="I225" s="36">
        <f t="shared" si="49"/>
        <v>0.10818365937045966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11929729</v>
      </c>
      <c r="O225" s="36">
        <f t="shared" si="53"/>
        <v>0.19471314226213857</v>
      </c>
      <c r="P225" s="31">
        <v>7314568</v>
      </c>
      <c r="Q225" s="31">
        <v>32126671</v>
      </c>
      <c r="R225" s="31">
        <v>37171895</v>
      </c>
      <c r="S225" s="31">
        <v>11841459</v>
      </c>
      <c r="T225" s="36">
        <f t="shared" si="54"/>
        <v>0.36858655538882318</v>
      </c>
      <c r="U225" s="36">
        <f t="shared" si="55"/>
        <v>-9.3832882543439355E-2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21443266</v>
      </c>
      <c r="E226" s="31">
        <v>21443266</v>
      </c>
      <c r="F226" s="31">
        <v>2000405</v>
      </c>
      <c r="G226" s="36">
        <f t="shared" si="48"/>
        <v>9.3288261219163157E-2</v>
      </c>
      <c r="H226" s="31">
        <v>10817053</v>
      </c>
      <c r="I226" s="36">
        <f t="shared" si="49"/>
        <v>0.50444988184169337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12817458</v>
      </c>
      <c r="O226" s="36">
        <f t="shared" si="53"/>
        <v>0.59773814306085649</v>
      </c>
      <c r="P226" s="31">
        <v>11769572</v>
      </c>
      <c r="Q226" s="31">
        <v>26306082</v>
      </c>
      <c r="R226" s="31">
        <v>28631716</v>
      </c>
      <c r="S226" s="31">
        <v>17184195</v>
      </c>
      <c r="T226" s="36">
        <f t="shared" si="54"/>
        <v>0.65324037992430795</v>
      </c>
      <c r="U226" s="36">
        <f t="shared" si="55"/>
        <v>-8.0930640468489412E-2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58103096</v>
      </c>
      <c r="E227" s="31">
        <v>58103096</v>
      </c>
      <c r="F227" s="31">
        <v>1743524</v>
      </c>
      <c r="G227" s="36">
        <f t="shared" si="48"/>
        <v>3.0007419914422462E-2</v>
      </c>
      <c r="H227" s="31">
        <v>9234894</v>
      </c>
      <c r="I227" s="36">
        <f t="shared" si="49"/>
        <v>0.15893979212398596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10978418</v>
      </c>
      <c r="O227" s="36">
        <f t="shared" si="53"/>
        <v>0.18894721203840842</v>
      </c>
      <c r="P227" s="31">
        <v>8639768</v>
      </c>
      <c r="Q227" s="31">
        <v>38036126</v>
      </c>
      <c r="R227" s="31">
        <v>63971918</v>
      </c>
      <c r="S227" s="31">
        <v>17892839</v>
      </c>
      <c r="T227" s="36">
        <f t="shared" si="54"/>
        <v>0.47041696622836932</v>
      </c>
      <c r="U227" s="36">
        <f t="shared" si="55"/>
        <v>6.8882173687997206E-2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121325157</v>
      </c>
      <c r="E228" s="31">
        <v>121325157</v>
      </c>
      <c r="F228" s="31">
        <v>27499414</v>
      </c>
      <c r="G228" s="36">
        <f t="shared" si="48"/>
        <v>0.22665879591649735</v>
      </c>
      <c r="H228" s="31">
        <v>33396833</v>
      </c>
      <c r="I228" s="36">
        <f t="shared" si="49"/>
        <v>0.27526717315519322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60896247</v>
      </c>
      <c r="O228" s="36">
        <f t="shared" si="53"/>
        <v>0.50192596907169051</v>
      </c>
      <c r="P228" s="31">
        <v>47915377</v>
      </c>
      <c r="Q228" s="31">
        <v>146713729</v>
      </c>
      <c r="R228" s="31">
        <v>149613743</v>
      </c>
      <c r="S228" s="31">
        <v>58048463</v>
      </c>
      <c r="T228" s="36">
        <f t="shared" si="54"/>
        <v>0.39565801643553072</v>
      </c>
      <c r="U228" s="36">
        <f t="shared" si="55"/>
        <v>-0.30300385615248315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262139746</v>
      </c>
      <c r="E230" s="32">
        <f>SUM(E225:E229)</f>
        <v>262139746</v>
      </c>
      <c r="F230" s="32">
        <f>SUM(F225:F229)</f>
        <v>36544851</v>
      </c>
      <c r="G230" s="37">
        <f t="shared" si="48"/>
        <v>0.13940980548596396</v>
      </c>
      <c r="H230" s="32">
        <f>SUM(H225:H229)</f>
        <v>60077001</v>
      </c>
      <c r="I230" s="37">
        <f t="shared" si="49"/>
        <v>0.22917929049950328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96621852</v>
      </c>
      <c r="O230" s="37">
        <f t="shared" si="53"/>
        <v>0.36858909598546724</v>
      </c>
      <c r="P230" s="32">
        <f>SUM(P225:P229)</f>
        <v>75639285</v>
      </c>
      <c r="Q230" s="32">
        <f>SUM(Q225:Q229)</f>
        <v>243182608</v>
      </c>
      <c r="R230" s="32">
        <f>SUM(R225:R229)</f>
        <v>279389272</v>
      </c>
      <c r="S230" s="32">
        <f>SUM(S225:S229)</f>
        <v>104966956</v>
      </c>
      <c r="T230" s="37">
        <f t="shared" si="54"/>
        <v>0.43163841716838564</v>
      </c>
      <c r="U230" s="37">
        <f t="shared" si="55"/>
        <v>-0.20574340436983241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1168171523</v>
      </c>
      <c r="E231" s="32">
        <f>SUM(E208:E215,E217:E223,E225:E229)</f>
        <v>1168171523</v>
      </c>
      <c r="F231" s="32">
        <f>SUM(F208:F215,F217:F223,F225:F229)</f>
        <v>147490174</v>
      </c>
      <c r="G231" s="37">
        <f t="shared" si="48"/>
        <v>0.12625729278285103</v>
      </c>
      <c r="H231" s="32">
        <f>SUM(H208:H215,H217:H223,H225:H229)</f>
        <v>449115756</v>
      </c>
      <c r="I231" s="37">
        <f t="shared" si="49"/>
        <v>0.38446045564149572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596605930</v>
      </c>
      <c r="O231" s="37">
        <f t="shared" si="53"/>
        <v>0.51071774842434681</v>
      </c>
      <c r="P231" s="32">
        <f>SUM(P208:P215,P217:P223,P225:P229)</f>
        <v>190247338</v>
      </c>
      <c r="Q231" s="32">
        <f>SUM(Q208:Q215,Q217:Q223,Q225:Q229)</f>
        <v>1021445684</v>
      </c>
      <c r="R231" s="32">
        <f>SUM(R208:R215,R217:R223,R225:R229)</f>
        <v>1093219484</v>
      </c>
      <c r="S231" s="32">
        <f>SUM(S208:S215,S217:S223,S225:S229)</f>
        <v>341453957</v>
      </c>
      <c r="T231" s="37">
        <f t="shared" si="54"/>
        <v>0.33428498680699303</v>
      </c>
      <c r="U231" s="37">
        <f t="shared" si="55"/>
        <v>1.3606940350461039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1049000</v>
      </c>
      <c r="E234" s="31">
        <v>1049000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85381897</v>
      </c>
      <c r="E235" s="31">
        <v>85381897</v>
      </c>
      <c r="F235" s="31">
        <v>19959755</v>
      </c>
      <c r="G235" s="36">
        <f t="shared" si="56"/>
        <v>0.23377033892793458</v>
      </c>
      <c r="H235" s="31">
        <v>17000999</v>
      </c>
      <c r="I235" s="36">
        <f t="shared" si="57"/>
        <v>0.19911713837887673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36960754</v>
      </c>
      <c r="O235" s="36">
        <f t="shared" si="61"/>
        <v>0.43288747730681132</v>
      </c>
      <c r="P235" s="31">
        <v>20161095</v>
      </c>
      <c r="Q235" s="31">
        <v>66280007</v>
      </c>
      <c r="R235" s="31">
        <v>66755582</v>
      </c>
      <c r="S235" s="31">
        <v>34041168</v>
      </c>
      <c r="T235" s="36">
        <f t="shared" si="62"/>
        <v>0.5135963247559705</v>
      </c>
      <c r="U235" s="36">
        <f t="shared" si="63"/>
        <v>-0.15674228011920976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547137383</v>
      </c>
      <c r="E236" s="31">
        <v>547137383</v>
      </c>
      <c r="F236" s="31">
        <v>17491709</v>
      </c>
      <c r="G236" s="36">
        <f t="shared" si="56"/>
        <v>3.1969500793551153E-2</v>
      </c>
      <c r="H236" s="31">
        <v>32984795</v>
      </c>
      <c r="I236" s="36">
        <f t="shared" si="57"/>
        <v>6.0286129270022845E-2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50476504</v>
      </c>
      <c r="O236" s="36">
        <f t="shared" si="61"/>
        <v>9.2255630063573998E-2</v>
      </c>
      <c r="P236" s="31">
        <v>43743238</v>
      </c>
      <c r="Q236" s="31">
        <v>528182182</v>
      </c>
      <c r="R236" s="31">
        <v>528730246</v>
      </c>
      <c r="S236" s="31">
        <v>45440364</v>
      </c>
      <c r="T236" s="36">
        <f t="shared" si="62"/>
        <v>8.6031610964112382E-2</v>
      </c>
      <c r="U236" s="36">
        <f t="shared" si="63"/>
        <v>-0.24594528187419507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11991227</v>
      </c>
      <c r="E237" s="31">
        <v>11991227</v>
      </c>
      <c r="F237" s="31">
        <v>1346148</v>
      </c>
      <c r="G237" s="36">
        <f t="shared" si="56"/>
        <v>0.11226107219886672</v>
      </c>
      <c r="H237" s="31">
        <v>1368714</v>
      </c>
      <c r="I237" s="36">
        <f t="shared" si="57"/>
        <v>0.11414294800690539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2714862</v>
      </c>
      <c r="O237" s="36">
        <f t="shared" si="61"/>
        <v>0.22640402020577211</v>
      </c>
      <c r="P237" s="31">
        <v>930508</v>
      </c>
      <c r="Q237" s="31">
        <v>9705115</v>
      </c>
      <c r="R237" s="31">
        <v>7233792</v>
      </c>
      <c r="S237" s="31">
        <v>1842823</v>
      </c>
      <c r="T237" s="36">
        <f t="shared" si="62"/>
        <v>0.18988162427750727</v>
      </c>
      <c r="U237" s="36">
        <f t="shared" si="63"/>
        <v>0.47093200703271765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40918361</v>
      </c>
      <c r="E238" s="31">
        <v>40918361</v>
      </c>
      <c r="F238" s="31">
        <v>3900759</v>
      </c>
      <c r="G238" s="36">
        <f t="shared" si="56"/>
        <v>9.5330284612328439E-2</v>
      </c>
      <c r="H238" s="31">
        <v>4257549</v>
      </c>
      <c r="I238" s="36">
        <f t="shared" si="57"/>
        <v>0.10404984207456404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8158308</v>
      </c>
      <c r="O238" s="36">
        <f t="shared" si="61"/>
        <v>0.19938012668689248</v>
      </c>
      <c r="P238" s="31">
        <v>6173550</v>
      </c>
      <c r="Q238" s="31">
        <v>29949290</v>
      </c>
      <c r="R238" s="31">
        <v>29949290</v>
      </c>
      <c r="S238" s="31">
        <v>23113055</v>
      </c>
      <c r="T238" s="36">
        <f t="shared" si="62"/>
        <v>0.77173966394528881</v>
      </c>
      <c r="U238" s="36">
        <f t="shared" si="63"/>
        <v>-0.31035643997375906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13259329</v>
      </c>
      <c r="E239" s="31">
        <v>13259329</v>
      </c>
      <c r="F239" s="31">
        <v>1918286</v>
      </c>
      <c r="G239" s="36">
        <f t="shared" si="56"/>
        <v>0.14467444016209266</v>
      </c>
      <c r="H239" s="31">
        <v>1857827</v>
      </c>
      <c r="I239" s="36">
        <f t="shared" si="57"/>
        <v>0.14011470716202909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3776113</v>
      </c>
      <c r="O239" s="36">
        <f t="shared" si="61"/>
        <v>0.28478914732412175</v>
      </c>
      <c r="P239" s="31">
        <v>1835602</v>
      </c>
      <c r="Q239" s="31">
        <v>12622710</v>
      </c>
      <c r="R239" s="31">
        <v>12622710</v>
      </c>
      <c r="S239" s="31">
        <v>3057467</v>
      </c>
      <c r="T239" s="36">
        <f t="shared" si="62"/>
        <v>0.24221953922731332</v>
      </c>
      <c r="U239" s="36">
        <f t="shared" si="63"/>
        <v>1.2107744489273875E-2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699737197</v>
      </c>
      <c r="E240" s="32">
        <f>SUM(E234:E239)</f>
        <v>699737197</v>
      </c>
      <c r="F240" s="32">
        <f>SUM(F234:F239)</f>
        <v>44616657</v>
      </c>
      <c r="G240" s="37">
        <f t="shared" si="56"/>
        <v>6.3762019785836829E-2</v>
      </c>
      <c r="H240" s="32">
        <f>SUM(H234:H239)</f>
        <v>57469884</v>
      </c>
      <c r="I240" s="37">
        <f t="shared" si="57"/>
        <v>8.2130668837374951E-2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102086541</v>
      </c>
      <c r="O240" s="37">
        <f t="shared" si="61"/>
        <v>0.14589268862321178</v>
      </c>
      <c r="P240" s="32">
        <f>SUM(P234:P239)</f>
        <v>72843993</v>
      </c>
      <c r="Q240" s="32">
        <f>SUM(Q234:Q239)</f>
        <v>646739304</v>
      </c>
      <c r="R240" s="32">
        <f>SUM(R234:R239)</f>
        <v>645291620</v>
      </c>
      <c r="S240" s="32">
        <f>SUM(S234:S239)</f>
        <v>107494877</v>
      </c>
      <c r="T240" s="37">
        <f t="shared" si="62"/>
        <v>0.16621052151177129</v>
      </c>
      <c r="U240" s="37">
        <f t="shared" si="63"/>
        <v>-0.21105527534713808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21714300</v>
      </c>
      <c r="E242" s="31">
        <v>21714300</v>
      </c>
      <c r="F242" s="31">
        <v>3731712</v>
      </c>
      <c r="G242" s="36">
        <f t="shared" si="56"/>
        <v>0.17185504483220734</v>
      </c>
      <c r="H242" s="31">
        <v>3532486</v>
      </c>
      <c r="I242" s="36">
        <f t="shared" si="57"/>
        <v>0.1626801692893623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7264198</v>
      </c>
      <c r="O242" s="36">
        <f t="shared" si="61"/>
        <v>0.33453521412156967</v>
      </c>
      <c r="P242" s="31">
        <v>3519831</v>
      </c>
      <c r="Q242" s="31">
        <v>11302104</v>
      </c>
      <c r="R242" s="31">
        <v>13655772</v>
      </c>
      <c r="S242" s="31">
        <v>5436341</v>
      </c>
      <c r="T242" s="36">
        <f t="shared" si="62"/>
        <v>0.48100256377042716</v>
      </c>
      <c r="U242" s="36">
        <f t="shared" si="63"/>
        <v>3.5953430718691504E-3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24560256</v>
      </c>
      <c r="E243" s="31">
        <v>24560256</v>
      </c>
      <c r="F243" s="31">
        <v>44097278</v>
      </c>
      <c r="G243" s="36">
        <f t="shared" si="56"/>
        <v>1.795473060215659</v>
      </c>
      <c r="H243" s="31">
        <v>4077944</v>
      </c>
      <c r="I243" s="36">
        <f t="shared" si="57"/>
        <v>0.16603833445384283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48175222</v>
      </c>
      <c r="O243" s="36">
        <f t="shared" si="61"/>
        <v>1.9615113946695018</v>
      </c>
      <c r="P243" s="31">
        <v>7564635</v>
      </c>
      <c r="Q243" s="31">
        <v>19098504</v>
      </c>
      <c r="R243" s="31">
        <v>24568504</v>
      </c>
      <c r="S243" s="31">
        <v>11954787</v>
      </c>
      <c r="T243" s="36">
        <f t="shared" si="62"/>
        <v>0.62595410614360159</v>
      </c>
      <c r="U243" s="36">
        <f t="shared" si="63"/>
        <v>-0.46091992541609739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600000</v>
      </c>
      <c r="E244" s="31">
        <v>600000</v>
      </c>
      <c r="F244" s="31">
        <v>51058</v>
      </c>
      <c r="G244" s="36">
        <f t="shared" si="56"/>
        <v>8.5096666666666668E-2</v>
      </c>
      <c r="H244" s="31">
        <v>3660</v>
      </c>
      <c r="I244" s="36">
        <f t="shared" si="57"/>
        <v>6.1000000000000004E-3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54718</v>
      </c>
      <c r="O244" s="36">
        <f t="shared" si="61"/>
        <v>9.1196666666666662E-2</v>
      </c>
      <c r="P244" s="31">
        <v>0</v>
      </c>
      <c r="Q244" s="31">
        <v>3944602</v>
      </c>
      <c r="R244" s="31">
        <v>3944602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17943698</v>
      </c>
      <c r="E245" s="31">
        <v>17943698</v>
      </c>
      <c r="F245" s="31">
        <v>25828</v>
      </c>
      <c r="G245" s="36">
        <f t="shared" si="56"/>
        <v>1.439391144456399E-3</v>
      </c>
      <c r="H245" s="31">
        <v>181286</v>
      </c>
      <c r="I245" s="36">
        <f t="shared" si="57"/>
        <v>1.0103045648672865E-2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207114</v>
      </c>
      <c r="O245" s="36">
        <f t="shared" si="61"/>
        <v>1.1542436793129265E-2</v>
      </c>
      <c r="P245" s="31">
        <v>3412414</v>
      </c>
      <c r="Q245" s="31">
        <v>18318756</v>
      </c>
      <c r="R245" s="31">
        <v>16602576</v>
      </c>
      <c r="S245" s="31">
        <v>7321705</v>
      </c>
      <c r="T245" s="36">
        <f t="shared" si="62"/>
        <v>0.39968352654514311</v>
      </c>
      <c r="U245" s="36">
        <f t="shared" si="63"/>
        <v>-0.94687455859693459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112079000</v>
      </c>
      <c r="E246" s="31">
        <v>112079000</v>
      </c>
      <c r="F246" s="31">
        <v>9570812</v>
      </c>
      <c r="G246" s="36">
        <f t="shared" si="56"/>
        <v>8.5393445694554732E-2</v>
      </c>
      <c r="H246" s="31">
        <v>16405107</v>
      </c>
      <c r="I246" s="36">
        <f t="shared" si="57"/>
        <v>0.14637092586479181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25975919</v>
      </c>
      <c r="O246" s="36">
        <f t="shared" si="61"/>
        <v>0.23176437155934654</v>
      </c>
      <c r="P246" s="31">
        <v>62961612</v>
      </c>
      <c r="Q246" s="31">
        <v>0</v>
      </c>
      <c r="R246" s="31">
        <v>90000000</v>
      </c>
      <c r="S246" s="31">
        <v>72103084</v>
      </c>
      <c r="T246" s="36">
        <f t="shared" si="62"/>
        <v>0</v>
      </c>
      <c r="U246" s="36">
        <f t="shared" si="63"/>
        <v>-0.73944270994840477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176897254</v>
      </c>
      <c r="E247" s="32">
        <f>SUM(E241:E246)</f>
        <v>176897254</v>
      </c>
      <c r="F247" s="32">
        <f>SUM(F241:F246)</f>
        <v>57476688</v>
      </c>
      <c r="G247" s="37">
        <f t="shared" si="56"/>
        <v>0.32491565979876658</v>
      </c>
      <c r="H247" s="32">
        <f>SUM(H241:H246)</f>
        <v>24200483</v>
      </c>
      <c r="I247" s="37">
        <f t="shared" si="57"/>
        <v>0.13680530620333994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81677171</v>
      </c>
      <c r="O247" s="37">
        <f t="shared" si="61"/>
        <v>0.46172096600210649</v>
      </c>
      <c r="P247" s="32">
        <f>SUM(P241:P246)</f>
        <v>77458492</v>
      </c>
      <c r="Q247" s="32">
        <f>SUM(Q241:Q246)</f>
        <v>52663966</v>
      </c>
      <c r="R247" s="32">
        <f>SUM(R241:R246)</f>
        <v>148771454</v>
      </c>
      <c r="S247" s="32">
        <f>SUM(S241:S246)</f>
        <v>96815917</v>
      </c>
      <c r="T247" s="37">
        <f t="shared" si="62"/>
        <v>1.8383711739446285</v>
      </c>
      <c r="U247" s="37">
        <f t="shared" si="63"/>
        <v>-0.68756836887555206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22132404</v>
      </c>
      <c r="E248" s="31">
        <v>22132404</v>
      </c>
      <c r="F248" s="31">
        <v>2318699</v>
      </c>
      <c r="G248" s="36">
        <f t="shared" si="56"/>
        <v>0.1047648958513499</v>
      </c>
      <c r="H248" s="31">
        <v>2656035</v>
      </c>
      <c r="I248" s="36">
        <f t="shared" si="57"/>
        <v>0.12000662015748492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4974734</v>
      </c>
      <c r="O248" s="36">
        <f t="shared" si="61"/>
        <v>0.22477151600883483</v>
      </c>
      <c r="P248" s="31">
        <v>4070573</v>
      </c>
      <c r="Q248" s="31">
        <v>18527960</v>
      </c>
      <c r="R248" s="31">
        <v>15765847</v>
      </c>
      <c r="S248" s="31">
        <v>4790573</v>
      </c>
      <c r="T248" s="36">
        <f t="shared" si="62"/>
        <v>0.25855911821916716</v>
      </c>
      <c r="U248" s="36">
        <f t="shared" si="63"/>
        <v>-0.34750341045351596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15919384</v>
      </c>
      <c r="E249" s="31">
        <v>15919384</v>
      </c>
      <c r="F249" s="31">
        <v>258968</v>
      </c>
      <c r="G249" s="36">
        <f t="shared" si="56"/>
        <v>1.6267463615426324E-2</v>
      </c>
      <c r="H249" s="31">
        <v>4785604</v>
      </c>
      <c r="I249" s="36">
        <f t="shared" si="57"/>
        <v>0.30061489816440135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5044572</v>
      </c>
      <c r="O249" s="36">
        <f t="shared" si="61"/>
        <v>0.31688236177982765</v>
      </c>
      <c r="P249" s="31">
        <v>702251</v>
      </c>
      <c r="Q249" s="31">
        <v>14162244</v>
      </c>
      <c r="R249" s="31">
        <v>15086422</v>
      </c>
      <c r="S249" s="31">
        <v>2865097</v>
      </c>
      <c r="T249" s="36">
        <f t="shared" si="62"/>
        <v>0.20230529851060328</v>
      </c>
      <c r="U249" s="36">
        <f t="shared" si="63"/>
        <v>5.8146631332671648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10711450</v>
      </c>
      <c r="E250" s="31">
        <v>10711450</v>
      </c>
      <c r="F250" s="31">
        <v>419079</v>
      </c>
      <c r="G250" s="36">
        <f t="shared" si="56"/>
        <v>3.912439492318967E-2</v>
      </c>
      <c r="H250" s="31">
        <v>1764467</v>
      </c>
      <c r="I250" s="36">
        <f t="shared" si="57"/>
        <v>0.16472718446148749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2183546</v>
      </c>
      <c r="O250" s="36">
        <f t="shared" si="61"/>
        <v>0.20385157938467716</v>
      </c>
      <c r="P250" s="31">
        <v>577744</v>
      </c>
      <c r="Q250" s="31">
        <v>9401502</v>
      </c>
      <c r="R250" s="31">
        <v>9701502</v>
      </c>
      <c r="S250" s="31">
        <v>1854275</v>
      </c>
      <c r="T250" s="36">
        <f t="shared" si="62"/>
        <v>0.19723178275130931</v>
      </c>
      <c r="U250" s="36">
        <f t="shared" si="63"/>
        <v>2.0540637375723505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4794528</v>
      </c>
      <c r="E251" s="31">
        <v>4794528</v>
      </c>
      <c r="F251" s="31">
        <v>1339452</v>
      </c>
      <c r="G251" s="36">
        <f t="shared" si="56"/>
        <v>0.27937098292052942</v>
      </c>
      <c r="H251" s="31">
        <v>1252331</v>
      </c>
      <c r="I251" s="36">
        <f t="shared" si="57"/>
        <v>0.26120005973476429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2591783</v>
      </c>
      <c r="O251" s="36">
        <f t="shared" si="61"/>
        <v>0.54057104265529365</v>
      </c>
      <c r="P251" s="31">
        <v>2410701</v>
      </c>
      <c r="Q251" s="31">
        <v>6277715</v>
      </c>
      <c r="R251" s="31">
        <v>6077715</v>
      </c>
      <c r="S251" s="31">
        <v>4693150</v>
      </c>
      <c r="T251" s="36">
        <f t="shared" si="62"/>
        <v>0.74758889181812171</v>
      </c>
      <c r="U251" s="36">
        <f t="shared" si="63"/>
        <v>-0.48051168519032428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18110283</v>
      </c>
      <c r="E253" s="31">
        <v>18110283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71668049</v>
      </c>
      <c r="E254" s="32">
        <f>SUM(E248:E253)</f>
        <v>71668049</v>
      </c>
      <c r="F254" s="32">
        <f>SUM(F248:F253)</f>
        <v>4336198</v>
      </c>
      <c r="G254" s="37">
        <f t="shared" si="56"/>
        <v>6.0503921349944936E-2</v>
      </c>
      <c r="H254" s="32">
        <f>SUM(H248:H253)</f>
        <v>10458437</v>
      </c>
      <c r="I254" s="37">
        <f t="shared" si="57"/>
        <v>0.14592886433953295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14794635</v>
      </c>
      <c r="O254" s="37">
        <f t="shared" si="61"/>
        <v>0.2064327856894779</v>
      </c>
      <c r="P254" s="32">
        <f>SUM(P248:P253)</f>
        <v>7761269</v>
      </c>
      <c r="Q254" s="32">
        <f>SUM(Q248:Q253)</f>
        <v>48369421</v>
      </c>
      <c r="R254" s="32">
        <f>SUM(R248:R253)</f>
        <v>46631486</v>
      </c>
      <c r="S254" s="32">
        <f>SUM(S248:S253)</f>
        <v>14203095</v>
      </c>
      <c r="T254" s="37">
        <f t="shared" si="62"/>
        <v>0.29363789572755067</v>
      </c>
      <c r="U254" s="37">
        <f t="shared" si="63"/>
        <v>0.3475163662024856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243976178</v>
      </c>
      <c r="E255" s="31">
        <v>243976178</v>
      </c>
      <c r="F255" s="31">
        <v>33593280</v>
      </c>
      <c r="G255" s="36">
        <f t="shared" si="56"/>
        <v>0.13769081996193908</v>
      </c>
      <c r="H255" s="31">
        <v>47745178</v>
      </c>
      <c r="I255" s="36">
        <f t="shared" si="57"/>
        <v>0.19569606504779333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81338458</v>
      </c>
      <c r="O255" s="36">
        <f t="shared" si="61"/>
        <v>0.3333868850097324</v>
      </c>
      <c r="P255" s="31">
        <v>39368100</v>
      </c>
      <c r="Q255" s="31">
        <v>233801324</v>
      </c>
      <c r="R255" s="31">
        <v>215342447</v>
      </c>
      <c r="S255" s="31">
        <v>76991849</v>
      </c>
      <c r="T255" s="36">
        <f t="shared" si="62"/>
        <v>0.32930458939573842</v>
      </c>
      <c r="U255" s="36">
        <f t="shared" si="63"/>
        <v>0.21278847594880124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16693127</v>
      </c>
      <c r="E256" s="31">
        <v>16693127</v>
      </c>
      <c r="F256" s="31">
        <v>2699615</v>
      </c>
      <c r="G256" s="36">
        <f t="shared" si="56"/>
        <v>0.16172014985568611</v>
      </c>
      <c r="H256" s="31">
        <v>6036485</v>
      </c>
      <c r="I256" s="36">
        <f t="shared" si="57"/>
        <v>0.36161499280512271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8736100</v>
      </c>
      <c r="O256" s="36">
        <f t="shared" si="61"/>
        <v>0.52333514266080883</v>
      </c>
      <c r="P256" s="31">
        <v>3236054</v>
      </c>
      <c r="Q256" s="31">
        <v>13957728</v>
      </c>
      <c r="R256" s="31">
        <v>14457728</v>
      </c>
      <c r="S256" s="31">
        <v>5532153</v>
      </c>
      <c r="T256" s="36">
        <f t="shared" si="62"/>
        <v>0.3963505378525789</v>
      </c>
      <c r="U256" s="36">
        <f t="shared" si="63"/>
        <v>0.8653845084167322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75165492</v>
      </c>
      <c r="E257" s="31">
        <v>75165492</v>
      </c>
      <c r="F257" s="31">
        <v>10928968</v>
      </c>
      <c r="G257" s="36">
        <f t="shared" si="56"/>
        <v>0.14539874228455793</v>
      </c>
      <c r="H257" s="31">
        <v>12265219</v>
      </c>
      <c r="I257" s="36">
        <f t="shared" si="57"/>
        <v>0.163176195267903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23194187</v>
      </c>
      <c r="O257" s="36">
        <f t="shared" si="61"/>
        <v>0.3085749375524609</v>
      </c>
      <c r="P257" s="31">
        <v>12753086</v>
      </c>
      <c r="Q257" s="31">
        <v>95888115</v>
      </c>
      <c r="R257" s="31">
        <v>102515860</v>
      </c>
      <c r="S257" s="31">
        <v>21173399</v>
      </c>
      <c r="T257" s="36">
        <f t="shared" si="62"/>
        <v>0.22081359092312952</v>
      </c>
      <c r="U257" s="36">
        <f t="shared" si="63"/>
        <v>-3.8254819264921469E-2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335834797</v>
      </c>
      <c r="E259" s="32">
        <f>SUM(E255:E258)</f>
        <v>335834797</v>
      </c>
      <c r="F259" s="32">
        <f>SUM(F255:F258)</f>
        <v>47221863</v>
      </c>
      <c r="G259" s="37">
        <f t="shared" si="56"/>
        <v>0.14061039362755492</v>
      </c>
      <c r="H259" s="32">
        <f>SUM(H255:H258)</f>
        <v>66046882</v>
      </c>
      <c r="I259" s="37">
        <f t="shared" si="57"/>
        <v>0.19666479647134361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113268745</v>
      </c>
      <c r="O259" s="37">
        <f t="shared" si="61"/>
        <v>0.33727519009889856</v>
      </c>
      <c r="P259" s="32">
        <f>SUM(P255:P258)</f>
        <v>55357240</v>
      </c>
      <c r="Q259" s="32">
        <f>SUM(Q255:Q258)</f>
        <v>343647167</v>
      </c>
      <c r="R259" s="32">
        <f>SUM(R255:R258)</f>
        <v>332316035</v>
      </c>
      <c r="S259" s="32">
        <f>SUM(S255:S258)</f>
        <v>103697401</v>
      </c>
      <c r="T259" s="37">
        <f t="shared" si="62"/>
        <v>0.30175543684898182</v>
      </c>
      <c r="U259" s="37">
        <f t="shared" si="63"/>
        <v>0.19310287145818683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1284137297</v>
      </c>
      <c r="E260" s="32">
        <f>SUM(E234:E239,E241:E246,E248:E253,E255:E258)</f>
        <v>1284137297</v>
      </c>
      <c r="F260" s="32">
        <f>SUM(F234:F239,F241:F246,F248:F253,F255:F258)</f>
        <v>153651406</v>
      </c>
      <c r="G260" s="37">
        <f t="shared" si="56"/>
        <v>0.11965340961512466</v>
      </c>
      <c r="H260" s="32">
        <f>SUM(H234:H239,H241:H246,H248:H253,H255:H258)</f>
        <v>158175686</v>
      </c>
      <c r="I260" s="37">
        <f t="shared" si="57"/>
        <v>0.12317661543631654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311827092</v>
      </c>
      <c r="O260" s="37">
        <f t="shared" si="61"/>
        <v>0.24283002505144122</v>
      </c>
      <c r="P260" s="32">
        <f>SUM(P234:P239,P241:P246,P248:P253,P255:P258)</f>
        <v>213420994</v>
      </c>
      <c r="Q260" s="32">
        <f>SUM(Q234:Q239,Q241:Q246,Q248:Q253,Q255:Q258)</f>
        <v>1091419858</v>
      </c>
      <c r="R260" s="32">
        <f>SUM(R234:R239,R241:R246,R248:R253,R255:R258)</f>
        <v>1173010595</v>
      </c>
      <c r="S260" s="32">
        <f>SUM(S234:S239,S241:S246,S248:S253,S255:S258)</f>
        <v>322211290</v>
      </c>
      <c r="T260" s="37">
        <f t="shared" si="62"/>
        <v>0.29522212523276264</v>
      </c>
      <c r="U260" s="37">
        <f t="shared" si="63"/>
        <v>-0.25885601488670795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4989080</v>
      </c>
      <c r="E263" s="31">
        <v>4989080</v>
      </c>
      <c r="F263" s="31">
        <v>771498</v>
      </c>
      <c r="G263" s="36">
        <f t="shared" ref="G263:G299" si="64">IF(($D263     =0),0,($F263     /$D263     ))</f>
        <v>0.15463732792418641</v>
      </c>
      <c r="H263" s="31">
        <v>860419</v>
      </c>
      <c r="I263" s="36">
        <f t="shared" ref="I263:I299" si="65">IF(($D263     =0),0,($H263     /$D263     ))</f>
        <v>0.17246045363072951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1631917</v>
      </c>
      <c r="O263" s="36">
        <f t="shared" ref="O263:O299" si="69">IF(($D263     =0),0,($N263     /$D263     ))</f>
        <v>0.32709778155491592</v>
      </c>
      <c r="P263" s="31">
        <v>595955</v>
      </c>
      <c r="Q263" s="31">
        <v>4285312</v>
      </c>
      <c r="R263" s="31">
        <v>16396239</v>
      </c>
      <c r="S263" s="31">
        <v>1133609</v>
      </c>
      <c r="T263" s="36">
        <f t="shared" ref="T263:T299" si="70">IF(($Q263     =0),0,($S263     /$Q263     ))</f>
        <v>0.26453359755369038</v>
      </c>
      <c r="U263" s="36">
        <f t="shared" ref="U263:U299" si="71">IF(($P263     =0),0,(($H263     /$P263     )-1))</f>
        <v>0.44376504937453332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20341236</v>
      </c>
      <c r="E264" s="31">
        <v>20341236</v>
      </c>
      <c r="F264" s="31">
        <v>4696997</v>
      </c>
      <c r="G264" s="36">
        <f t="shared" si="64"/>
        <v>0.23091010792067895</v>
      </c>
      <c r="H264" s="31">
        <v>6757622</v>
      </c>
      <c r="I264" s="36">
        <f t="shared" si="65"/>
        <v>0.33221294910496096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11454619</v>
      </c>
      <c r="O264" s="36">
        <f t="shared" si="69"/>
        <v>0.56312305702563992</v>
      </c>
      <c r="P264" s="31">
        <v>6047546</v>
      </c>
      <c r="Q264" s="31">
        <v>19694698</v>
      </c>
      <c r="R264" s="31">
        <v>36173572</v>
      </c>
      <c r="S264" s="31">
        <v>10462398</v>
      </c>
      <c r="T264" s="36">
        <f t="shared" si="70"/>
        <v>0.53122916634720674</v>
      </c>
      <c r="U264" s="36">
        <f t="shared" si="71"/>
        <v>0.11741555996432274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34997592</v>
      </c>
      <c r="E265" s="31">
        <v>34997592</v>
      </c>
      <c r="F265" s="31">
        <v>7748946</v>
      </c>
      <c r="G265" s="36">
        <f t="shared" si="64"/>
        <v>0.221413690404757</v>
      </c>
      <c r="H265" s="31">
        <v>10945948</v>
      </c>
      <c r="I265" s="36">
        <f t="shared" si="65"/>
        <v>0.31276288951537007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18694894</v>
      </c>
      <c r="O265" s="36">
        <f t="shared" si="69"/>
        <v>0.53417657992012713</v>
      </c>
      <c r="P265" s="31">
        <v>8179512</v>
      </c>
      <c r="Q265" s="31">
        <v>37978134</v>
      </c>
      <c r="R265" s="31">
        <v>36270907</v>
      </c>
      <c r="S265" s="31">
        <v>11450241</v>
      </c>
      <c r="T265" s="36">
        <f t="shared" si="70"/>
        <v>0.30149561850511136</v>
      </c>
      <c r="U265" s="36">
        <f t="shared" si="71"/>
        <v>0.33821528717116611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60327908</v>
      </c>
      <c r="E267" s="32">
        <f>SUM(E263:E266)</f>
        <v>60327908</v>
      </c>
      <c r="F267" s="32">
        <f>SUM(F263:F266)</f>
        <v>13217441</v>
      </c>
      <c r="G267" s="37">
        <f t="shared" si="64"/>
        <v>0.21909330918618958</v>
      </c>
      <c r="H267" s="32">
        <f>SUM(H263:H266)</f>
        <v>18563989</v>
      </c>
      <c r="I267" s="37">
        <f t="shared" si="65"/>
        <v>0.30771809624162666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31781430</v>
      </c>
      <c r="O267" s="37">
        <f t="shared" si="69"/>
        <v>0.52681140542781624</v>
      </c>
      <c r="P267" s="32">
        <f>SUM(P263:P266)</f>
        <v>14823013</v>
      </c>
      <c r="Q267" s="32">
        <f>SUM(Q263:Q266)</f>
        <v>61958144</v>
      </c>
      <c r="R267" s="32">
        <f>SUM(R263:R266)</f>
        <v>88840718</v>
      </c>
      <c r="S267" s="32">
        <f>SUM(S263:S266)</f>
        <v>23046248</v>
      </c>
      <c r="T267" s="37">
        <f t="shared" si="70"/>
        <v>0.37196478964896046</v>
      </c>
      <c r="U267" s="37">
        <f t="shared" si="71"/>
        <v>0.25237622067794185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6050086</v>
      </c>
      <c r="E268" s="31">
        <v>6050086</v>
      </c>
      <c r="F268" s="31">
        <v>524514</v>
      </c>
      <c r="G268" s="36">
        <f t="shared" si="64"/>
        <v>8.6695296562726551E-2</v>
      </c>
      <c r="H268" s="31">
        <v>475062</v>
      </c>
      <c r="I268" s="36">
        <f t="shared" si="65"/>
        <v>7.8521528454306266E-2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999576</v>
      </c>
      <c r="O268" s="36">
        <f t="shared" si="69"/>
        <v>0.1652168250170328</v>
      </c>
      <c r="P268" s="31">
        <v>1016551</v>
      </c>
      <c r="Q268" s="31">
        <v>4556841</v>
      </c>
      <c r="R268" s="31">
        <v>7404178</v>
      </c>
      <c r="S268" s="31">
        <v>1377790</v>
      </c>
      <c r="T268" s="36">
        <f t="shared" si="70"/>
        <v>0.30235639119293389</v>
      </c>
      <c r="U268" s="36">
        <f t="shared" si="71"/>
        <v>-0.53267273358641132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21236075</v>
      </c>
      <c r="E269" s="31">
        <v>21236077</v>
      </c>
      <c r="F269" s="31">
        <v>1724002</v>
      </c>
      <c r="G269" s="36">
        <f t="shared" si="64"/>
        <v>8.1182704431021269E-2</v>
      </c>
      <c r="H269" s="31">
        <v>1756102</v>
      </c>
      <c r="I269" s="36">
        <f t="shared" si="65"/>
        <v>8.2694283194987769E-2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3480104</v>
      </c>
      <c r="O269" s="36">
        <f t="shared" si="69"/>
        <v>0.16387698762600905</v>
      </c>
      <c r="P269" s="31">
        <v>2054296</v>
      </c>
      <c r="Q269" s="31">
        <v>27218678</v>
      </c>
      <c r="R269" s="31">
        <v>20916737</v>
      </c>
      <c r="S269" s="31">
        <v>3941159</v>
      </c>
      <c r="T269" s="36">
        <f t="shared" si="70"/>
        <v>0.14479612125173749</v>
      </c>
      <c r="U269" s="36">
        <f t="shared" si="71"/>
        <v>-0.14515629685303388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1944288</v>
      </c>
      <c r="E270" s="31">
        <v>1944288</v>
      </c>
      <c r="F270" s="31">
        <v>0</v>
      </c>
      <c r="G270" s="36">
        <f t="shared" si="64"/>
        <v>0</v>
      </c>
      <c r="H270" s="31">
        <v>712339</v>
      </c>
      <c r="I270" s="36">
        <f t="shared" si="65"/>
        <v>0.36637524893431428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712339</v>
      </c>
      <c r="O270" s="36">
        <f t="shared" si="69"/>
        <v>0.36637524893431428</v>
      </c>
      <c r="P270" s="31">
        <v>293746</v>
      </c>
      <c r="Q270" s="31">
        <v>238941</v>
      </c>
      <c r="R270" s="31">
        <v>238941</v>
      </c>
      <c r="S270" s="31">
        <v>790746</v>
      </c>
      <c r="T270" s="36">
        <f t="shared" si="70"/>
        <v>3.3093776287870229</v>
      </c>
      <c r="U270" s="36">
        <f t="shared" si="71"/>
        <v>1.4250168512932944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7462944</v>
      </c>
      <c r="E271" s="31">
        <v>7462944</v>
      </c>
      <c r="F271" s="31">
        <v>839702</v>
      </c>
      <c r="G271" s="36">
        <f t="shared" si="64"/>
        <v>0.1125161866416256</v>
      </c>
      <c r="H271" s="31">
        <v>1056418</v>
      </c>
      <c r="I271" s="36">
        <f t="shared" si="65"/>
        <v>0.14155512891427297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1896120</v>
      </c>
      <c r="O271" s="36">
        <f t="shared" si="69"/>
        <v>0.25407131555589857</v>
      </c>
      <c r="P271" s="31">
        <v>970308</v>
      </c>
      <c r="Q271" s="31">
        <v>7258568</v>
      </c>
      <c r="R271" s="31">
        <v>7395544</v>
      </c>
      <c r="S271" s="31">
        <v>1878272</v>
      </c>
      <c r="T271" s="36">
        <f t="shared" si="70"/>
        <v>0.25876619189900818</v>
      </c>
      <c r="U271" s="36">
        <f t="shared" si="71"/>
        <v>8.8745017046133912E-2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5388524</v>
      </c>
      <c r="E272" s="31">
        <v>5388524</v>
      </c>
      <c r="F272" s="31">
        <v>664175</v>
      </c>
      <c r="G272" s="36">
        <f t="shared" si="64"/>
        <v>0.12325731499015315</v>
      </c>
      <c r="H272" s="31">
        <v>776291</v>
      </c>
      <c r="I272" s="36">
        <f t="shared" si="65"/>
        <v>0.14406375474990926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1440466</v>
      </c>
      <c r="O272" s="36">
        <f t="shared" si="69"/>
        <v>0.26732106974006242</v>
      </c>
      <c r="P272" s="31">
        <v>863797</v>
      </c>
      <c r="Q272" s="31">
        <v>6389817</v>
      </c>
      <c r="R272" s="31">
        <v>6991253</v>
      </c>
      <c r="S272" s="31">
        <v>1147078</v>
      </c>
      <c r="T272" s="36">
        <f t="shared" si="70"/>
        <v>0.17951656518488715</v>
      </c>
      <c r="U272" s="36">
        <f t="shared" si="71"/>
        <v>-0.10130389431776221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4393711</v>
      </c>
      <c r="E273" s="31">
        <v>4393711</v>
      </c>
      <c r="F273" s="31">
        <v>507416</v>
      </c>
      <c r="G273" s="36">
        <f t="shared" si="64"/>
        <v>0.11548688568729258</v>
      </c>
      <c r="H273" s="31">
        <v>484139</v>
      </c>
      <c r="I273" s="36">
        <f t="shared" si="65"/>
        <v>0.11018908617339647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991555</v>
      </c>
      <c r="O273" s="36">
        <f t="shared" si="69"/>
        <v>0.22567597186068905</v>
      </c>
      <c r="P273" s="31">
        <v>495771</v>
      </c>
      <c r="Q273" s="31">
        <v>4186248</v>
      </c>
      <c r="R273" s="31">
        <v>4186248</v>
      </c>
      <c r="S273" s="31">
        <v>842168</v>
      </c>
      <c r="T273" s="36">
        <f t="shared" si="70"/>
        <v>0.20117489455951965</v>
      </c>
      <c r="U273" s="36">
        <f t="shared" si="71"/>
        <v>-2.3462445362879225E-2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46475628</v>
      </c>
      <c r="E275" s="32">
        <f>SUM(E268:E274)</f>
        <v>46475630</v>
      </c>
      <c r="F275" s="32">
        <f>SUM(F268:F274)</f>
        <v>4259809</v>
      </c>
      <c r="G275" s="37">
        <f t="shared" si="64"/>
        <v>9.1656835707523948E-2</v>
      </c>
      <c r="H275" s="32">
        <f>SUM(H268:H274)</f>
        <v>5260351</v>
      </c>
      <c r="I275" s="37">
        <f t="shared" si="65"/>
        <v>0.11318515158095335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9520160</v>
      </c>
      <c r="O275" s="37">
        <f t="shared" si="69"/>
        <v>0.2048419872884773</v>
      </c>
      <c r="P275" s="32">
        <f>SUM(P268:P274)</f>
        <v>5694469</v>
      </c>
      <c r="Q275" s="32">
        <f>SUM(Q268:Q274)</f>
        <v>49849093</v>
      </c>
      <c r="R275" s="32">
        <f>SUM(R268:R274)</f>
        <v>47132901</v>
      </c>
      <c r="S275" s="32">
        <f>SUM(S268:S274)</f>
        <v>9977213</v>
      </c>
      <c r="T275" s="37">
        <f t="shared" si="70"/>
        <v>0.20014833569790327</v>
      </c>
      <c r="U275" s="37">
        <f t="shared" si="71"/>
        <v>-7.6235027357247853E-2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14976696</v>
      </c>
      <c r="E276" s="31">
        <v>14976696</v>
      </c>
      <c r="F276" s="31">
        <v>735484</v>
      </c>
      <c r="G276" s="36">
        <f t="shared" si="64"/>
        <v>4.9108561728167549E-2</v>
      </c>
      <c r="H276" s="31">
        <v>599544</v>
      </c>
      <c r="I276" s="36">
        <f t="shared" si="65"/>
        <v>4.0031793394217259E-2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1335028</v>
      </c>
      <c r="O276" s="36">
        <f t="shared" si="69"/>
        <v>8.9140355122384801E-2</v>
      </c>
      <c r="P276" s="31">
        <v>591498</v>
      </c>
      <c r="Q276" s="31">
        <v>15418826</v>
      </c>
      <c r="R276" s="31">
        <v>14922918</v>
      </c>
      <c r="S276" s="31">
        <v>1002303</v>
      </c>
      <c r="T276" s="36">
        <f t="shared" si="70"/>
        <v>6.5005143711979116E-2</v>
      </c>
      <c r="U276" s="36">
        <f t="shared" si="71"/>
        <v>1.3602750981406508E-2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14618287</v>
      </c>
      <c r="E277" s="31">
        <v>14618287</v>
      </c>
      <c r="F277" s="31">
        <v>1337193</v>
      </c>
      <c r="G277" s="36">
        <f t="shared" si="64"/>
        <v>9.1473987342018934E-2</v>
      </c>
      <c r="H277" s="31">
        <v>1328111</v>
      </c>
      <c r="I277" s="36">
        <f t="shared" si="65"/>
        <v>9.0852710717746893E-2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2665304</v>
      </c>
      <c r="O277" s="36">
        <f t="shared" si="69"/>
        <v>0.18232669805976581</v>
      </c>
      <c r="P277" s="31">
        <v>1256300</v>
      </c>
      <c r="Q277" s="31">
        <v>14470619</v>
      </c>
      <c r="R277" s="31">
        <v>14380619</v>
      </c>
      <c r="S277" s="31">
        <v>2549562</v>
      </c>
      <c r="T277" s="36">
        <f t="shared" si="70"/>
        <v>0.17618886932203798</v>
      </c>
      <c r="U277" s="36">
        <f t="shared" si="71"/>
        <v>5.7160710021491701E-2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9736112</v>
      </c>
      <c r="F278" s="31">
        <v>65981</v>
      </c>
      <c r="G278" s="36">
        <f t="shared" si="64"/>
        <v>0</v>
      </c>
      <c r="H278" s="31">
        <v>21787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87768</v>
      </c>
      <c r="O278" s="36">
        <f t="shared" si="69"/>
        <v>0</v>
      </c>
      <c r="P278" s="31">
        <v>892802</v>
      </c>
      <c r="Q278" s="31">
        <v>9416695</v>
      </c>
      <c r="R278" s="31">
        <v>9897061</v>
      </c>
      <c r="S278" s="31">
        <v>1191538</v>
      </c>
      <c r="T278" s="36">
        <f t="shared" si="70"/>
        <v>0.12653462812589766</v>
      </c>
      <c r="U278" s="36">
        <f t="shared" si="71"/>
        <v>-0.97559705287398546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9153614</v>
      </c>
      <c r="E279" s="31">
        <v>9153614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279092</v>
      </c>
      <c r="Q279" s="31">
        <v>6489063</v>
      </c>
      <c r="R279" s="31">
        <v>6489063</v>
      </c>
      <c r="S279" s="31">
        <v>519758</v>
      </c>
      <c r="T279" s="36">
        <f t="shared" si="70"/>
        <v>8.0097542588198012E-2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6360875</v>
      </c>
      <c r="E280" s="31">
        <v>6360875</v>
      </c>
      <c r="F280" s="31">
        <v>166470</v>
      </c>
      <c r="G280" s="36">
        <f t="shared" si="64"/>
        <v>2.6170927741859414E-2</v>
      </c>
      <c r="H280" s="31">
        <v>143759</v>
      </c>
      <c r="I280" s="36">
        <f t="shared" si="65"/>
        <v>2.2600507005718553E-2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310229</v>
      </c>
      <c r="O280" s="36">
        <f t="shared" si="69"/>
        <v>4.8771434747577967E-2</v>
      </c>
      <c r="P280" s="31">
        <v>1768285</v>
      </c>
      <c r="Q280" s="31">
        <v>10444797</v>
      </c>
      <c r="R280" s="31">
        <v>15911831</v>
      </c>
      <c r="S280" s="31">
        <v>3318708</v>
      </c>
      <c r="T280" s="36">
        <f t="shared" si="70"/>
        <v>0.31773791295321491</v>
      </c>
      <c r="U280" s="36">
        <f t="shared" si="71"/>
        <v>-0.91870145366838485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3380568</v>
      </c>
      <c r="E281" s="31">
        <v>3380568</v>
      </c>
      <c r="F281" s="31">
        <v>292776</v>
      </c>
      <c r="G281" s="36">
        <f t="shared" si="64"/>
        <v>8.6605564508686117E-2</v>
      </c>
      <c r="H281" s="31">
        <v>313451</v>
      </c>
      <c r="I281" s="36">
        <f t="shared" si="65"/>
        <v>9.2721400664030423E-2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606227</v>
      </c>
      <c r="O281" s="36">
        <f t="shared" si="69"/>
        <v>0.17932696517271654</v>
      </c>
      <c r="P281" s="31">
        <v>412172</v>
      </c>
      <c r="Q281" s="31">
        <v>3043038</v>
      </c>
      <c r="R281" s="31">
        <v>3258345</v>
      </c>
      <c r="S281" s="31">
        <v>566189</v>
      </c>
      <c r="T281" s="36">
        <f t="shared" si="70"/>
        <v>0.18606044354359033</v>
      </c>
      <c r="U281" s="36">
        <f t="shared" si="71"/>
        <v>-0.23951408635229954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5664084</v>
      </c>
      <c r="E282" s="31">
        <v>5664084</v>
      </c>
      <c r="F282" s="31">
        <v>1501034</v>
      </c>
      <c r="G282" s="36">
        <f t="shared" si="64"/>
        <v>0.26500913475153265</v>
      </c>
      <c r="H282" s="31">
        <v>980377</v>
      </c>
      <c r="I282" s="36">
        <f t="shared" si="65"/>
        <v>0.17308659264234075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2481411</v>
      </c>
      <c r="O282" s="36">
        <f t="shared" si="69"/>
        <v>0.43809572739387337</v>
      </c>
      <c r="P282" s="31">
        <v>1701911</v>
      </c>
      <c r="Q282" s="31">
        <v>8982214</v>
      </c>
      <c r="R282" s="31">
        <v>8982214</v>
      </c>
      <c r="S282" s="31">
        <v>2427193</v>
      </c>
      <c r="T282" s="36">
        <f t="shared" si="70"/>
        <v>0.27022213008953028</v>
      </c>
      <c r="U282" s="36">
        <f t="shared" si="71"/>
        <v>-0.42395518919614483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18877336</v>
      </c>
      <c r="E283" s="31">
        <v>18877336</v>
      </c>
      <c r="F283" s="31">
        <v>3574060</v>
      </c>
      <c r="G283" s="36">
        <f t="shared" si="64"/>
        <v>0.18933074031208641</v>
      </c>
      <c r="H283" s="31">
        <v>2167969</v>
      </c>
      <c r="I283" s="36">
        <f t="shared" si="65"/>
        <v>0.11484507135964524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5742029</v>
      </c>
      <c r="O283" s="36">
        <f t="shared" si="69"/>
        <v>0.30417581167173163</v>
      </c>
      <c r="P283" s="31">
        <v>345982</v>
      </c>
      <c r="Q283" s="31">
        <v>17908428</v>
      </c>
      <c r="R283" s="31">
        <v>16163836</v>
      </c>
      <c r="S283" s="31">
        <v>613285</v>
      </c>
      <c r="T283" s="36">
        <f t="shared" si="70"/>
        <v>3.4245607710514846E-2</v>
      </c>
      <c r="U283" s="36">
        <f t="shared" si="71"/>
        <v>5.2661323421449673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73031460</v>
      </c>
      <c r="E285" s="32">
        <f>SUM(E276:E284)</f>
        <v>82767572</v>
      </c>
      <c r="F285" s="32">
        <f>SUM(F276:F284)</f>
        <v>7672998</v>
      </c>
      <c r="G285" s="37">
        <f t="shared" si="64"/>
        <v>0.10506428325546278</v>
      </c>
      <c r="H285" s="32">
        <f>SUM(H276:H284)</f>
        <v>5554998</v>
      </c>
      <c r="I285" s="37">
        <f t="shared" si="65"/>
        <v>7.6063082950826949E-2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13227996</v>
      </c>
      <c r="O285" s="37">
        <f t="shared" si="69"/>
        <v>0.18112736620628972</v>
      </c>
      <c r="P285" s="32">
        <f>SUM(P276:P284)</f>
        <v>7248042</v>
      </c>
      <c r="Q285" s="32">
        <f>SUM(Q276:Q284)</f>
        <v>86173680</v>
      </c>
      <c r="R285" s="32">
        <f>SUM(R276:R284)</f>
        <v>90005887</v>
      </c>
      <c r="S285" s="32">
        <f>SUM(S276:S284)</f>
        <v>12188536</v>
      </c>
      <c r="T285" s="37">
        <f t="shared" si="70"/>
        <v>0.14144151671368799</v>
      </c>
      <c r="U285" s="37">
        <f t="shared" si="71"/>
        <v>-0.23358639478082499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12855834</v>
      </c>
      <c r="E286" s="31">
        <v>12855834</v>
      </c>
      <c r="F286" s="31">
        <v>1172816</v>
      </c>
      <c r="G286" s="36">
        <f t="shared" si="64"/>
        <v>9.1228309264105314E-2</v>
      </c>
      <c r="H286" s="31">
        <v>2028925</v>
      </c>
      <c r="I286" s="36">
        <f t="shared" si="65"/>
        <v>0.15782134399059602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3201741</v>
      </c>
      <c r="O286" s="36">
        <f t="shared" si="69"/>
        <v>0.24904965325470133</v>
      </c>
      <c r="P286" s="31">
        <v>2404951</v>
      </c>
      <c r="Q286" s="31">
        <v>11729454</v>
      </c>
      <c r="R286" s="31">
        <v>11729454</v>
      </c>
      <c r="S286" s="31">
        <v>4621661</v>
      </c>
      <c r="T286" s="36">
        <f t="shared" si="70"/>
        <v>0.3940218359695174</v>
      </c>
      <c r="U286" s="36">
        <f t="shared" si="71"/>
        <v>-0.15635495276203137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6782904</v>
      </c>
      <c r="E287" s="31">
        <v>6782904</v>
      </c>
      <c r="F287" s="31">
        <v>428133</v>
      </c>
      <c r="G287" s="36">
        <f t="shared" si="64"/>
        <v>6.3119424954267381E-2</v>
      </c>
      <c r="H287" s="31">
        <v>491518</v>
      </c>
      <c r="I287" s="36">
        <f t="shared" si="65"/>
        <v>7.246424245426443E-2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919651</v>
      </c>
      <c r="O287" s="36">
        <f t="shared" si="69"/>
        <v>0.13558366740853181</v>
      </c>
      <c r="P287" s="31">
        <v>262573</v>
      </c>
      <c r="Q287" s="31">
        <v>5262157</v>
      </c>
      <c r="R287" s="31">
        <v>5453522</v>
      </c>
      <c r="S287" s="31">
        <v>675764</v>
      </c>
      <c r="T287" s="36">
        <f t="shared" si="70"/>
        <v>0.1284195815518237</v>
      </c>
      <c r="U287" s="36">
        <f t="shared" si="71"/>
        <v>0.87192894928267561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11428540</v>
      </c>
      <c r="E288" s="31">
        <v>11428540</v>
      </c>
      <c r="F288" s="31">
        <v>2861904</v>
      </c>
      <c r="G288" s="36">
        <f t="shared" si="64"/>
        <v>0.25041728864754376</v>
      </c>
      <c r="H288" s="31">
        <v>3267989</v>
      </c>
      <c r="I288" s="36">
        <f t="shared" si="65"/>
        <v>0.28594982386201562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6129893</v>
      </c>
      <c r="O288" s="36">
        <f t="shared" si="69"/>
        <v>0.53636711250955937</v>
      </c>
      <c r="P288" s="31">
        <v>3713065</v>
      </c>
      <c r="Q288" s="31">
        <v>17563095</v>
      </c>
      <c r="R288" s="31">
        <v>18563099</v>
      </c>
      <c r="S288" s="31">
        <v>6332828</v>
      </c>
      <c r="T288" s="36">
        <f t="shared" si="70"/>
        <v>0.3605758552236949</v>
      </c>
      <c r="U288" s="36">
        <f t="shared" si="71"/>
        <v>-0.1198675487770885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4976852</v>
      </c>
      <c r="E289" s="31">
        <v>4976852</v>
      </c>
      <c r="F289" s="31">
        <v>684669</v>
      </c>
      <c r="G289" s="36">
        <f t="shared" si="64"/>
        <v>0.13757069730022109</v>
      </c>
      <c r="H289" s="31">
        <v>1034091</v>
      </c>
      <c r="I289" s="36">
        <f t="shared" si="65"/>
        <v>0.20778013893119587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1718760</v>
      </c>
      <c r="O289" s="36">
        <f t="shared" si="69"/>
        <v>0.34535083623141699</v>
      </c>
      <c r="P289" s="31">
        <v>1134169</v>
      </c>
      <c r="Q289" s="31">
        <v>7007260</v>
      </c>
      <c r="R289" s="31">
        <v>6180562</v>
      </c>
      <c r="S289" s="31">
        <v>3003584</v>
      </c>
      <c r="T289" s="36">
        <f t="shared" si="70"/>
        <v>0.42863886883032742</v>
      </c>
      <c r="U289" s="36">
        <f t="shared" si="71"/>
        <v>-8.823905432082868E-2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40305729</v>
      </c>
      <c r="E290" s="31">
        <v>40305729</v>
      </c>
      <c r="F290" s="31">
        <v>7220144</v>
      </c>
      <c r="G290" s="36">
        <f t="shared" si="64"/>
        <v>0.17913443520646904</v>
      </c>
      <c r="H290" s="31">
        <v>6555382</v>
      </c>
      <c r="I290" s="36">
        <f t="shared" si="65"/>
        <v>0.16264144484274184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13775526</v>
      </c>
      <c r="O290" s="36">
        <f t="shared" si="69"/>
        <v>0.34177588004921089</v>
      </c>
      <c r="P290" s="31">
        <v>6661246</v>
      </c>
      <c r="Q290" s="31">
        <v>39410785</v>
      </c>
      <c r="R290" s="31">
        <v>37658802</v>
      </c>
      <c r="S290" s="31">
        <v>14061679</v>
      </c>
      <c r="T290" s="36">
        <f t="shared" si="70"/>
        <v>0.35679773950201704</v>
      </c>
      <c r="U290" s="36">
        <f t="shared" si="71"/>
        <v>-1.5892522209808746E-2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76349859</v>
      </c>
      <c r="E292" s="32">
        <f>SUM(E286:E291)</f>
        <v>76349859</v>
      </c>
      <c r="F292" s="32">
        <f>SUM(F286:F291)</f>
        <v>12367666</v>
      </c>
      <c r="G292" s="37">
        <f t="shared" si="64"/>
        <v>0.16198675625583014</v>
      </c>
      <c r="H292" s="32">
        <f>SUM(H286:H291)</f>
        <v>13377905</v>
      </c>
      <c r="I292" s="37">
        <f t="shared" si="65"/>
        <v>0.17521846373023425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25745571</v>
      </c>
      <c r="O292" s="37">
        <f t="shared" si="69"/>
        <v>0.3372052199860644</v>
      </c>
      <c r="P292" s="32">
        <f>SUM(P286:P291)</f>
        <v>14176004</v>
      </c>
      <c r="Q292" s="32">
        <f>SUM(Q286:Q291)</f>
        <v>80972751</v>
      </c>
      <c r="R292" s="32">
        <f>SUM(R286:R291)</f>
        <v>79585439</v>
      </c>
      <c r="S292" s="32">
        <f>SUM(S286:S291)</f>
        <v>28695516</v>
      </c>
      <c r="T292" s="37">
        <f t="shared" si="70"/>
        <v>0.3543848473173401</v>
      </c>
      <c r="U292" s="37">
        <f t="shared" si="71"/>
        <v>-5.6299292804939949E-2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119432588</v>
      </c>
      <c r="E293" s="31">
        <v>119432588</v>
      </c>
      <c r="F293" s="31">
        <v>27330956</v>
      </c>
      <c r="G293" s="36">
        <f t="shared" si="64"/>
        <v>0.2288400214521015</v>
      </c>
      <c r="H293" s="31">
        <v>35527736</v>
      </c>
      <c r="I293" s="36">
        <f t="shared" si="65"/>
        <v>0.29747103864148033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62858692</v>
      </c>
      <c r="O293" s="36">
        <f t="shared" si="69"/>
        <v>0.52631106009358186</v>
      </c>
      <c r="P293" s="31">
        <v>28521104</v>
      </c>
      <c r="Q293" s="31">
        <v>102526741</v>
      </c>
      <c r="R293" s="31">
        <v>117278041</v>
      </c>
      <c r="S293" s="31">
        <v>53686528</v>
      </c>
      <c r="T293" s="36">
        <f t="shared" si="70"/>
        <v>0.52363439505016551</v>
      </c>
      <c r="U293" s="36">
        <f t="shared" si="71"/>
        <v>0.24566482419474367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9557572</v>
      </c>
      <c r="E294" s="31">
        <v>9557572</v>
      </c>
      <c r="F294" s="31">
        <v>2113834</v>
      </c>
      <c r="G294" s="36">
        <f t="shared" si="64"/>
        <v>0.22116851434653068</v>
      </c>
      <c r="H294" s="31">
        <v>1755848</v>
      </c>
      <c r="I294" s="36">
        <f t="shared" si="65"/>
        <v>0.18371276721744811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3869682</v>
      </c>
      <c r="O294" s="36">
        <f t="shared" si="69"/>
        <v>0.40488128156397879</v>
      </c>
      <c r="P294" s="31">
        <v>1543079</v>
      </c>
      <c r="Q294" s="31">
        <v>11316432</v>
      </c>
      <c r="R294" s="31">
        <v>8531921</v>
      </c>
      <c r="S294" s="31">
        <v>2914948</v>
      </c>
      <c r="T294" s="36">
        <f t="shared" si="70"/>
        <v>0.25758542975383053</v>
      </c>
      <c r="U294" s="36">
        <f t="shared" si="71"/>
        <v>0.13788600583638289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15818406</v>
      </c>
      <c r="E295" s="31">
        <v>15818406</v>
      </c>
      <c r="F295" s="31">
        <v>3737754</v>
      </c>
      <c r="G295" s="36">
        <f t="shared" si="64"/>
        <v>0.23629144428332413</v>
      </c>
      <c r="H295" s="31">
        <v>3844148</v>
      </c>
      <c r="I295" s="36">
        <f t="shared" si="65"/>
        <v>0.24301740643146977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7581902</v>
      </c>
      <c r="O295" s="36">
        <f t="shared" si="69"/>
        <v>0.4793088507147939</v>
      </c>
      <c r="P295" s="31">
        <v>6044997</v>
      </c>
      <c r="Q295" s="31">
        <v>17114777</v>
      </c>
      <c r="R295" s="31">
        <v>23444830</v>
      </c>
      <c r="S295" s="31">
        <v>8831203</v>
      </c>
      <c r="T295" s="36">
        <f t="shared" si="70"/>
        <v>0.51599871853428181</v>
      </c>
      <c r="U295" s="36">
        <f t="shared" si="71"/>
        <v>-0.36407776546456516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35963909</v>
      </c>
      <c r="E296" s="31">
        <v>35963909</v>
      </c>
      <c r="F296" s="31">
        <v>8017064</v>
      </c>
      <c r="G296" s="36">
        <f t="shared" si="64"/>
        <v>0.22291970541911893</v>
      </c>
      <c r="H296" s="31">
        <v>12537631</v>
      </c>
      <c r="I296" s="36">
        <f t="shared" si="65"/>
        <v>0.3486170260301793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20554695</v>
      </c>
      <c r="O296" s="36">
        <f t="shared" si="69"/>
        <v>0.57153673144929829</v>
      </c>
      <c r="P296" s="31">
        <v>8628337</v>
      </c>
      <c r="Q296" s="31">
        <v>39308683</v>
      </c>
      <c r="R296" s="31">
        <v>39790704</v>
      </c>
      <c r="S296" s="31">
        <v>15125694</v>
      </c>
      <c r="T296" s="36">
        <f t="shared" si="70"/>
        <v>0.38479269325812826</v>
      </c>
      <c r="U296" s="36">
        <f t="shared" si="71"/>
        <v>0.45307618374201186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180772475</v>
      </c>
      <c r="E298" s="32">
        <f>SUM(E293:E297)</f>
        <v>180772475</v>
      </c>
      <c r="F298" s="32">
        <f>SUM(F293:F297)</f>
        <v>41199608</v>
      </c>
      <c r="G298" s="37">
        <f t="shared" si="64"/>
        <v>0.22790863487375498</v>
      </c>
      <c r="H298" s="32">
        <f>SUM(H293:H297)</f>
        <v>53665363</v>
      </c>
      <c r="I298" s="37">
        <f t="shared" si="65"/>
        <v>0.29686689303778135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94864971</v>
      </c>
      <c r="O298" s="37">
        <f t="shared" si="69"/>
        <v>0.52477552791153637</v>
      </c>
      <c r="P298" s="32">
        <f>SUM(P293:P297)</f>
        <v>44737517</v>
      </c>
      <c r="Q298" s="32">
        <f>SUM(Q293:Q297)</f>
        <v>170266633</v>
      </c>
      <c r="R298" s="32">
        <f>SUM(R293:R297)</f>
        <v>189045496</v>
      </c>
      <c r="S298" s="32">
        <f>SUM(S293:S297)</f>
        <v>80558373</v>
      </c>
      <c r="T298" s="37">
        <f t="shared" si="70"/>
        <v>0.47313071023140513</v>
      </c>
      <c r="U298" s="37">
        <f t="shared" si="71"/>
        <v>0.19956060592276503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436957330</v>
      </c>
      <c r="E299" s="32">
        <f>SUM(E263:E266,E268:E274,E276:E284,E286:E291,E293:E297)</f>
        <v>446693444</v>
      </c>
      <c r="F299" s="32">
        <f>SUM(F263:F266,F268:F274,F276:F284,F286:F291,F293:F297)</f>
        <v>78717522</v>
      </c>
      <c r="G299" s="37">
        <f t="shared" si="64"/>
        <v>0.18014921960457786</v>
      </c>
      <c r="H299" s="32">
        <f>SUM(H263:H266,H268:H274,H276:H284,H286:H291,H293:H297)</f>
        <v>96422606</v>
      </c>
      <c r="I299" s="37">
        <f t="shared" si="65"/>
        <v>0.2206682423659079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175140128</v>
      </c>
      <c r="O299" s="37">
        <f t="shared" si="69"/>
        <v>0.40081746197048579</v>
      </c>
      <c r="P299" s="32">
        <f>SUM(P263:P266,P268:P274,P276:P284,P286:P291,P293:P297)</f>
        <v>86679045</v>
      </c>
      <c r="Q299" s="32">
        <f>SUM(Q263:Q266,Q268:Q274,Q276:Q284,Q286:Q291,Q293:Q297)</f>
        <v>449220301</v>
      </c>
      <c r="R299" s="32">
        <f>SUM(R263:R266,R268:R274,R276:R284,R286:R291,R293:R297)</f>
        <v>494610441</v>
      </c>
      <c r="S299" s="32">
        <f>SUM(S263:S266,S268:S274,S276:S284,S286:S291,S293:S297)</f>
        <v>154465886</v>
      </c>
      <c r="T299" s="37">
        <f t="shared" si="70"/>
        <v>0.3438533068433165</v>
      </c>
      <c r="U299" s="37">
        <f t="shared" si="71"/>
        <v>0.11240964872190284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3723196698</v>
      </c>
      <c r="E302" s="31">
        <v>3723196698</v>
      </c>
      <c r="F302" s="31">
        <v>630408417</v>
      </c>
      <c r="G302" s="36">
        <f t="shared" ref="G302:G339" si="72">IF(($D302     =0),0,($F302     /$D302     ))</f>
        <v>0.16931912765678972</v>
      </c>
      <c r="H302" s="31">
        <v>912381969</v>
      </c>
      <c r="I302" s="36">
        <f t="shared" ref="I302:I339" si="73">IF(($D302     =0),0,($H302     /$D302     ))</f>
        <v>0.24505338906486107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1542790386</v>
      </c>
      <c r="O302" s="36">
        <f t="shared" ref="O302:O339" si="77">IF(($D302     =0),0,($N302     /$D302     ))</f>
        <v>0.41437251672165076</v>
      </c>
      <c r="P302" s="31">
        <v>895411486</v>
      </c>
      <c r="Q302" s="31">
        <v>3357457310</v>
      </c>
      <c r="R302" s="31">
        <v>3543225696</v>
      </c>
      <c r="S302" s="31">
        <v>1541202163</v>
      </c>
      <c r="T302" s="36">
        <f t="shared" ref="T302:T339" si="78">IF(($Q302     =0),0,($S302     /$Q302     ))</f>
        <v>0.45903849869054625</v>
      </c>
      <c r="U302" s="36">
        <f t="shared" ref="U302:U339" si="79">IF(($P302     =0),0,(($H302     /$P302     )-1))</f>
        <v>1.895271980015667E-2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3723196698</v>
      </c>
      <c r="E303" s="32">
        <f>E302</f>
        <v>3723196698</v>
      </c>
      <c r="F303" s="32">
        <f>F302</f>
        <v>630408417</v>
      </c>
      <c r="G303" s="37">
        <f t="shared" si="72"/>
        <v>0.16931912765678972</v>
      </c>
      <c r="H303" s="32">
        <f>H302</f>
        <v>912381969</v>
      </c>
      <c r="I303" s="37">
        <f t="shared" si="73"/>
        <v>0.24505338906486107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1542790386</v>
      </c>
      <c r="O303" s="37">
        <f t="shared" si="77"/>
        <v>0.41437251672165076</v>
      </c>
      <c r="P303" s="32">
        <f>P302</f>
        <v>895411486</v>
      </c>
      <c r="Q303" s="32">
        <f>Q302</f>
        <v>3357457310</v>
      </c>
      <c r="R303" s="32">
        <f>R302</f>
        <v>3543225696</v>
      </c>
      <c r="S303" s="32">
        <f>S302</f>
        <v>1541202163</v>
      </c>
      <c r="T303" s="37">
        <f t="shared" si="78"/>
        <v>0.45903849869054625</v>
      </c>
      <c r="U303" s="37">
        <f t="shared" si="79"/>
        <v>1.895271980015667E-2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29308364</v>
      </c>
      <c r="E304" s="31">
        <v>29308364</v>
      </c>
      <c r="F304" s="31">
        <v>2049092</v>
      </c>
      <c r="G304" s="36">
        <f t="shared" si="72"/>
        <v>6.9914922579779618E-2</v>
      </c>
      <c r="H304" s="31">
        <v>2890941</v>
      </c>
      <c r="I304" s="36">
        <f t="shared" si="73"/>
        <v>9.863877083006066E-2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4940033</v>
      </c>
      <c r="O304" s="36">
        <f t="shared" si="77"/>
        <v>0.16855369340984028</v>
      </c>
      <c r="P304" s="31">
        <v>3140566</v>
      </c>
      <c r="Q304" s="31">
        <v>22521788</v>
      </c>
      <c r="R304" s="31">
        <v>28188529</v>
      </c>
      <c r="S304" s="31">
        <v>5016765</v>
      </c>
      <c r="T304" s="36">
        <f t="shared" si="78"/>
        <v>0.22275163055437694</v>
      </c>
      <c r="U304" s="36">
        <f t="shared" si="79"/>
        <v>-7.9484080258144574E-2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22232959</v>
      </c>
      <c r="E305" s="31">
        <v>22232959</v>
      </c>
      <c r="F305" s="31">
        <v>5039999</v>
      </c>
      <c r="G305" s="36">
        <f t="shared" si="72"/>
        <v>0.22669042838607312</v>
      </c>
      <c r="H305" s="31">
        <v>5569956</v>
      </c>
      <c r="I305" s="36">
        <f t="shared" si="73"/>
        <v>0.25052697663860218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10609955</v>
      </c>
      <c r="O305" s="36">
        <f t="shared" si="77"/>
        <v>0.4772174050246753</v>
      </c>
      <c r="P305" s="31">
        <v>5388878</v>
      </c>
      <c r="Q305" s="31">
        <v>21187827</v>
      </c>
      <c r="R305" s="31">
        <v>21636203</v>
      </c>
      <c r="S305" s="31">
        <v>9565576</v>
      </c>
      <c r="T305" s="36">
        <f t="shared" si="78"/>
        <v>0.45146564581634541</v>
      </c>
      <c r="U305" s="36">
        <f t="shared" si="79"/>
        <v>3.3602170989953661E-2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18676815</v>
      </c>
      <c r="E306" s="31">
        <v>18676815</v>
      </c>
      <c r="F306" s="31">
        <v>3459868</v>
      </c>
      <c r="G306" s="36">
        <f t="shared" si="72"/>
        <v>0.18524935862993772</v>
      </c>
      <c r="H306" s="31">
        <v>3769582</v>
      </c>
      <c r="I306" s="36">
        <f t="shared" si="73"/>
        <v>0.20183216463834974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7229450</v>
      </c>
      <c r="O306" s="36">
        <f t="shared" si="77"/>
        <v>0.38708152326828743</v>
      </c>
      <c r="P306" s="31">
        <v>3238296</v>
      </c>
      <c r="Q306" s="31">
        <v>17461124</v>
      </c>
      <c r="R306" s="31">
        <v>17533855</v>
      </c>
      <c r="S306" s="31">
        <v>5771862</v>
      </c>
      <c r="T306" s="36">
        <f t="shared" si="78"/>
        <v>0.3305550089444414</v>
      </c>
      <c r="U306" s="36">
        <f t="shared" si="79"/>
        <v>0.16406344571342468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119258150</v>
      </c>
      <c r="E307" s="31">
        <v>119243150</v>
      </c>
      <c r="F307" s="31">
        <v>24108215</v>
      </c>
      <c r="G307" s="36">
        <f t="shared" si="72"/>
        <v>0.2021515091421425</v>
      </c>
      <c r="H307" s="31">
        <v>25866410</v>
      </c>
      <c r="I307" s="36">
        <f t="shared" si="73"/>
        <v>0.21689427515016793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49974625</v>
      </c>
      <c r="O307" s="36">
        <f t="shared" si="77"/>
        <v>0.41904578429231043</v>
      </c>
      <c r="P307" s="31">
        <v>25610683</v>
      </c>
      <c r="Q307" s="31">
        <v>98296382</v>
      </c>
      <c r="R307" s="31">
        <v>98635546</v>
      </c>
      <c r="S307" s="31">
        <v>46789660</v>
      </c>
      <c r="T307" s="36">
        <f t="shared" si="78"/>
        <v>0.4760059225781067</v>
      </c>
      <c r="U307" s="36">
        <f t="shared" si="79"/>
        <v>9.9851690796375348E-3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81919654</v>
      </c>
      <c r="E308" s="31">
        <v>88498460</v>
      </c>
      <c r="F308" s="31">
        <v>16627761</v>
      </c>
      <c r="G308" s="36">
        <f t="shared" si="72"/>
        <v>0.20297645544254861</v>
      </c>
      <c r="H308" s="31">
        <v>22158458</v>
      </c>
      <c r="I308" s="36">
        <f t="shared" si="73"/>
        <v>0.27049013170880826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38786219</v>
      </c>
      <c r="O308" s="36">
        <f t="shared" si="77"/>
        <v>0.47346658715135687</v>
      </c>
      <c r="P308" s="31">
        <v>26046577</v>
      </c>
      <c r="Q308" s="31">
        <v>77428479</v>
      </c>
      <c r="R308" s="31">
        <v>78563769</v>
      </c>
      <c r="S308" s="31">
        <v>35278528</v>
      </c>
      <c r="T308" s="36">
        <f t="shared" si="78"/>
        <v>0.45562728928202245</v>
      </c>
      <c r="U308" s="36">
        <f t="shared" si="79"/>
        <v>-0.14927562266627203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271395942</v>
      </c>
      <c r="E310" s="32">
        <f>SUM(E304:E309)</f>
        <v>277959748</v>
      </c>
      <c r="F310" s="32">
        <f>SUM(F304:F309)</f>
        <v>51284935</v>
      </c>
      <c r="G310" s="37">
        <f t="shared" si="72"/>
        <v>0.18896721381338855</v>
      </c>
      <c r="H310" s="32">
        <f>SUM(H304:H309)</f>
        <v>60255347</v>
      </c>
      <c r="I310" s="37">
        <f t="shared" si="73"/>
        <v>0.22202007353521888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111540282</v>
      </c>
      <c r="O310" s="37">
        <f t="shared" si="77"/>
        <v>0.41098728734860746</v>
      </c>
      <c r="P310" s="32">
        <f>SUM(P304:P309)</f>
        <v>63425000</v>
      </c>
      <c r="Q310" s="32">
        <f>SUM(Q304:Q309)</f>
        <v>236895600</v>
      </c>
      <c r="R310" s="32">
        <f>SUM(R304:R309)</f>
        <v>244557902</v>
      </c>
      <c r="S310" s="32">
        <f>SUM(S304:S309)</f>
        <v>102422391</v>
      </c>
      <c r="T310" s="37">
        <f t="shared" si="78"/>
        <v>0.43235244132858525</v>
      </c>
      <c r="U310" s="37">
        <f t="shared" si="79"/>
        <v>-4.9974820654316132E-2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45046162</v>
      </c>
      <c r="E311" s="31">
        <v>45046162</v>
      </c>
      <c r="F311" s="31">
        <v>6775330</v>
      </c>
      <c r="G311" s="36">
        <f t="shared" si="72"/>
        <v>0.15040859640828003</v>
      </c>
      <c r="H311" s="31">
        <v>6419607</v>
      </c>
      <c r="I311" s="36">
        <f t="shared" si="73"/>
        <v>0.14251174162185004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13194937</v>
      </c>
      <c r="O311" s="36">
        <f t="shared" si="77"/>
        <v>0.29292033803013007</v>
      </c>
      <c r="P311" s="31">
        <v>11064278</v>
      </c>
      <c r="Q311" s="31">
        <v>44548086</v>
      </c>
      <c r="R311" s="31">
        <v>44425772</v>
      </c>
      <c r="S311" s="31">
        <v>17212108</v>
      </c>
      <c r="T311" s="36">
        <f t="shared" si="78"/>
        <v>0.38637143692323839</v>
      </c>
      <c r="U311" s="36">
        <f t="shared" si="79"/>
        <v>-0.41978979559262697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154221408</v>
      </c>
      <c r="E312" s="31">
        <v>154323535</v>
      </c>
      <c r="F312" s="31">
        <v>33687053</v>
      </c>
      <c r="G312" s="36">
        <f t="shared" si="72"/>
        <v>0.21843305308170965</v>
      </c>
      <c r="H312" s="31">
        <v>43563818</v>
      </c>
      <c r="I312" s="36">
        <f t="shared" si="73"/>
        <v>0.2824758155495507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77250871</v>
      </c>
      <c r="O312" s="36">
        <f t="shared" si="77"/>
        <v>0.50090886863126027</v>
      </c>
      <c r="P312" s="31">
        <v>51269653</v>
      </c>
      <c r="Q312" s="31">
        <v>146042169</v>
      </c>
      <c r="R312" s="31">
        <v>146669226</v>
      </c>
      <c r="S312" s="31">
        <v>64973393</v>
      </c>
      <c r="T312" s="36">
        <f t="shared" si="78"/>
        <v>0.44489474132639045</v>
      </c>
      <c r="U312" s="36">
        <f t="shared" si="79"/>
        <v>-0.1503001200339702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230551032</v>
      </c>
      <c r="E313" s="31">
        <v>202584457</v>
      </c>
      <c r="F313" s="31">
        <v>16431057</v>
      </c>
      <c r="G313" s="36">
        <f t="shared" si="72"/>
        <v>7.1268633488485097E-2</v>
      </c>
      <c r="H313" s="31">
        <v>42282155</v>
      </c>
      <c r="I313" s="36">
        <f t="shared" si="73"/>
        <v>0.18339607779331041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58713212</v>
      </c>
      <c r="O313" s="36">
        <f t="shared" si="77"/>
        <v>0.25466471128179552</v>
      </c>
      <c r="P313" s="31">
        <v>47766050</v>
      </c>
      <c r="Q313" s="31">
        <v>176992681</v>
      </c>
      <c r="R313" s="31">
        <v>218234526</v>
      </c>
      <c r="S313" s="31">
        <v>68441977</v>
      </c>
      <c r="T313" s="36">
        <f t="shared" si="78"/>
        <v>0.38669382605713509</v>
      </c>
      <c r="U313" s="36">
        <f t="shared" si="79"/>
        <v>-0.11480737888102532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105480901</v>
      </c>
      <c r="E314" s="31">
        <v>101461142</v>
      </c>
      <c r="F314" s="31">
        <v>16777778</v>
      </c>
      <c r="G314" s="36">
        <f t="shared" si="72"/>
        <v>0.15905986620269769</v>
      </c>
      <c r="H314" s="31">
        <v>19676421</v>
      </c>
      <c r="I314" s="36">
        <f t="shared" si="73"/>
        <v>0.18654013014166423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36454199</v>
      </c>
      <c r="O314" s="36">
        <f t="shared" si="77"/>
        <v>0.34559999634436189</v>
      </c>
      <c r="P314" s="31">
        <v>15330772</v>
      </c>
      <c r="Q314" s="31">
        <v>86557928</v>
      </c>
      <c r="R314" s="31">
        <v>93522224</v>
      </c>
      <c r="S314" s="31">
        <v>26127776</v>
      </c>
      <c r="T314" s="36">
        <f t="shared" si="78"/>
        <v>0.30185306653828403</v>
      </c>
      <c r="U314" s="36">
        <f t="shared" si="79"/>
        <v>0.28345924132196343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33751528</v>
      </c>
      <c r="E315" s="31">
        <v>39673127</v>
      </c>
      <c r="F315" s="31">
        <v>8256495</v>
      </c>
      <c r="G315" s="36">
        <f t="shared" si="72"/>
        <v>0.24462581368167982</v>
      </c>
      <c r="H315" s="31">
        <v>11837441</v>
      </c>
      <c r="I315" s="36">
        <f t="shared" si="73"/>
        <v>0.35072311392835309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20093936</v>
      </c>
      <c r="O315" s="36">
        <f t="shared" si="77"/>
        <v>0.595348927610033</v>
      </c>
      <c r="P315" s="31">
        <v>10133955</v>
      </c>
      <c r="Q315" s="31">
        <v>35821323</v>
      </c>
      <c r="R315" s="31">
        <v>45311542</v>
      </c>
      <c r="S315" s="31">
        <v>17621386</v>
      </c>
      <c r="T315" s="36">
        <f t="shared" si="78"/>
        <v>0.49192448866280009</v>
      </c>
      <c r="U315" s="36">
        <f t="shared" si="79"/>
        <v>0.16809685853154077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569051031</v>
      </c>
      <c r="E317" s="32">
        <f>SUM(E311:E316)</f>
        <v>543088423</v>
      </c>
      <c r="F317" s="32">
        <f>SUM(F311:F316)</f>
        <v>81927713</v>
      </c>
      <c r="G317" s="37">
        <f t="shared" si="72"/>
        <v>0.14397252361713056</v>
      </c>
      <c r="H317" s="32">
        <f>SUM(H311:H316)</f>
        <v>123779442</v>
      </c>
      <c r="I317" s="37">
        <f t="shared" si="73"/>
        <v>0.21751905410395433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205707155</v>
      </c>
      <c r="O317" s="37">
        <f t="shared" si="77"/>
        <v>0.36149157772108492</v>
      </c>
      <c r="P317" s="32">
        <f>SUM(P311:P316)</f>
        <v>135564708</v>
      </c>
      <c r="Q317" s="32">
        <f>SUM(Q311:Q316)</f>
        <v>489962187</v>
      </c>
      <c r="R317" s="32">
        <f>SUM(R311:R316)</f>
        <v>548163290</v>
      </c>
      <c r="S317" s="32">
        <f>SUM(S311:S316)</f>
        <v>194376640</v>
      </c>
      <c r="T317" s="37">
        <f t="shared" si="78"/>
        <v>0.39671763486515749</v>
      </c>
      <c r="U317" s="37">
        <f t="shared" si="79"/>
        <v>-8.6934617230909339E-2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62529822</v>
      </c>
      <c r="E318" s="31">
        <v>62529822</v>
      </c>
      <c r="F318" s="31">
        <v>14444478</v>
      </c>
      <c r="G318" s="36">
        <f t="shared" si="72"/>
        <v>0.23100142520795916</v>
      </c>
      <c r="H318" s="31">
        <v>19654283</v>
      </c>
      <c r="I318" s="36">
        <f t="shared" si="73"/>
        <v>0.31431855027509914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34098761</v>
      </c>
      <c r="O318" s="36">
        <f t="shared" si="77"/>
        <v>0.54531997548305833</v>
      </c>
      <c r="P318" s="31">
        <v>18819967</v>
      </c>
      <c r="Q318" s="31">
        <v>52892897</v>
      </c>
      <c r="R318" s="31">
        <v>68055404</v>
      </c>
      <c r="S318" s="31">
        <v>31507208</v>
      </c>
      <c r="T318" s="36">
        <f t="shared" si="78"/>
        <v>0.59567937827266293</v>
      </c>
      <c r="U318" s="36">
        <f t="shared" si="79"/>
        <v>4.4331427361163911E-2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144300900</v>
      </c>
      <c r="E319" s="31">
        <v>144300900</v>
      </c>
      <c r="F319" s="31">
        <v>28661526</v>
      </c>
      <c r="G319" s="36">
        <f t="shared" si="72"/>
        <v>0.19862333498959467</v>
      </c>
      <c r="H319" s="31">
        <v>44181333</v>
      </c>
      <c r="I319" s="36">
        <f t="shared" si="73"/>
        <v>0.30617503425134562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72842859</v>
      </c>
      <c r="O319" s="36">
        <f t="shared" si="77"/>
        <v>0.50479836924094024</v>
      </c>
      <c r="P319" s="31">
        <v>41773737</v>
      </c>
      <c r="Q319" s="31">
        <v>122166146</v>
      </c>
      <c r="R319" s="31">
        <v>137548802</v>
      </c>
      <c r="S319" s="31">
        <v>66056677</v>
      </c>
      <c r="T319" s="36">
        <f t="shared" si="78"/>
        <v>0.54071180243338446</v>
      </c>
      <c r="U319" s="36">
        <f t="shared" si="79"/>
        <v>5.7634202082518904E-2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20782595</v>
      </c>
      <c r="E320" s="31">
        <v>20782595</v>
      </c>
      <c r="F320" s="31">
        <v>3522968</v>
      </c>
      <c r="G320" s="36">
        <f t="shared" si="72"/>
        <v>0.16951530836259859</v>
      </c>
      <c r="H320" s="31">
        <v>5005784</v>
      </c>
      <c r="I320" s="36">
        <f t="shared" si="73"/>
        <v>0.24086424241053631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8528752</v>
      </c>
      <c r="O320" s="36">
        <f t="shared" si="77"/>
        <v>0.41037955077313493</v>
      </c>
      <c r="P320" s="31">
        <v>4242519</v>
      </c>
      <c r="Q320" s="31">
        <v>14400960</v>
      </c>
      <c r="R320" s="31">
        <v>16678060</v>
      </c>
      <c r="S320" s="31">
        <v>7692186</v>
      </c>
      <c r="T320" s="36">
        <f t="shared" si="78"/>
        <v>0.53414397373508438</v>
      </c>
      <c r="U320" s="36">
        <f t="shared" si="79"/>
        <v>0.179908445902069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23525171</v>
      </c>
      <c r="E321" s="31">
        <v>23561171</v>
      </c>
      <c r="F321" s="31">
        <v>4276414</v>
      </c>
      <c r="G321" s="36">
        <f t="shared" si="72"/>
        <v>0.18178035772832427</v>
      </c>
      <c r="H321" s="31">
        <v>5641412</v>
      </c>
      <c r="I321" s="36">
        <f t="shared" si="73"/>
        <v>0.23980323033571149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9917826</v>
      </c>
      <c r="O321" s="36">
        <f t="shared" si="77"/>
        <v>0.42158358806403573</v>
      </c>
      <c r="P321" s="31">
        <v>5420754</v>
      </c>
      <c r="Q321" s="31">
        <v>21290124</v>
      </c>
      <c r="R321" s="31">
        <v>21920500</v>
      </c>
      <c r="S321" s="31">
        <v>9682686</v>
      </c>
      <c r="T321" s="36">
        <f t="shared" si="78"/>
        <v>0.45479706928902808</v>
      </c>
      <c r="U321" s="36">
        <f t="shared" si="79"/>
        <v>4.0706145307460861E-2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251138488</v>
      </c>
      <c r="E323" s="32">
        <f>SUM(E318:E322)</f>
        <v>251174488</v>
      </c>
      <c r="F323" s="32">
        <f>SUM(F318:F322)</f>
        <v>50905386</v>
      </c>
      <c r="G323" s="37">
        <f t="shared" si="72"/>
        <v>0.20269846492027938</v>
      </c>
      <c r="H323" s="32">
        <f>SUM(H318:H322)</f>
        <v>74482812</v>
      </c>
      <c r="I323" s="37">
        <f t="shared" si="73"/>
        <v>0.2965806340285046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125388198</v>
      </c>
      <c r="O323" s="37">
        <f t="shared" si="77"/>
        <v>0.49927909894878397</v>
      </c>
      <c r="P323" s="32">
        <f>SUM(P318:P322)</f>
        <v>70256977</v>
      </c>
      <c r="Q323" s="32">
        <f>SUM(Q318:Q322)</f>
        <v>210750127</v>
      </c>
      <c r="R323" s="32">
        <f>SUM(R318:R322)</f>
        <v>244202766</v>
      </c>
      <c r="S323" s="32">
        <f>SUM(S318:S322)</f>
        <v>114938757</v>
      </c>
      <c r="T323" s="37">
        <f t="shared" si="78"/>
        <v>0.54537930124236655</v>
      </c>
      <c r="U323" s="37">
        <f t="shared" si="79"/>
        <v>6.01482611470745E-2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12078553</v>
      </c>
      <c r="E324" s="31">
        <v>12078553</v>
      </c>
      <c r="F324" s="31">
        <v>1215381</v>
      </c>
      <c r="G324" s="36">
        <f t="shared" si="72"/>
        <v>0.10062306304405834</v>
      </c>
      <c r="H324" s="31">
        <v>1842218</v>
      </c>
      <c r="I324" s="36">
        <f t="shared" si="73"/>
        <v>0.15251975961027783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3057599</v>
      </c>
      <c r="O324" s="36">
        <f t="shared" si="77"/>
        <v>0.25314282265433619</v>
      </c>
      <c r="P324" s="31">
        <v>5187742</v>
      </c>
      <c r="Q324" s="31">
        <v>10984090</v>
      </c>
      <c r="R324" s="31">
        <v>11509090</v>
      </c>
      <c r="S324" s="31">
        <v>6729908</v>
      </c>
      <c r="T324" s="36">
        <f t="shared" si="78"/>
        <v>0.61269599939548924</v>
      </c>
      <c r="U324" s="36">
        <f t="shared" si="79"/>
        <v>-0.64489020464009195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38689053</v>
      </c>
      <c r="E325" s="31">
        <v>38689053</v>
      </c>
      <c r="F325" s="31">
        <v>2846411</v>
      </c>
      <c r="G325" s="36">
        <f t="shared" si="72"/>
        <v>7.3571482868810462E-2</v>
      </c>
      <c r="H325" s="31">
        <v>13591419</v>
      </c>
      <c r="I325" s="36">
        <f t="shared" si="73"/>
        <v>0.35129882863765105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16437830</v>
      </c>
      <c r="O325" s="36">
        <f t="shared" si="77"/>
        <v>0.42487031150646154</v>
      </c>
      <c r="P325" s="31">
        <v>12200221</v>
      </c>
      <c r="Q325" s="31">
        <v>37005454</v>
      </c>
      <c r="R325" s="31">
        <v>37611435</v>
      </c>
      <c r="S325" s="31">
        <v>17615914</v>
      </c>
      <c r="T325" s="36">
        <f t="shared" si="78"/>
        <v>0.4760356135611794</v>
      </c>
      <c r="U325" s="36">
        <f t="shared" si="79"/>
        <v>0.1140305573153142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122171242</v>
      </c>
      <c r="E326" s="31">
        <v>122141242</v>
      </c>
      <c r="F326" s="31">
        <v>29688418</v>
      </c>
      <c r="G326" s="36">
        <f t="shared" si="72"/>
        <v>0.24300659888519427</v>
      </c>
      <c r="H326" s="31">
        <v>33943701</v>
      </c>
      <c r="I326" s="36">
        <f t="shared" si="73"/>
        <v>0.27783707887654935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63632119</v>
      </c>
      <c r="O326" s="36">
        <f t="shared" si="77"/>
        <v>0.52084367776174367</v>
      </c>
      <c r="P326" s="31">
        <v>28304998</v>
      </c>
      <c r="Q326" s="31">
        <v>112350234</v>
      </c>
      <c r="R326" s="31">
        <v>110803614</v>
      </c>
      <c r="S326" s="31">
        <v>41187076</v>
      </c>
      <c r="T326" s="36">
        <f t="shared" si="78"/>
        <v>0.36659537353522559</v>
      </c>
      <c r="U326" s="36">
        <f t="shared" si="79"/>
        <v>0.19921227339426051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317703119</v>
      </c>
      <c r="E327" s="31">
        <v>317283159</v>
      </c>
      <c r="F327" s="31">
        <v>58969991</v>
      </c>
      <c r="G327" s="36">
        <f t="shared" si="72"/>
        <v>0.18561350982518998</v>
      </c>
      <c r="H327" s="31">
        <v>90015215</v>
      </c>
      <c r="I327" s="36">
        <f t="shared" si="73"/>
        <v>0.2833312284856731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148985206</v>
      </c>
      <c r="O327" s="36">
        <f t="shared" si="77"/>
        <v>0.46894473831086309</v>
      </c>
      <c r="P327" s="31">
        <v>81172374</v>
      </c>
      <c r="Q327" s="31">
        <v>257703488</v>
      </c>
      <c r="R327" s="31">
        <v>268411098</v>
      </c>
      <c r="S327" s="31">
        <v>128228603</v>
      </c>
      <c r="T327" s="36">
        <f t="shared" si="78"/>
        <v>0.49758194580587128</v>
      </c>
      <c r="U327" s="36">
        <f t="shared" si="79"/>
        <v>0.10893904618337258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33038200</v>
      </c>
      <c r="E328" s="31">
        <v>33038200</v>
      </c>
      <c r="F328" s="31">
        <v>6974908</v>
      </c>
      <c r="G328" s="36">
        <f t="shared" si="72"/>
        <v>0.21111646518272786</v>
      </c>
      <c r="H328" s="31">
        <v>8439571</v>
      </c>
      <c r="I328" s="36">
        <f t="shared" si="73"/>
        <v>0.25544887433334745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15414479</v>
      </c>
      <c r="O328" s="36">
        <f t="shared" si="77"/>
        <v>0.46656533951607532</v>
      </c>
      <c r="P328" s="31">
        <v>7434636</v>
      </c>
      <c r="Q328" s="31">
        <v>30133300</v>
      </c>
      <c r="R328" s="31">
        <v>28464900</v>
      </c>
      <c r="S328" s="31">
        <v>13699636</v>
      </c>
      <c r="T328" s="36">
        <f t="shared" si="78"/>
        <v>0.45463444096730193</v>
      </c>
      <c r="U328" s="36">
        <f t="shared" si="79"/>
        <v>0.13516936135138291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55469335</v>
      </c>
      <c r="E329" s="31">
        <v>55469335</v>
      </c>
      <c r="F329" s="31">
        <v>7167921</v>
      </c>
      <c r="G329" s="36">
        <f t="shared" si="72"/>
        <v>0.12922312841861183</v>
      </c>
      <c r="H329" s="31">
        <v>7316877</v>
      </c>
      <c r="I329" s="36">
        <f t="shared" si="73"/>
        <v>0.13190850404101653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14484798</v>
      </c>
      <c r="O329" s="36">
        <f t="shared" si="77"/>
        <v>0.26113163245962839</v>
      </c>
      <c r="P329" s="31">
        <v>9251579</v>
      </c>
      <c r="Q329" s="31">
        <v>62252477</v>
      </c>
      <c r="R329" s="31">
        <v>62485064</v>
      </c>
      <c r="S329" s="31">
        <v>19210400</v>
      </c>
      <c r="T329" s="36">
        <f t="shared" si="78"/>
        <v>0.30858852411607651</v>
      </c>
      <c r="U329" s="36">
        <f t="shared" si="79"/>
        <v>-0.20912127540606851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99323435</v>
      </c>
      <c r="E330" s="31">
        <v>97843435</v>
      </c>
      <c r="F330" s="31">
        <v>16463578</v>
      </c>
      <c r="G330" s="36">
        <f t="shared" si="72"/>
        <v>0.16575723543995433</v>
      </c>
      <c r="H330" s="31">
        <v>22050946</v>
      </c>
      <c r="I330" s="36">
        <f t="shared" si="73"/>
        <v>0.2220115121874309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38514524</v>
      </c>
      <c r="O330" s="36">
        <f t="shared" si="77"/>
        <v>0.38776874762738522</v>
      </c>
      <c r="P330" s="31">
        <v>18694880</v>
      </c>
      <c r="Q330" s="31">
        <v>89675364</v>
      </c>
      <c r="R330" s="31">
        <v>84876520</v>
      </c>
      <c r="S330" s="31">
        <v>37703969</v>
      </c>
      <c r="T330" s="36">
        <f t="shared" si="78"/>
        <v>0.42044957854868592</v>
      </c>
      <c r="U330" s="36">
        <f t="shared" si="79"/>
        <v>0.17951792148438495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678472937</v>
      </c>
      <c r="E332" s="32">
        <f>SUM(E324:E331)</f>
        <v>676542977</v>
      </c>
      <c r="F332" s="32">
        <f>SUM(F324:F331)</f>
        <v>123326608</v>
      </c>
      <c r="G332" s="37">
        <f t="shared" si="72"/>
        <v>0.18177085816467872</v>
      </c>
      <c r="H332" s="32">
        <f>SUM(H324:H331)</f>
        <v>177199947</v>
      </c>
      <c r="I332" s="37">
        <f t="shared" si="73"/>
        <v>0.26117467232152841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300526555</v>
      </c>
      <c r="O332" s="37">
        <f t="shared" si="77"/>
        <v>0.44294553048620716</v>
      </c>
      <c r="P332" s="32">
        <f>SUM(P324:P331)</f>
        <v>162246430</v>
      </c>
      <c r="Q332" s="32">
        <f>SUM(Q324:Q331)</f>
        <v>600104407</v>
      </c>
      <c r="R332" s="32">
        <f>SUM(R324:R331)</f>
        <v>604161721</v>
      </c>
      <c r="S332" s="32">
        <f>SUM(S324:S331)</f>
        <v>264375506</v>
      </c>
      <c r="T332" s="37">
        <f t="shared" si="78"/>
        <v>0.44054918263581422</v>
      </c>
      <c r="U332" s="37">
        <f t="shared" si="79"/>
        <v>9.216546089796851E-2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3059526</v>
      </c>
      <c r="E333" s="31">
        <v>3059526</v>
      </c>
      <c r="F333" s="31">
        <v>727648</v>
      </c>
      <c r="G333" s="36">
        <f t="shared" si="72"/>
        <v>0.23783030443277814</v>
      </c>
      <c r="H333" s="31">
        <v>793941</v>
      </c>
      <c r="I333" s="36">
        <f t="shared" si="73"/>
        <v>0.2594980398924539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1521589</v>
      </c>
      <c r="O333" s="36">
        <f t="shared" si="77"/>
        <v>0.4973283443252321</v>
      </c>
      <c r="P333" s="31">
        <v>731010</v>
      </c>
      <c r="Q333" s="31">
        <v>3377820</v>
      </c>
      <c r="R333" s="31">
        <v>3153792</v>
      </c>
      <c r="S333" s="31">
        <v>1322644</v>
      </c>
      <c r="T333" s="36">
        <f t="shared" si="78"/>
        <v>0.39156734225032713</v>
      </c>
      <c r="U333" s="36">
        <f t="shared" si="79"/>
        <v>8.6087741617761671E-2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5077027</v>
      </c>
      <c r="E334" s="31">
        <v>5077027</v>
      </c>
      <c r="F334" s="31">
        <v>1640835</v>
      </c>
      <c r="G334" s="36">
        <f t="shared" si="72"/>
        <v>0.32318815716363142</v>
      </c>
      <c r="H334" s="31">
        <v>1321332</v>
      </c>
      <c r="I334" s="36">
        <f t="shared" si="73"/>
        <v>0.26025703625369728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2962167</v>
      </c>
      <c r="O334" s="36">
        <f t="shared" si="77"/>
        <v>0.5834451934173287</v>
      </c>
      <c r="P334" s="31">
        <v>1209969</v>
      </c>
      <c r="Q334" s="31">
        <v>4963815</v>
      </c>
      <c r="R334" s="31">
        <v>4150156</v>
      </c>
      <c r="S334" s="31">
        <v>2748869</v>
      </c>
      <c r="T334" s="36">
        <f t="shared" si="78"/>
        <v>0.55378151683735188</v>
      </c>
      <c r="U334" s="36">
        <f t="shared" si="79"/>
        <v>9.2037895185744345E-2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16696566</v>
      </c>
      <c r="E335" s="31">
        <v>16696566</v>
      </c>
      <c r="F335" s="31">
        <v>2729298</v>
      </c>
      <c r="G335" s="36">
        <f t="shared" si="72"/>
        <v>0.16346463099058811</v>
      </c>
      <c r="H335" s="31">
        <v>4535171</v>
      </c>
      <c r="I335" s="36">
        <f t="shared" si="73"/>
        <v>0.27162297924016232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7264469</v>
      </c>
      <c r="O335" s="36">
        <f t="shared" si="77"/>
        <v>0.43508761023075043</v>
      </c>
      <c r="P335" s="31">
        <v>4160487</v>
      </c>
      <c r="Q335" s="31">
        <v>17770112</v>
      </c>
      <c r="R335" s="31">
        <v>16350344</v>
      </c>
      <c r="S335" s="31">
        <v>10285030</v>
      </c>
      <c r="T335" s="36">
        <f t="shared" si="78"/>
        <v>0.57878250851767277</v>
      </c>
      <c r="U335" s="36">
        <f t="shared" si="79"/>
        <v>9.0057726415200934E-2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24833119</v>
      </c>
      <c r="E337" s="32">
        <f>SUM(E333:E336)</f>
        <v>24833119</v>
      </c>
      <c r="F337" s="32">
        <f>SUM(F333:F336)</f>
        <v>5097781</v>
      </c>
      <c r="G337" s="37">
        <f t="shared" si="72"/>
        <v>0.20528154357090625</v>
      </c>
      <c r="H337" s="32">
        <f>SUM(H333:H336)</f>
        <v>6650444</v>
      </c>
      <c r="I337" s="37">
        <f t="shared" si="73"/>
        <v>0.26780542548843744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11748225</v>
      </c>
      <c r="O337" s="37">
        <f t="shared" si="77"/>
        <v>0.47308696905934372</v>
      </c>
      <c r="P337" s="32">
        <f>SUM(P333:P336)</f>
        <v>6101466</v>
      </c>
      <c r="Q337" s="32">
        <f>SUM(Q333:Q336)</f>
        <v>26111747</v>
      </c>
      <c r="R337" s="32">
        <f>SUM(R333:R336)</f>
        <v>23654292</v>
      </c>
      <c r="S337" s="32">
        <f>SUM(S333:S336)</f>
        <v>14356543</v>
      </c>
      <c r="T337" s="37">
        <f t="shared" si="78"/>
        <v>0.54981166139515669</v>
      </c>
      <c r="U337" s="37">
        <f t="shared" si="79"/>
        <v>8.9974769997898774E-2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5518088215</v>
      </c>
      <c r="E338" s="32">
        <f>SUM(E302,E304:E309,E311:E316,E318:E322,E324:E331,E333:E336)</f>
        <v>5496795453</v>
      </c>
      <c r="F338" s="32">
        <f>SUM(F302,F304:F309,F311:F316,F318:F322,F324:F331,F333:F336)</f>
        <v>942950840</v>
      </c>
      <c r="G338" s="37">
        <f t="shared" si="72"/>
        <v>0.17088361100077121</v>
      </c>
      <c r="H338" s="32">
        <f>SUM(H302,H304:H309,H311:H316,H318:H322,H324:H331,H333:H336)</f>
        <v>1354749961</v>
      </c>
      <c r="I338" s="37">
        <f t="shared" si="73"/>
        <v>0.24551074723983912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2297700801</v>
      </c>
      <c r="O338" s="37">
        <f t="shared" si="77"/>
        <v>0.41639435824061033</v>
      </c>
      <c r="P338" s="32">
        <f>SUM(P302,P304:P309,P311:P316,P318:P322,P324:P331,P333:P336)</f>
        <v>1333006067</v>
      </c>
      <c r="Q338" s="32">
        <f>SUM(Q302,Q304:Q309,Q311:Q316,Q318:Q322,Q324:Q331,Q333:Q336)</f>
        <v>4921281378</v>
      </c>
      <c r="R338" s="32">
        <f>SUM(R302,R304:R309,R311:R316,R318:R322,R324:R331,R333:R336)</f>
        <v>5207965667</v>
      </c>
      <c r="S338" s="32">
        <f>SUM(S302,S304:S309,S311:S316,S318:S322,S324:S331,S333:S336)</f>
        <v>2231672000</v>
      </c>
      <c r="T338" s="37">
        <f t="shared" si="78"/>
        <v>0.45347376599444666</v>
      </c>
      <c r="U338" s="37">
        <f t="shared" si="79"/>
        <v>1.6311924257730981E-2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22454901077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22472139554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3685365800</v>
      </c>
      <c r="G339" s="39">
        <f t="shared" si="72"/>
        <v>0.16412300314138675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4976750939</v>
      </c>
      <c r="I339" s="39">
        <f t="shared" si="73"/>
        <v>0.22163317139248334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8662116739</v>
      </c>
      <c r="O339" s="39">
        <f t="shared" si="77"/>
        <v>0.38575617453387012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4192591709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19857792963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20900778542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7553549584</v>
      </c>
      <c r="T339" s="39">
        <f t="shared" si="78"/>
        <v>0.38038212998162174</v>
      </c>
      <c r="U339" s="39">
        <f t="shared" si="79"/>
        <v>0.18703448473570417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tabSelected="1" view="pageBreakPreview" topLeftCell="A244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5.85546875" bestFit="1" customWidth="1"/>
    <col min="5" max="5" width="11.7109375" hidden="1" customWidth="1"/>
    <col min="6" max="6" width="16.5703125" customWidth="1"/>
    <col min="7" max="7" width="13" bestFit="1" customWidth="1"/>
    <col min="8" max="8" width="15.42578125" bestFit="1" customWidth="1"/>
    <col min="9" max="9" width="13" bestFit="1" customWidth="1"/>
    <col min="10" max="13" width="11.7109375" hidden="1" customWidth="1"/>
    <col min="14" max="14" width="16.5703125" bestFit="1" customWidth="1"/>
    <col min="15" max="15" width="19.85546875" bestFit="1" customWidth="1"/>
    <col min="16" max="16" width="15.42578125" bestFit="1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1.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544839918</v>
      </c>
      <c r="E8" s="31">
        <v>544839918</v>
      </c>
      <c r="F8" s="31">
        <v>121725658</v>
      </c>
      <c r="G8" s="36">
        <f>IF(($D8       =0),0,($F8       /$D8       ))</f>
        <v>0.22341545466571339</v>
      </c>
      <c r="H8" s="31">
        <v>178254876</v>
      </c>
      <c r="I8" s="36">
        <f>IF(($D8       =0),0,($H8       /$D8       ))</f>
        <v>0.32716926589068313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299980534</v>
      </c>
      <c r="O8" s="36">
        <f>IF(($D8       =0),0,($N8       /$D8       ))</f>
        <v>0.55058472055639651</v>
      </c>
      <c r="P8" s="31">
        <v>131844955</v>
      </c>
      <c r="Q8" s="31">
        <v>487211548</v>
      </c>
      <c r="R8" s="31">
        <v>565574894</v>
      </c>
      <c r="S8" s="31">
        <v>253073323</v>
      </c>
      <c r="T8" s="36">
        <f>IF(($Q8       =0),0,($S8       /$Q8       ))</f>
        <v>0.51943211124379995</v>
      </c>
      <c r="U8" s="36">
        <f>IF(($P8       =0),0,(($H8       /$P8       )-1))</f>
        <v>0.35200376836565339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593840320</v>
      </c>
      <c r="E9" s="31">
        <v>593840320</v>
      </c>
      <c r="F9" s="31">
        <v>82968129</v>
      </c>
      <c r="G9" s="36">
        <f>IF(($D9       =0),0,($F9       /$D9       ))</f>
        <v>0.13971454312836151</v>
      </c>
      <c r="H9" s="31">
        <v>102023990</v>
      </c>
      <c r="I9" s="36">
        <f>IF(($D9       =0),0,($H9       /$D9       ))</f>
        <v>0.17180374347097213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184992119</v>
      </c>
      <c r="O9" s="36">
        <f>IF(($D9       =0),0,($N9       /$D9       ))</f>
        <v>0.31151828659933362</v>
      </c>
      <c r="P9" s="31">
        <v>110954239</v>
      </c>
      <c r="Q9" s="31">
        <v>590534220</v>
      </c>
      <c r="R9" s="31">
        <v>575022640</v>
      </c>
      <c r="S9" s="31">
        <v>319592859</v>
      </c>
      <c r="T9" s="36">
        <f>IF(($Q9       =0),0,($S9       /$Q9       ))</f>
        <v>0.54119278472973165</v>
      </c>
      <c r="U9" s="36">
        <f>IF(($P9       =0),0,(($H9       /$P9       )-1))</f>
        <v>-8.0485874901994547E-2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1138680238</v>
      </c>
      <c r="E10" s="32">
        <f>SUM(E8:E9)</f>
        <v>1138680238</v>
      </c>
      <c r="F10" s="32">
        <f>SUM(F8:F9)</f>
        <v>204693787</v>
      </c>
      <c r="G10" s="37">
        <f t="shared" ref="G10:G54" si="0">IF(($D10      =0),0,($F10      /$D10      ))</f>
        <v>0.17976406384247795</v>
      </c>
      <c r="H10" s="32">
        <f>SUM(H8:H9)</f>
        <v>280278866</v>
      </c>
      <c r="I10" s="37">
        <f t="shared" ref="I10:I54" si="1">IF(($D10      =0),0,($H10      /$D10      ))</f>
        <v>0.2461436113902242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484972653</v>
      </c>
      <c r="O10" s="37">
        <f t="shared" ref="O10:O54" si="5">IF(($D10      =0),0,($N10      /$D10      ))</f>
        <v>0.42590767523270218</v>
      </c>
      <c r="P10" s="32">
        <f>SUM(P8:P9)</f>
        <v>242799194</v>
      </c>
      <c r="Q10" s="32">
        <f>SUM(Q8:Q9)</f>
        <v>1077745768</v>
      </c>
      <c r="R10" s="32">
        <f>SUM(R8:R9)</f>
        <v>1140597534</v>
      </c>
      <c r="S10" s="32">
        <f>SUM(S8:S9)</f>
        <v>572666182</v>
      </c>
      <c r="T10" s="37">
        <f t="shared" ref="T10:T54" si="6">IF(($Q10      =0),0,($S10      /$Q10      ))</f>
        <v>0.53135553764475552</v>
      </c>
      <c r="U10" s="37">
        <f t="shared" ref="U10:U54" si="7">IF(($P10      =0),0,(($H10      /$P10      )-1))</f>
        <v>0.15436489463799452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27185557</v>
      </c>
      <c r="E11" s="31">
        <v>27185557</v>
      </c>
      <c r="F11" s="31">
        <v>9505295</v>
      </c>
      <c r="G11" s="36">
        <f t="shared" si="0"/>
        <v>0.34964503394210389</v>
      </c>
      <c r="H11" s="31">
        <v>6189207</v>
      </c>
      <c r="I11" s="36">
        <f t="shared" si="1"/>
        <v>0.22766526358095218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15694502</v>
      </c>
      <c r="O11" s="36">
        <f t="shared" si="5"/>
        <v>0.57731029752305607</v>
      </c>
      <c r="P11" s="31">
        <v>5146380</v>
      </c>
      <c r="Q11" s="31">
        <v>23030867</v>
      </c>
      <c r="R11" s="31">
        <v>27185556</v>
      </c>
      <c r="S11" s="31">
        <v>9427279</v>
      </c>
      <c r="T11" s="36">
        <f t="shared" si="6"/>
        <v>0.40933235383626676</v>
      </c>
      <c r="U11" s="36">
        <f t="shared" si="7"/>
        <v>0.20263311298427245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19667022</v>
      </c>
      <c r="E12" s="31">
        <v>19667022</v>
      </c>
      <c r="F12" s="31">
        <v>2551401</v>
      </c>
      <c r="G12" s="36">
        <f t="shared" si="0"/>
        <v>0.12972991030365452</v>
      </c>
      <c r="H12" s="31">
        <v>3219805</v>
      </c>
      <c r="I12" s="36">
        <f t="shared" si="1"/>
        <v>0.16371594031877323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5771206</v>
      </c>
      <c r="O12" s="36">
        <f t="shared" si="5"/>
        <v>0.29344585062242773</v>
      </c>
      <c r="P12" s="31">
        <v>3468264</v>
      </c>
      <c r="Q12" s="31">
        <v>18226826</v>
      </c>
      <c r="R12" s="31">
        <v>18522665</v>
      </c>
      <c r="S12" s="31">
        <v>6797805</v>
      </c>
      <c r="T12" s="36">
        <f t="shared" si="6"/>
        <v>0.37295604840908669</v>
      </c>
      <c r="U12" s="36">
        <f t="shared" si="7"/>
        <v>-7.163785686441404E-2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39491712</v>
      </c>
      <c r="E13" s="31">
        <v>39491712</v>
      </c>
      <c r="F13" s="31">
        <v>1451826</v>
      </c>
      <c r="G13" s="36">
        <f t="shared" si="0"/>
        <v>3.6762802281146992E-2</v>
      </c>
      <c r="H13" s="31">
        <v>2857551</v>
      </c>
      <c r="I13" s="36">
        <f t="shared" si="1"/>
        <v>7.2358245699755935E-2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4309377</v>
      </c>
      <c r="O13" s="36">
        <f t="shared" si="5"/>
        <v>0.10912104798090293</v>
      </c>
      <c r="P13" s="31">
        <v>2596439</v>
      </c>
      <c r="Q13" s="31">
        <v>32518688</v>
      </c>
      <c r="R13" s="31">
        <v>33008416</v>
      </c>
      <c r="S13" s="31">
        <v>3241940</v>
      </c>
      <c r="T13" s="36">
        <f t="shared" si="6"/>
        <v>9.96946740286693E-2</v>
      </c>
      <c r="U13" s="36">
        <f t="shared" si="7"/>
        <v>0.10056542826540493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47176896</v>
      </c>
      <c r="E14" s="31">
        <v>47176896</v>
      </c>
      <c r="F14" s="31">
        <v>7381893</v>
      </c>
      <c r="G14" s="36">
        <f t="shared" si="0"/>
        <v>0.15647263016201829</v>
      </c>
      <c r="H14" s="31">
        <v>8599250</v>
      </c>
      <c r="I14" s="36">
        <f t="shared" si="1"/>
        <v>0.18227672291114702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15981143</v>
      </c>
      <c r="O14" s="36">
        <f t="shared" si="5"/>
        <v>0.33874935307316528</v>
      </c>
      <c r="P14" s="31">
        <v>8830360</v>
      </c>
      <c r="Q14" s="31">
        <v>35270216</v>
      </c>
      <c r="R14" s="31">
        <v>35296876</v>
      </c>
      <c r="S14" s="31">
        <v>16420308</v>
      </c>
      <c r="T14" s="36">
        <f t="shared" si="6"/>
        <v>0.46555734163918927</v>
      </c>
      <c r="U14" s="36">
        <f t="shared" si="7"/>
        <v>-2.6172205889680611E-2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12062421</v>
      </c>
      <c r="E15" s="31">
        <v>12062421</v>
      </c>
      <c r="F15" s="31">
        <v>1609660</v>
      </c>
      <c r="G15" s="36">
        <f t="shared" si="0"/>
        <v>0.13344419001790769</v>
      </c>
      <c r="H15" s="31">
        <v>1076485</v>
      </c>
      <c r="I15" s="36">
        <f t="shared" si="1"/>
        <v>8.9242864264147306E-2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2686145</v>
      </c>
      <c r="O15" s="36">
        <f t="shared" si="5"/>
        <v>0.22268705428205499</v>
      </c>
      <c r="P15" s="31">
        <v>1104239</v>
      </c>
      <c r="Q15" s="31">
        <v>22538278</v>
      </c>
      <c r="R15" s="31">
        <v>22467853</v>
      </c>
      <c r="S15" s="31">
        <v>2410889</v>
      </c>
      <c r="T15" s="36">
        <f t="shared" si="6"/>
        <v>0.10696864241358635</v>
      </c>
      <c r="U15" s="36">
        <f t="shared" si="7"/>
        <v>-2.5134051595714357E-2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63864165</v>
      </c>
      <c r="E16" s="31">
        <v>64133283</v>
      </c>
      <c r="F16" s="31">
        <v>12315846</v>
      </c>
      <c r="G16" s="36">
        <f t="shared" si="0"/>
        <v>0.19284439090372513</v>
      </c>
      <c r="H16" s="31">
        <v>19688702</v>
      </c>
      <c r="I16" s="36">
        <f t="shared" si="1"/>
        <v>0.308290290807059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32004548</v>
      </c>
      <c r="O16" s="36">
        <f t="shared" si="5"/>
        <v>0.50113468171078412</v>
      </c>
      <c r="P16" s="31">
        <v>17121739</v>
      </c>
      <c r="Q16" s="31">
        <v>61448947</v>
      </c>
      <c r="R16" s="31">
        <v>64370533</v>
      </c>
      <c r="S16" s="31">
        <v>30439721</v>
      </c>
      <c r="T16" s="36">
        <f t="shared" si="6"/>
        <v>0.49536603125192691</v>
      </c>
      <c r="U16" s="36">
        <f t="shared" si="7"/>
        <v>0.14992419870434892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12424078</v>
      </c>
      <c r="E17" s="31">
        <v>12424078</v>
      </c>
      <c r="F17" s="31">
        <v>22420194</v>
      </c>
      <c r="G17" s="36">
        <f t="shared" si="0"/>
        <v>1.8045760820239538</v>
      </c>
      <c r="H17" s="31">
        <v>3136122</v>
      </c>
      <c r="I17" s="36">
        <f t="shared" si="1"/>
        <v>0.2524229162115692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25556316</v>
      </c>
      <c r="O17" s="36">
        <f t="shared" si="5"/>
        <v>2.0569989982355228</v>
      </c>
      <c r="P17" s="31">
        <v>2358515</v>
      </c>
      <c r="Q17" s="31">
        <v>10820498</v>
      </c>
      <c r="R17" s="31">
        <v>15517308</v>
      </c>
      <c r="S17" s="31">
        <v>4211892</v>
      </c>
      <c r="T17" s="36">
        <f t="shared" si="6"/>
        <v>0.38925121560948489</v>
      </c>
      <c r="U17" s="36">
        <f t="shared" si="7"/>
        <v>0.32970195228777421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221871851</v>
      </c>
      <c r="E19" s="32">
        <f>SUM(E11:E18)</f>
        <v>222140969</v>
      </c>
      <c r="F19" s="32">
        <f>SUM(F11:F18)</f>
        <v>57236115</v>
      </c>
      <c r="G19" s="37">
        <f t="shared" si="0"/>
        <v>0.2579692500063922</v>
      </c>
      <c r="H19" s="32">
        <f>SUM(H11:H18)</f>
        <v>44767122</v>
      </c>
      <c r="I19" s="37">
        <f t="shared" si="1"/>
        <v>0.20177017408125378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102003237</v>
      </c>
      <c r="O19" s="37">
        <f t="shared" si="5"/>
        <v>0.45973942408764595</v>
      </c>
      <c r="P19" s="32">
        <f>SUM(P11:P18)</f>
        <v>40625936</v>
      </c>
      <c r="Q19" s="32">
        <f>SUM(Q11:Q18)</f>
        <v>203854320</v>
      </c>
      <c r="R19" s="32">
        <f>SUM(R11:R18)</f>
        <v>216369207</v>
      </c>
      <c r="S19" s="32">
        <f>SUM(S11:S18)</f>
        <v>72949834</v>
      </c>
      <c r="T19" s="37">
        <f t="shared" si="6"/>
        <v>0.35785277447149516</v>
      </c>
      <c r="U19" s="37">
        <f t="shared" si="7"/>
        <v>0.10193453758210036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14249238</v>
      </c>
      <c r="E20" s="31">
        <v>14249238</v>
      </c>
      <c r="F20" s="31">
        <v>0</v>
      </c>
      <c r="G20" s="36">
        <f t="shared" si="0"/>
        <v>0</v>
      </c>
      <c r="H20" s="31">
        <v>530168</v>
      </c>
      <c r="I20" s="36">
        <f t="shared" si="1"/>
        <v>3.7206761512440172E-2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530168</v>
      </c>
      <c r="O20" s="36">
        <f t="shared" si="5"/>
        <v>3.7206761512440172E-2</v>
      </c>
      <c r="P20" s="31">
        <v>259114</v>
      </c>
      <c r="Q20" s="31">
        <v>12968510</v>
      </c>
      <c r="R20" s="31">
        <v>13768510</v>
      </c>
      <c r="S20" s="31">
        <v>584956</v>
      </c>
      <c r="T20" s="36">
        <f t="shared" si="6"/>
        <v>4.510587569427791E-2</v>
      </c>
      <c r="U20" s="36">
        <f t="shared" si="7"/>
        <v>1.0460801037381229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11154000</v>
      </c>
      <c r="E21" s="31">
        <v>11400072</v>
      </c>
      <c r="F21" s="31">
        <v>1973896</v>
      </c>
      <c r="G21" s="36">
        <f t="shared" si="0"/>
        <v>0.17696754527523759</v>
      </c>
      <c r="H21" s="31">
        <v>1855993</v>
      </c>
      <c r="I21" s="36">
        <f t="shared" si="1"/>
        <v>0.16639707728169267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3829889</v>
      </c>
      <c r="O21" s="36">
        <f t="shared" si="5"/>
        <v>0.34336462255693023</v>
      </c>
      <c r="P21" s="31">
        <v>1834534</v>
      </c>
      <c r="Q21" s="31">
        <v>8015018</v>
      </c>
      <c r="R21" s="31">
        <v>11507733</v>
      </c>
      <c r="S21" s="31">
        <v>4650039</v>
      </c>
      <c r="T21" s="36">
        <f t="shared" si="6"/>
        <v>0.58016575882923782</v>
      </c>
      <c r="U21" s="36">
        <f t="shared" si="7"/>
        <v>1.1697248456556286E-2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13134555</v>
      </c>
      <c r="E22" s="31">
        <v>13134555</v>
      </c>
      <c r="F22" s="31">
        <v>2384338</v>
      </c>
      <c r="G22" s="36">
        <f t="shared" si="0"/>
        <v>0.18153169254687349</v>
      </c>
      <c r="H22" s="31">
        <v>2233006</v>
      </c>
      <c r="I22" s="36">
        <f t="shared" si="1"/>
        <v>0.17001002317931593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4617344</v>
      </c>
      <c r="O22" s="36">
        <f t="shared" si="5"/>
        <v>0.35154171572618942</v>
      </c>
      <c r="P22" s="31">
        <v>2273266</v>
      </c>
      <c r="Q22" s="31">
        <v>16553223</v>
      </c>
      <c r="R22" s="31">
        <v>16553223</v>
      </c>
      <c r="S22" s="31">
        <v>5255985</v>
      </c>
      <c r="T22" s="36">
        <f t="shared" si="6"/>
        <v>0.31752034029868381</v>
      </c>
      <c r="U22" s="36">
        <f t="shared" si="7"/>
        <v>-1.7710201973724193E-2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22709204</v>
      </c>
      <c r="E23" s="31">
        <v>22709204</v>
      </c>
      <c r="F23" s="31">
        <v>2764018</v>
      </c>
      <c r="G23" s="36">
        <f t="shared" si="0"/>
        <v>0.12171355719909865</v>
      </c>
      <c r="H23" s="31">
        <v>1836051</v>
      </c>
      <c r="I23" s="36">
        <f t="shared" si="1"/>
        <v>8.0850522105486392E-2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4600069</v>
      </c>
      <c r="O23" s="36">
        <f t="shared" si="5"/>
        <v>0.20256407930458506</v>
      </c>
      <c r="P23" s="31">
        <v>3004315</v>
      </c>
      <c r="Q23" s="31">
        <v>11435587</v>
      </c>
      <c r="R23" s="31">
        <v>13502596</v>
      </c>
      <c r="S23" s="31">
        <v>6079552</v>
      </c>
      <c r="T23" s="36">
        <f t="shared" si="6"/>
        <v>0.53163444954771455</v>
      </c>
      <c r="U23" s="36">
        <f t="shared" si="7"/>
        <v>-0.38886202012771631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13726590</v>
      </c>
      <c r="E24" s="31">
        <v>15726590</v>
      </c>
      <c r="F24" s="31">
        <v>3431537</v>
      </c>
      <c r="G24" s="36">
        <f t="shared" si="0"/>
        <v>0.24999194993075483</v>
      </c>
      <c r="H24" s="31">
        <v>4039173</v>
      </c>
      <c r="I24" s="36">
        <f t="shared" si="1"/>
        <v>0.29425902573035256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7470710</v>
      </c>
      <c r="O24" s="36">
        <f t="shared" si="5"/>
        <v>0.54425097566110736</v>
      </c>
      <c r="P24" s="31">
        <v>3122134</v>
      </c>
      <c r="Q24" s="31">
        <v>12876004</v>
      </c>
      <c r="R24" s="31">
        <v>15095749</v>
      </c>
      <c r="S24" s="31">
        <v>5980025</v>
      </c>
      <c r="T24" s="36">
        <f t="shared" si="6"/>
        <v>0.46443174450706914</v>
      </c>
      <c r="U24" s="36">
        <f t="shared" si="7"/>
        <v>0.29372185819058383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39266871</v>
      </c>
      <c r="E25" s="31">
        <v>39266871</v>
      </c>
      <c r="F25" s="31">
        <v>12405970</v>
      </c>
      <c r="G25" s="36">
        <f t="shared" si="0"/>
        <v>0.31593986696826443</v>
      </c>
      <c r="H25" s="31">
        <v>7558331</v>
      </c>
      <c r="I25" s="36">
        <f t="shared" si="1"/>
        <v>0.19248620548349779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19964301</v>
      </c>
      <c r="O25" s="36">
        <f t="shared" si="5"/>
        <v>0.50842607245176219</v>
      </c>
      <c r="P25" s="31">
        <v>4883857</v>
      </c>
      <c r="Q25" s="31">
        <v>45590738</v>
      </c>
      <c r="R25" s="31">
        <v>45590738</v>
      </c>
      <c r="S25" s="31">
        <v>10167468</v>
      </c>
      <c r="T25" s="36">
        <f t="shared" si="6"/>
        <v>0.22301608717103899</v>
      </c>
      <c r="U25" s="36">
        <f t="shared" si="7"/>
        <v>0.54761513287551211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2727348</v>
      </c>
      <c r="E26" s="31">
        <v>2727348</v>
      </c>
      <c r="F26" s="31">
        <v>594745</v>
      </c>
      <c r="G26" s="36">
        <f t="shared" si="0"/>
        <v>0.21806714801338151</v>
      </c>
      <c r="H26" s="31">
        <v>432171</v>
      </c>
      <c r="I26" s="36">
        <f t="shared" si="1"/>
        <v>0.15845832655018721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1026916</v>
      </c>
      <c r="O26" s="36">
        <f t="shared" si="5"/>
        <v>0.37652547456356872</v>
      </c>
      <c r="P26" s="31">
        <v>595721</v>
      </c>
      <c r="Q26" s="31">
        <v>2388811</v>
      </c>
      <c r="R26" s="31">
        <v>2385984</v>
      </c>
      <c r="S26" s="31">
        <v>1140660</v>
      </c>
      <c r="T26" s="36">
        <f t="shared" si="6"/>
        <v>0.47750115015377942</v>
      </c>
      <c r="U26" s="36">
        <f t="shared" si="7"/>
        <v>-0.27454127015834595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116967806</v>
      </c>
      <c r="E27" s="32">
        <f>SUM(E20:E26)</f>
        <v>119213878</v>
      </c>
      <c r="F27" s="32">
        <f>SUM(F20:F26)</f>
        <v>23554504</v>
      </c>
      <c r="G27" s="37">
        <f t="shared" si="0"/>
        <v>0.20137595809910291</v>
      </c>
      <c r="H27" s="32">
        <f>SUM(H20:H26)</f>
        <v>18484893</v>
      </c>
      <c r="I27" s="37">
        <f t="shared" si="1"/>
        <v>0.15803402348164075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42039397</v>
      </c>
      <c r="O27" s="37">
        <f t="shared" si="5"/>
        <v>0.35940998158074366</v>
      </c>
      <c r="P27" s="32">
        <f>SUM(P20:P26)</f>
        <v>15972941</v>
      </c>
      <c r="Q27" s="32">
        <f>SUM(Q20:Q26)</f>
        <v>109827891</v>
      </c>
      <c r="R27" s="32">
        <f>SUM(R20:R26)</f>
        <v>118404533</v>
      </c>
      <c r="S27" s="32">
        <f>SUM(S20:S26)</f>
        <v>33858685</v>
      </c>
      <c r="T27" s="37">
        <f t="shared" si="6"/>
        <v>0.30828858399912279</v>
      </c>
      <c r="U27" s="37">
        <f t="shared" si="7"/>
        <v>0.15726296115411675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48300600</v>
      </c>
      <c r="E28" s="31">
        <v>48300600</v>
      </c>
      <c r="F28" s="31">
        <v>18147491</v>
      </c>
      <c r="G28" s="36">
        <f t="shared" si="0"/>
        <v>0.37571978401924616</v>
      </c>
      <c r="H28" s="31">
        <v>11542814</v>
      </c>
      <c r="I28" s="36">
        <f t="shared" si="1"/>
        <v>0.2389786876353503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29690305</v>
      </c>
      <c r="O28" s="36">
        <f t="shared" si="5"/>
        <v>0.61469847165459646</v>
      </c>
      <c r="P28" s="31">
        <v>4648571</v>
      </c>
      <c r="Q28" s="31">
        <v>48593348</v>
      </c>
      <c r="R28" s="31">
        <v>48629731</v>
      </c>
      <c r="S28" s="31">
        <v>9142297</v>
      </c>
      <c r="T28" s="36">
        <f t="shared" si="6"/>
        <v>0.18813885801817978</v>
      </c>
      <c r="U28" s="36">
        <f t="shared" si="7"/>
        <v>1.4830886739172104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17242891</v>
      </c>
      <c r="E29" s="31">
        <v>17242891</v>
      </c>
      <c r="F29" s="31">
        <v>5094603</v>
      </c>
      <c r="G29" s="36">
        <f t="shared" si="0"/>
        <v>0.29546106856443038</v>
      </c>
      <c r="H29" s="31">
        <v>3004429</v>
      </c>
      <c r="I29" s="36">
        <f t="shared" si="1"/>
        <v>0.17424160484457044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8099032</v>
      </c>
      <c r="O29" s="36">
        <f t="shared" si="5"/>
        <v>0.46970267340900085</v>
      </c>
      <c r="P29" s="31">
        <v>2211414</v>
      </c>
      <c r="Q29" s="31">
        <v>18599323</v>
      </c>
      <c r="R29" s="31">
        <v>19099323</v>
      </c>
      <c r="S29" s="31">
        <v>4177015</v>
      </c>
      <c r="T29" s="36">
        <f t="shared" si="6"/>
        <v>0.22457887311274716</v>
      </c>
      <c r="U29" s="36">
        <f t="shared" si="7"/>
        <v>0.35860087708588262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6504055</v>
      </c>
      <c r="E30" s="31">
        <v>6504055</v>
      </c>
      <c r="F30" s="31">
        <v>2112067</v>
      </c>
      <c r="G30" s="36">
        <f t="shared" si="0"/>
        <v>0.32473080255317643</v>
      </c>
      <c r="H30" s="31">
        <v>2352312</v>
      </c>
      <c r="I30" s="36">
        <f t="shared" si="1"/>
        <v>0.36166852832579061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4464379</v>
      </c>
      <c r="O30" s="36">
        <f t="shared" si="5"/>
        <v>0.6863993308789671</v>
      </c>
      <c r="P30" s="31">
        <v>1295083</v>
      </c>
      <c r="Q30" s="31">
        <v>8612061</v>
      </c>
      <c r="R30" s="31">
        <v>8402061</v>
      </c>
      <c r="S30" s="31">
        <v>4952573</v>
      </c>
      <c r="T30" s="36">
        <f t="shared" si="6"/>
        <v>0.57507407344188577</v>
      </c>
      <c r="U30" s="36">
        <f t="shared" si="7"/>
        <v>0.81634072874093788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24316789</v>
      </c>
      <c r="E31" s="31">
        <v>24316789</v>
      </c>
      <c r="F31" s="31">
        <v>6117554</v>
      </c>
      <c r="G31" s="36">
        <f t="shared" si="0"/>
        <v>0.25157737725980184</v>
      </c>
      <c r="H31" s="31">
        <v>7909309</v>
      </c>
      <c r="I31" s="36">
        <f t="shared" si="1"/>
        <v>0.32526124234577186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14026863</v>
      </c>
      <c r="O31" s="36">
        <f t="shared" si="5"/>
        <v>0.5768386196055737</v>
      </c>
      <c r="P31" s="31">
        <v>7953477</v>
      </c>
      <c r="Q31" s="31">
        <v>26876674</v>
      </c>
      <c r="R31" s="31">
        <v>34169271</v>
      </c>
      <c r="S31" s="31">
        <v>14606073</v>
      </c>
      <c r="T31" s="36">
        <f t="shared" si="6"/>
        <v>0.54344793555928828</v>
      </c>
      <c r="U31" s="36">
        <f t="shared" si="7"/>
        <v>-5.5532944899444603E-3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9672813</v>
      </c>
      <c r="E32" s="31">
        <v>9672814</v>
      </c>
      <c r="F32" s="31">
        <v>1668008</v>
      </c>
      <c r="G32" s="36">
        <f t="shared" si="0"/>
        <v>0.17244290776633436</v>
      </c>
      <c r="H32" s="31">
        <v>3173116</v>
      </c>
      <c r="I32" s="36">
        <f t="shared" si="1"/>
        <v>0.32804479937738895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4841124</v>
      </c>
      <c r="O32" s="36">
        <f t="shared" si="5"/>
        <v>0.50048770714372337</v>
      </c>
      <c r="P32" s="31">
        <v>1973528</v>
      </c>
      <c r="Q32" s="31">
        <v>8972825</v>
      </c>
      <c r="R32" s="31">
        <v>9052826</v>
      </c>
      <c r="S32" s="31">
        <v>3391713</v>
      </c>
      <c r="T32" s="36">
        <f t="shared" si="6"/>
        <v>0.37799834500282797</v>
      </c>
      <c r="U32" s="36">
        <f t="shared" si="7"/>
        <v>0.60783936179268805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75949506</v>
      </c>
      <c r="E33" s="31">
        <v>75949506</v>
      </c>
      <c r="F33" s="31">
        <v>11325776</v>
      </c>
      <c r="G33" s="36">
        <f t="shared" si="0"/>
        <v>0.14912244458838217</v>
      </c>
      <c r="H33" s="31">
        <v>13100759</v>
      </c>
      <c r="I33" s="36">
        <f t="shared" si="1"/>
        <v>0.17249301134361558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24426535</v>
      </c>
      <c r="O33" s="36">
        <f t="shared" si="5"/>
        <v>0.32161545593199775</v>
      </c>
      <c r="P33" s="31">
        <v>11775142</v>
      </c>
      <c r="Q33" s="31">
        <v>74831682</v>
      </c>
      <c r="R33" s="31">
        <v>74871682</v>
      </c>
      <c r="S33" s="31">
        <v>23426131</v>
      </c>
      <c r="T33" s="36">
        <f t="shared" si="6"/>
        <v>0.31305097485313776</v>
      </c>
      <c r="U33" s="36">
        <f t="shared" si="7"/>
        <v>0.11257758080539504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181986654</v>
      </c>
      <c r="E35" s="32">
        <f>SUM(E28:E34)</f>
        <v>181986655</v>
      </c>
      <c r="F35" s="32">
        <f>SUM(F28:F34)</f>
        <v>44465499</v>
      </c>
      <c r="G35" s="37">
        <f t="shared" si="0"/>
        <v>0.24433384549176887</v>
      </c>
      <c r="H35" s="32">
        <f>SUM(H28:H34)</f>
        <v>41082739</v>
      </c>
      <c r="I35" s="37">
        <f t="shared" si="1"/>
        <v>0.22574588903645648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85548238</v>
      </c>
      <c r="O35" s="37">
        <f t="shared" si="5"/>
        <v>0.47007973452822532</v>
      </c>
      <c r="P35" s="32">
        <f>SUM(P28:P34)</f>
        <v>29857215</v>
      </c>
      <c r="Q35" s="32">
        <f>SUM(Q28:Q34)</f>
        <v>186485913</v>
      </c>
      <c r="R35" s="32">
        <f>SUM(R28:R34)</f>
        <v>194224894</v>
      </c>
      <c r="S35" s="32">
        <f>SUM(S28:S34)</f>
        <v>59695802</v>
      </c>
      <c r="T35" s="37">
        <f t="shared" si="6"/>
        <v>0.32010890817259746</v>
      </c>
      <c r="U35" s="37">
        <f t="shared" si="7"/>
        <v>0.37597357958536981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27663007</v>
      </c>
      <c r="E36" s="31">
        <v>27663007</v>
      </c>
      <c r="F36" s="31">
        <v>5006514</v>
      </c>
      <c r="G36" s="36">
        <f t="shared" si="0"/>
        <v>0.18098227716169829</v>
      </c>
      <c r="H36" s="31">
        <v>5315656</v>
      </c>
      <c r="I36" s="36">
        <f t="shared" si="1"/>
        <v>0.19215756262506098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10322170</v>
      </c>
      <c r="O36" s="36">
        <f t="shared" si="5"/>
        <v>0.37313983978675924</v>
      </c>
      <c r="P36" s="31">
        <v>4157513</v>
      </c>
      <c r="Q36" s="31">
        <v>29071992</v>
      </c>
      <c r="R36" s="31">
        <v>20600499</v>
      </c>
      <c r="S36" s="31">
        <v>8211791</v>
      </c>
      <c r="T36" s="36">
        <f t="shared" si="6"/>
        <v>0.28246399489928314</v>
      </c>
      <c r="U36" s="36">
        <f t="shared" si="7"/>
        <v>0.27856629672595123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47678464</v>
      </c>
      <c r="E37" s="31">
        <v>47678464</v>
      </c>
      <c r="F37" s="31">
        <v>3872338</v>
      </c>
      <c r="G37" s="36">
        <f t="shared" si="0"/>
        <v>8.1217759028478775E-2</v>
      </c>
      <c r="H37" s="31">
        <v>7570090</v>
      </c>
      <c r="I37" s="36">
        <f t="shared" si="1"/>
        <v>0.15877378096744058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11442428</v>
      </c>
      <c r="O37" s="36">
        <f t="shared" si="5"/>
        <v>0.23999153999591932</v>
      </c>
      <c r="P37" s="31">
        <v>5905533</v>
      </c>
      <c r="Q37" s="31">
        <v>40655846</v>
      </c>
      <c r="R37" s="31">
        <v>50072717</v>
      </c>
      <c r="S37" s="31">
        <v>11791179</v>
      </c>
      <c r="T37" s="36">
        <f t="shared" si="6"/>
        <v>0.29002419479845531</v>
      </c>
      <c r="U37" s="36">
        <f t="shared" si="7"/>
        <v>0.28186397400539454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36569443</v>
      </c>
      <c r="E38" s="31">
        <v>36569443</v>
      </c>
      <c r="F38" s="31">
        <v>4687686</v>
      </c>
      <c r="G38" s="36">
        <f t="shared" si="0"/>
        <v>0.1281858736541325</v>
      </c>
      <c r="H38" s="31">
        <v>4492824</v>
      </c>
      <c r="I38" s="36">
        <f t="shared" si="1"/>
        <v>0.12285732653899049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9180510</v>
      </c>
      <c r="O38" s="36">
        <f t="shared" si="5"/>
        <v>0.25104320019312298</v>
      </c>
      <c r="P38" s="31">
        <v>2349158</v>
      </c>
      <c r="Q38" s="31">
        <v>35752096</v>
      </c>
      <c r="R38" s="31">
        <v>33909733</v>
      </c>
      <c r="S38" s="31">
        <v>4126476</v>
      </c>
      <c r="T38" s="36">
        <f t="shared" si="6"/>
        <v>0.11541913514664986</v>
      </c>
      <c r="U38" s="36">
        <f t="shared" si="7"/>
        <v>0.91252525372920856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111910914</v>
      </c>
      <c r="E40" s="32">
        <f>SUM(E36:E39)</f>
        <v>111910914</v>
      </c>
      <c r="F40" s="32">
        <f>SUM(F36:F39)</f>
        <v>13566538</v>
      </c>
      <c r="G40" s="37">
        <f t="shared" si="0"/>
        <v>0.121226228212201</v>
      </c>
      <c r="H40" s="32">
        <f>SUM(H36:H39)</f>
        <v>17378570</v>
      </c>
      <c r="I40" s="37">
        <f t="shared" si="1"/>
        <v>0.15528932236224968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30945108</v>
      </c>
      <c r="O40" s="37">
        <f t="shared" si="5"/>
        <v>0.27651555057445065</v>
      </c>
      <c r="P40" s="32">
        <f>SUM(P36:P39)</f>
        <v>12412204</v>
      </c>
      <c r="Q40" s="32">
        <f>SUM(Q36:Q39)</f>
        <v>105479934</v>
      </c>
      <c r="R40" s="32">
        <f>SUM(R36:R39)</f>
        <v>104582949</v>
      </c>
      <c r="S40" s="32">
        <f>SUM(S36:S39)</f>
        <v>24129446</v>
      </c>
      <c r="T40" s="37">
        <f t="shared" si="6"/>
        <v>0.22875863763813126</v>
      </c>
      <c r="U40" s="37">
        <f t="shared" si="7"/>
        <v>0.4001195919757683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91418889</v>
      </c>
      <c r="E41" s="31">
        <v>91418889</v>
      </c>
      <c r="F41" s="31">
        <v>17103975</v>
      </c>
      <c r="G41" s="36">
        <f t="shared" si="0"/>
        <v>0.18709454016663887</v>
      </c>
      <c r="H41" s="31">
        <v>19707521</v>
      </c>
      <c r="I41" s="36">
        <f t="shared" si="1"/>
        <v>0.21557384054404774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36811496</v>
      </c>
      <c r="O41" s="36">
        <f t="shared" si="5"/>
        <v>0.40266838071068661</v>
      </c>
      <c r="P41" s="31">
        <v>17878654</v>
      </c>
      <c r="Q41" s="31">
        <v>97874559</v>
      </c>
      <c r="R41" s="31">
        <v>86442087</v>
      </c>
      <c r="S41" s="31">
        <v>36134566</v>
      </c>
      <c r="T41" s="36">
        <f t="shared" si="6"/>
        <v>0.36919263156015852</v>
      </c>
      <c r="U41" s="36">
        <f t="shared" si="7"/>
        <v>0.102293327003252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61516596</v>
      </c>
      <c r="E42" s="31">
        <v>61894226</v>
      </c>
      <c r="F42" s="31">
        <v>13592792</v>
      </c>
      <c r="G42" s="36">
        <f t="shared" si="0"/>
        <v>0.22096138089305201</v>
      </c>
      <c r="H42" s="31">
        <v>14968420</v>
      </c>
      <c r="I42" s="36">
        <f t="shared" si="1"/>
        <v>0.24332328141173482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28561212</v>
      </c>
      <c r="O42" s="36">
        <f t="shared" si="5"/>
        <v>0.46428466230478682</v>
      </c>
      <c r="P42" s="31">
        <v>0</v>
      </c>
      <c r="Q42" s="31">
        <v>620700</v>
      </c>
      <c r="R42" s="31">
        <v>1761079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24583519</v>
      </c>
      <c r="E43" s="31">
        <v>25116928</v>
      </c>
      <c r="F43" s="31">
        <v>5442020</v>
      </c>
      <c r="G43" s="36">
        <f t="shared" si="0"/>
        <v>0.22136863318876357</v>
      </c>
      <c r="H43" s="31">
        <v>6297579</v>
      </c>
      <c r="I43" s="36">
        <f t="shared" si="1"/>
        <v>0.25617077034414804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11739599</v>
      </c>
      <c r="O43" s="36">
        <f t="shared" si="5"/>
        <v>0.47753940353291163</v>
      </c>
      <c r="P43" s="31">
        <v>5078578</v>
      </c>
      <c r="Q43" s="31">
        <v>28694597</v>
      </c>
      <c r="R43" s="31">
        <v>25204306</v>
      </c>
      <c r="S43" s="31">
        <v>9242675</v>
      </c>
      <c r="T43" s="36">
        <f t="shared" si="6"/>
        <v>0.32210506389059934</v>
      </c>
      <c r="U43" s="36">
        <f t="shared" si="7"/>
        <v>0.24002801571621024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29465116</v>
      </c>
      <c r="E44" s="31">
        <v>27518866</v>
      </c>
      <c r="F44" s="31">
        <v>3615243</v>
      </c>
      <c r="G44" s="36">
        <f t="shared" si="0"/>
        <v>0.12269569887320314</v>
      </c>
      <c r="H44" s="31">
        <v>7414649</v>
      </c>
      <c r="I44" s="36">
        <f t="shared" si="1"/>
        <v>0.2516416022254927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11029892</v>
      </c>
      <c r="O44" s="36">
        <f t="shared" si="5"/>
        <v>0.37433730109869584</v>
      </c>
      <c r="P44" s="31">
        <v>5277535</v>
      </c>
      <c r="Q44" s="31">
        <v>21405061</v>
      </c>
      <c r="R44" s="31">
        <v>28971771</v>
      </c>
      <c r="S44" s="31">
        <v>10011273</v>
      </c>
      <c r="T44" s="36">
        <f t="shared" si="6"/>
        <v>0.46770588507082506</v>
      </c>
      <c r="U44" s="36">
        <f t="shared" si="7"/>
        <v>0.40494549065046459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88145294</v>
      </c>
      <c r="E45" s="31">
        <v>88341469</v>
      </c>
      <c r="F45" s="31">
        <v>23917182</v>
      </c>
      <c r="G45" s="36">
        <f t="shared" si="0"/>
        <v>0.27133816128629623</v>
      </c>
      <c r="H45" s="31">
        <v>22266139</v>
      </c>
      <c r="I45" s="36">
        <f t="shared" si="1"/>
        <v>0.25260723504989385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46183321</v>
      </c>
      <c r="O45" s="36">
        <f t="shared" si="5"/>
        <v>0.52394539633619008</v>
      </c>
      <c r="P45" s="31">
        <v>29721151</v>
      </c>
      <c r="Q45" s="31">
        <v>81785827</v>
      </c>
      <c r="R45" s="31">
        <v>106480363</v>
      </c>
      <c r="S45" s="31">
        <v>60857868</v>
      </c>
      <c r="T45" s="36">
        <f t="shared" si="6"/>
        <v>0.74411264435829449</v>
      </c>
      <c r="U45" s="36">
        <f t="shared" si="7"/>
        <v>-0.2508318739069022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295129414</v>
      </c>
      <c r="E47" s="32">
        <f>SUM(E41:E46)</f>
        <v>294290378</v>
      </c>
      <c r="F47" s="32">
        <f>SUM(F41:F46)</f>
        <v>63671212</v>
      </c>
      <c r="G47" s="37">
        <f t="shared" si="0"/>
        <v>0.21573997365101671</v>
      </c>
      <c r="H47" s="32">
        <f>SUM(H41:H46)</f>
        <v>70654308</v>
      </c>
      <c r="I47" s="37">
        <f t="shared" si="1"/>
        <v>0.23940110557736546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134325520</v>
      </c>
      <c r="O47" s="37">
        <f t="shared" si="5"/>
        <v>0.45514107922838215</v>
      </c>
      <c r="P47" s="32">
        <f>SUM(P41:P46)</f>
        <v>57955918</v>
      </c>
      <c r="Q47" s="32">
        <f>SUM(Q41:Q46)</f>
        <v>230380744</v>
      </c>
      <c r="R47" s="32">
        <f>SUM(R41:R46)</f>
        <v>248859606</v>
      </c>
      <c r="S47" s="32">
        <f>SUM(S41:S46)</f>
        <v>116246382</v>
      </c>
      <c r="T47" s="37">
        <f t="shared" si="6"/>
        <v>0.5045837598302052</v>
      </c>
      <c r="U47" s="37">
        <f t="shared" si="7"/>
        <v>0.21910428543293881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25946268</v>
      </c>
      <c r="E48" s="31">
        <v>25946268</v>
      </c>
      <c r="F48" s="31">
        <v>6218997</v>
      </c>
      <c r="G48" s="36">
        <f t="shared" si="0"/>
        <v>0.23968753425348108</v>
      </c>
      <c r="H48" s="31">
        <v>5319805</v>
      </c>
      <c r="I48" s="36">
        <f t="shared" si="1"/>
        <v>0.20503160608685611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11538802</v>
      </c>
      <c r="O48" s="36">
        <f t="shared" si="5"/>
        <v>0.44471914034033722</v>
      </c>
      <c r="P48" s="31">
        <v>4790337</v>
      </c>
      <c r="Q48" s="31">
        <v>21348216</v>
      </c>
      <c r="R48" s="31">
        <v>22501198</v>
      </c>
      <c r="S48" s="31">
        <v>9951651</v>
      </c>
      <c r="T48" s="36">
        <f t="shared" si="6"/>
        <v>0.46615843684549568</v>
      </c>
      <c r="U48" s="36">
        <f t="shared" si="7"/>
        <v>0.11052834069920348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36301923</v>
      </c>
      <c r="E49" s="31">
        <v>37801923</v>
      </c>
      <c r="F49" s="31">
        <v>22896207</v>
      </c>
      <c r="G49" s="36">
        <f t="shared" si="0"/>
        <v>0.63071609181695421</v>
      </c>
      <c r="H49" s="31">
        <v>22778939</v>
      </c>
      <c r="I49" s="36">
        <f t="shared" si="1"/>
        <v>0.627485739529556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45675146</v>
      </c>
      <c r="O49" s="36">
        <f t="shared" si="5"/>
        <v>1.2582018313465102</v>
      </c>
      <c r="P49" s="31">
        <v>26253260</v>
      </c>
      <c r="Q49" s="31">
        <v>103221451</v>
      </c>
      <c r="R49" s="31">
        <v>41476030</v>
      </c>
      <c r="S49" s="31">
        <v>52002597</v>
      </c>
      <c r="T49" s="36">
        <f t="shared" si="6"/>
        <v>0.50379641534006336</v>
      </c>
      <c r="U49" s="36">
        <f t="shared" si="7"/>
        <v>-0.13233865051425997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30996252</v>
      </c>
      <c r="E50" s="31">
        <v>30996252</v>
      </c>
      <c r="F50" s="31">
        <v>7447060</v>
      </c>
      <c r="G50" s="36">
        <f t="shared" si="0"/>
        <v>0.24025678975638731</v>
      </c>
      <c r="H50" s="31">
        <v>7993964</v>
      </c>
      <c r="I50" s="36">
        <f t="shared" si="1"/>
        <v>0.25790098751294188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15441024</v>
      </c>
      <c r="O50" s="36">
        <f t="shared" si="5"/>
        <v>0.49815777726932919</v>
      </c>
      <c r="P50" s="31">
        <v>6498352</v>
      </c>
      <c r="Q50" s="31">
        <v>28732476</v>
      </c>
      <c r="R50" s="31">
        <v>29626476</v>
      </c>
      <c r="S50" s="31">
        <v>12523890</v>
      </c>
      <c r="T50" s="36">
        <f t="shared" si="6"/>
        <v>0.43587924688425739</v>
      </c>
      <c r="U50" s="36">
        <f t="shared" si="7"/>
        <v>0.23015250635853524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10656936</v>
      </c>
      <c r="E51" s="31">
        <v>10656936</v>
      </c>
      <c r="F51" s="31">
        <v>155700</v>
      </c>
      <c r="G51" s="36">
        <f t="shared" si="0"/>
        <v>1.4610203157830732E-2</v>
      </c>
      <c r="H51" s="31">
        <v>1524209</v>
      </c>
      <c r="I51" s="36">
        <f t="shared" si="1"/>
        <v>0.14302506836861928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1679909</v>
      </c>
      <c r="O51" s="36">
        <f t="shared" si="5"/>
        <v>0.15763527152645002</v>
      </c>
      <c r="P51" s="31">
        <v>226508</v>
      </c>
      <c r="Q51" s="31">
        <v>992600</v>
      </c>
      <c r="R51" s="31">
        <v>2070600</v>
      </c>
      <c r="S51" s="31">
        <v>559268</v>
      </c>
      <c r="T51" s="36">
        <f t="shared" si="6"/>
        <v>0.56343743703405202</v>
      </c>
      <c r="U51" s="36">
        <f t="shared" si="7"/>
        <v>5.7291618839069702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103901379</v>
      </c>
      <c r="E53" s="32">
        <f>SUM(E48:E52)</f>
        <v>105401379</v>
      </c>
      <c r="F53" s="32">
        <f>SUM(F48:F52)</f>
        <v>36717964</v>
      </c>
      <c r="G53" s="37">
        <f t="shared" si="0"/>
        <v>0.35339246074876446</v>
      </c>
      <c r="H53" s="32">
        <f>SUM(H48:H52)</f>
        <v>37616917</v>
      </c>
      <c r="I53" s="37">
        <f t="shared" si="1"/>
        <v>0.36204444408769587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74334881</v>
      </c>
      <c r="O53" s="37">
        <f t="shared" si="5"/>
        <v>0.71543690483646039</v>
      </c>
      <c r="P53" s="32">
        <f>SUM(P48:P52)</f>
        <v>37768457</v>
      </c>
      <c r="Q53" s="32">
        <f>SUM(Q48:Q52)</f>
        <v>154294743</v>
      </c>
      <c r="R53" s="32">
        <f>SUM(R48:R52)</f>
        <v>95674304</v>
      </c>
      <c r="S53" s="32">
        <f>SUM(S48:S52)</f>
        <v>75037406</v>
      </c>
      <c r="T53" s="37">
        <f t="shared" si="6"/>
        <v>0.486325097932857</v>
      </c>
      <c r="U53" s="37">
        <f t="shared" si="7"/>
        <v>-4.0123428923770632E-3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2170448256</v>
      </c>
      <c r="E54" s="32">
        <f>SUM(E8:E9,E11:E18,E20:E26,E28:E34,E36:E39,E41:E46,E48:E52)</f>
        <v>2173624411</v>
      </c>
      <c r="F54" s="32">
        <f>SUM(F8:F9,F11:F18,F20:F26,F28:F34,F36:F39,F41:F46,F48:F52)</f>
        <v>443905619</v>
      </c>
      <c r="G54" s="37">
        <f t="shared" si="0"/>
        <v>0.20452255324349</v>
      </c>
      <c r="H54" s="32">
        <f>SUM(H8:H9,H11:H18,H20:H26,H28:H34,H36:H39,H41:H46,H48:H52)</f>
        <v>510263415</v>
      </c>
      <c r="I54" s="37">
        <f t="shared" si="1"/>
        <v>0.23509586721978964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954169034</v>
      </c>
      <c r="O54" s="37">
        <f t="shared" si="5"/>
        <v>0.43961842046327965</v>
      </c>
      <c r="P54" s="32">
        <f>SUM(P8:P9,P11:P18,P20:P26,P28:P34,P36:P39,P41:P46,P48:P52)</f>
        <v>437391865</v>
      </c>
      <c r="Q54" s="32">
        <f>SUM(Q8:Q9,Q11:Q18,Q20:Q26,Q28:Q34,Q36:Q39,Q41:Q46,Q48:Q52)</f>
        <v>2068069313</v>
      </c>
      <c r="R54" s="32">
        <f>SUM(R8:R9,R11:R18,R20:R26,R28:R34,R36:R39,R41:R46,R48:R52)</f>
        <v>2118713027</v>
      </c>
      <c r="S54" s="32">
        <f>SUM(S8:S9,S11:S18,S20:S26,S28:S34,S36:S39,S41:S46,S48:S52)</f>
        <v>954583737</v>
      </c>
      <c r="T54" s="37">
        <f t="shared" si="6"/>
        <v>0.46158208092902542</v>
      </c>
      <c r="U54" s="37">
        <f t="shared" si="7"/>
        <v>0.16660472183221797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344825528</v>
      </c>
      <c r="E57" s="31">
        <v>344825528</v>
      </c>
      <c r="F57" s="31">
        <v>101480145</v>
      </c>
      <c r="G57" s="36">
        <f t="shared" ref="G57:G85" si="8">IF(($D57      =0),0,($F57      /$D57      ))</f>
        <v>0.2942941770830842</v>
      </c>
      <c r="H57" s="31">
        <v>100362824</v>
      </c>
      <c r="I57" s="36">
        <f t="shared" ref="I57:I85" si="9">IF(($D57      =0),0,($H57      /$D57      ))</f>
        <v>0.29105392684267856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201842969</v>
      </c>
      <c r="O57" s="36">
        <f t="shared" ref="O57:O85" si="13">IF(($D57      =0),0,($N57      /$D57      ))</f>
        <v>0.58534810392576275</v>
      </c>
      <c r="P57" s="31">
        <v>98592883</v>
      </c>
      <c r="Q57" s="31">
        <v>306610639</v>
      </c>
      <c r="R57" s="31">
        <v>358209220</v>
      </c>
      <c r="S57" s="31">
        <v>189539003</v>
      </c>
      <c r="T57" s="36">
        <f t="shared" ref="T57:T85" si="14">IF(($Q57      =0),0,($S57      /$Q57      ))</f>
        <v>0.61817490618777904</v>
      </c>
      <c r="U57" s="36">
        <f t="shared" ref="U57:U85" si="15">IF(($P57      =0),0,(($H57      /$P57      )-1))</f>
        <v>1.7952015867108706E-2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344825528</v>
      </c>
      <c r="E58" s="32">
        <f>E57</f>
        <v>344825528</v>
      </c>
      <c r="F58" s="32">
        <f>F57</f>
        <v>101480145</v>
      </c>
      <c r="G58" s="37">
        <f t="shared" si="8"/>
        <v>0.2942941770830842</v>
      </c>
      <c r="H58" s="32">
        <f>H57</f>
        <v>100362824</v>
      </c>
      <c r="I58" s="37">
        <f t="shared" si="9"/>
        <v>0.29105392684267856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201842969</v>
      </c>
      <c r="O58" s="37">
        <f t="shared" si="13"/>
        <v>0.58534810392576275</v>
      </c>
      <c r="P58" s="32">
        <f>P57</f>
        <v>98592883</v>
      </c>
      <c r="Q58" s="32">
        <f>Q57</f>
        <v>306610639</v>
      </c>
      <c r="R58" s="32">
        <f>R57</f>
        <v>358209220</v>
      </c>
      <c r="S58" s="32">
        <f>S57</f>
        <v>189539003</v>
      </c>
      <c r="T58" s="37">
        <f t="shared" si="14"/>
        <v>0.61817490618777904</v>
      </c>
      <c r="U58" s="37">
        <f t="shared" si="15"/>
        <v>1.7952015867108706E-2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8700000</v>
      </c>
      <c r="E59" s="31">
        <v>8700000</v>
      </c>
      <c r="F59" s="31">
        <v>29950</v>
      </c>
      <c r="G59" s="36">
        <f t="shared" si="8"/>
        <v>3.4425287356321839E-3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29950</v>
      </c>
      <c r="O59" s="36">
        <f t="shared" si="13"/>
        <v>3.4425287356321839E-3</v>
      </c>
      <c r="P59" s="31">
        <v>0</v>
      </c>
      <c r="Q59" s="31">
        <v>40000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10678440</v>
      </c>
      <c r="E60" s="31">
        <v>10678440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9989111</v>
      </c>
      <c r="R60" s="31">
        <v>10019111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8807388</v>
      </c>
      <c r="E61" s="31">
        <v>8807388</v>
      </c>
      <c r="F61" s="31">
        <v>529128</v>
      </c>
      <c r="G61" s="36">
        <f t="shared" si="8"/>
        <v>6.0077743821437185E-2</v>
      </c>
      <c r="H61" s="31">
        <v>615557</v>
      </c>
      <c r="I61" s="36">
        <f t="shared" si="9"/>
        <v>6.9890982434292662E-2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1144685</v>
      </c>
      <c r="O61" s="36">
        <f t="shared" si="13"/>
        <v>0.12996872625572986</v>
      </c>
      <c r="P61" s="31">
        <v>1636818</v>
      </c>
      <c r="Q61" s="31">
        <v>16618399</v>
      </c>
      <c r="R61" s="31">
        <v>20566847</v>
      </c>
      <c r="S61" s="31">
        <v>2157556</v>
      </c>
      <c r="T61" s="36">
        <f t="shared" si="14"/>
        <v>0.12982935359778039</v>
      </c>
      <c r="U61" s="36">
        <f t="shared" si="15"/>
        <v>-0.62393069968683146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28185828</v>
      </c>
      <c r="E63" s="32">
        <f>SUM(E59:E62)</f>
        <v>28185828</v>
      </c>
      <c r="F63" s="32">
        <f>SUM(F59:F62)</f>
        <v>559078</v>
      </c>
      <c r="G63" s="37">
        <f t="shared" si="8"/>
        <v>1.9835429351232826E-2</v>
      </c>
      <c r="H63" s="32">
        <f>SUM(H59:H62)</f>
        <v>615557</v>
      </c>
      <c r="I63" s="37">
        <f t="shared" si="9"/>
        <v>2.1839237789998578E-2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1174635</v>
      </c>
      <c r="O63" s="37">
        <f t="shared" si="13"/>
        <v>4.16746671412314E-2</v>
      </c>
      <c r="P63" s="32">
        <f>SUM(P59:P62)</f>
        <v>1636818</v>
      </c>
      <c r="Q63" s="32">
        <f>SUM(Q59:Q62)</f>
        <v>26647510</v>
      </c>
      <c r="R63" s="32">
        <f>SUM(R59:R62)</f>
        <v>30585958</v>
      </c>
      <c r="S63" s="32">
        <f>SUM(S59:S62)</f>
        <v>2157556</v>
      </c>
      <c r="T63" s="37">
        <f t="shared" si="14"/>
        <v>8.0966514319724431E-2</v>
      </c>
      <c r="U63" s="37">
        <f t="shared" si="15"/>
        <v>-0.62393069968683146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13375556</v>
      </c>
      <c r="E64" s="31">
        <v>13375556</v>
      </c>
      <c r="F64" s="31">
        <v>58265</v>
      </c>
      <c r="G64" s="36">
        <f t="shared" si="8"/>
        <v>4.3560805995653566E-3</v>
      </c>
      <c r="H64" s="31">
        <v>35977</v>
      </c>
      <c r="I64" s="36">
        <f t="shared" si="9"/>
        <v>2.6897573454142767E-3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94242</v>
      </c>
      <c r="O64" s="36">
        <f t="shared" si="13"/>
        <v>7.0458379449796328E-3</v>
      </c>
      <c r="P64" s="31">
        <v>0</v>
      </c>
      <c r="Q64" s="31">
        <v>8465673</v>
      </c>
      <c r="R64" s="31">
        <v>8761193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23413903</v>
      </c>
      <c r="E65" s="31">
        <v>23413903</v>
      </c>
      <c r="F65" s="31">
        <v>1851295</v>
      </c>
      <c r="G65" s="36">
        <f t="shared" si="8"/>
        <v>7.9068192945020738E-2</v>
      </c>
      <c r="H65" s="31">
        <v>2010576</v>
      </c>
      <c r="I65" s="36">
        <f t="shared" si="9"/>
        <v>8.5871031412404847E-2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3861871</v>
      </c>
      <c r="O65" s="36">
        <f t="shared" si="13"/>
        <v>0.16493922435742558</v>
      </c>
      <c r="P65" s="31">
        <v>1214956</v>
      </c>
      <c r="Q65" s="31">
        <v>7548489</v>
      </c>
      <c r="R65" s="31">
        <v>7678489</v>
      </c>
      <c r="S65" s="31">
        <v>2407071</v>
      </c>
      <c r="T65" s="36">
        <f t="shared" si="14"/>
        <v>0.31888116946318662</v>
      </c>
      <c r="U65" s="36">
        <f t="shared" si="15"/>
        <v>0.65485499063340558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17001665</v>
      </c>
      <c r="E66" s="31">
        <v>17001665</v>
      </c>
      <c r="F66" s="31">
        <v>41020</v>
      </c>
      <c r="G66" s="36">
        <f t="shared" si="8"/>
        <v>2.4127048733168194E-3</v>
      </c>
      <c r="H66" s="31">
        <v>396556</v>
      </c>
      <c r="I66" s="36">
        <f t="shared" si="9"/>
        <v>2.3324539096612008E-2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437576</v>
      </c>
      <c r="O66" s="36">
        <f t="shared" si="13"/>
        <v>2.5737243969928828E-2</v>
      </c>
      <c r="P66" s="31">
        <v>335912</v>
      </c>
      <c r="Q66" s="31">
        <v>9739995</v>
      </c>
      <c r="R66" s="31">
        <v>9824995</v>
      </c>
      <c r="S66" s="31">
        <v>514409</v>
      </c>
      <c r="T66" s="36">
        <f t="shared" si="14"/>
        <v>5.2814092820376191E-2</v>
      </c>
      <c r="U66" s="36">
        <f t="shared" si="15"/>
        <v>0.18053537831336786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182786644</v>
      </c>
      <c r="E67" s="31">
        <v>182786644</v>
      </c>
      <c r="F67" s="31">
        <v>26131757</v>
      </c>
      <c r="G67" s="36">
        <f t="shared" si="8"/>
        <v>0.14296316420142818</v>
      </c>
      <c r="H67" s="31">
        <v>24969282</v>
      </c>
      <c r="I67" s="36">
        <f t="shared" si="9"/>
        <v>0.13660342710816442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51101039</v>
      </c>
      <c r="O67" s="36">
        <f t="shared" si="13"/>
        <v>0.2795665913095926</v>
      </c>
      <c r="P67" s="31">
        <v>21440085</v>
      </c>
      <c r="Q67" s="31">
        <v>174123223</v>
      </c>
      <c r="R67" s="31">
        <v>174123223</v>
      </c>
      <c r="S67" s="31">
        <v>40206952</v>
      </c>
      <c r="T67" s="36">
        <f t="shared" si="14"/>
        <v>0.23091091071752101</v>
      </c>
      <c r="U67" s="36">
        <f t="shared" si="15"/>
        <v>0.16460741643514942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29662303</v>
      </c>
      <c r="E68" s="31">
        <v>29662303</v>
      </c>
      <c r="F68" s="31">
        <v>5387570</v>
      </c>
      <c r="G68" s="36">
        <f t="shared" si="8"/>
        <v>0.18163019911164685</v>
      </c>
      <c r="H68" s="31">
        <v>3866060</v>
      </c>
      <c r="I68" s="36">
        <f t="shared" si="9"/>
        <v>0.13033580029170358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9253630</v>
      </c>
      <c r="O68" s="36">
        <f t="shared" si="13"/>
        <v>0.31196599940335046</v>
      </c>
      <c r="P68" s="31">
        <v>3739852</v>
      </c>
      <c r="Q68" s="31">
        <v>38558969</v>
      </c>
      <c r="R68" s="31">
        <v>42449478</v>
      </c>
      <c r="S68" s="31">
        <v>7701074</v>
      </c>
      <c r="T68" s="36">
        <f t="shared" si="14"/>
        <v>0.19972198945464542</v>
      </c>
      <c r="U68" s="36">
        <f t="shared" si="15"/>
        <v>3.3746789979924419E-2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266240071</v>
      </c>
      <c r="E70" s="32">
        <f>SUM(E64:E69)</f>
        <v>266240071</v>
      </c>
      <c r="F70" s="32">
        <f>SUM(F64:F69)</f>
        <v>33469907</v>
      </c>
      <c r="G70" s="37">
        <f t="shared" si="8"/>
        <v>0.12571325899323396</v>
      </c>
      <c r="H70" s="32">
        <f>SUM(H64:H69)</f>
        <v>31278451</v>
      </c>
      <c r="I70" s="37">
        <f t="shared" si="9"/>
        <v>0.11748213138059146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64748358</v>
      </c>
      <c r="O70" s="37">
        <f t="shared" si="13"/>
        <v>0.24319539037382543</v>
      </c>
      <c r="P70" s="32">
        <f>SUM(P64:P69)</f>
        <v>26730805</v>
      </c>
      <c r="Q70" s="32">
        <f>SUM(Q64:Q69)</f>
        <v>238436349</v>
      </c>
      <c r="R70" s="32">
        <f>SUM(R64:R69)</f>
        <v>242837378</v>
      </c>
      <c r="S70" s="32">
        <f>SUM(S64:S69)</f>
        <v>50829506</v>
      </c>
      <c r="T70" s="37">
        <f t="shared" si="14"/>
        <v>0.21317851163708265</v>
      </c>
      <c r="U70" s="37">
        <f t="shared" si="15"/>
        <v>0.17012753637610234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67582824</v>
      </c>
      <c r="E71" s="31">
        <v>67582824</v>
      </c>
      <c r="F71" s="31">
        <v>14472168</v>
      </c>
      <c r="G71" s="36">
        <f t="shared" si="8"/>
        <v>0.21413973467578093</v>
      </c>
      <c r="H71" s="31">
        <v>13211905</v>
      </c>
      <c r="I71" s="36">
        <f t="shared" si="9"/>
        <v>0.19549205283283219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27684073</v>
      </c>
      <c r="O71" s="36">
        <f t="shared" si="13"/>
        <v>0.40963178750861312</v>
      </c>
      <c r="P71" s="31">
        <v>15072124</v>
      </c>
      <c r="Q71" s="31">
        <v>40924680</v>
      </c>
      <c r="R71" s="31">
        <v>50984228</v>
      </c>
      <c r="S71" s="31">
        <v>26609214</v>
      </c>
      <c r="T71" s="36">
        <f t="shared" si="14"/>
        <v>0.65019968390711913</v>
      </c>
      <c r="U71" s="36">
        <f t="shared" si="15"/>
        <v>-0.12342115815926147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44094001</v>
      </c>
      <c r="E72" s="31">
        <v>44094001</v>
      </c>
      <c r="F72" s="31">
        <v>57591718</v>
      </c>
      <c r="G72" s="36">
        <f t="shared" si="8"/>
        <v>1.3061123212656525</v>
      </c>
      <c r="H72" s="31">
        <v>-22805483</v>
      </c>
      <c r="I72" s="36">
        <f t="shared" si="9"/>
        <v>-0.51720148960852974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34786235</v>
      </c>
      <c r="O72" s="36">
        <f t="shared" si="13"/>
        <v>0.78891083165712272</v>
      </c>
      <c r="P72" s="31">
        <v>4942123</v>
      </c>
      <c r="Q72" s="31">
        <v>53076311</v>
      </c>
      <c r="R72" s="31">
        <v>40942692</v>
      </c>
      <c r="S72" s="31">
        <v>12154885</v>
      </c>
      <c r="T72" s="36">
        <f t="shared" si="14"/>
        <v>0.22900772060062727</v>
      </c>
      <c r="U72" s="36">
        <f t="shared" si="15"/>
        <v>-5.6145114154382645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37456663</v>
      </c>
      <c r="E73" s="31">
        <v>37456663</v>
      </c>
      <c r="F73" s="31">
        <v>26697205</v>
      </c>
      <c r="G73" s="36">
        <f t="shared" si="8"/>
        <v>0.71274915760648516</v>
      </c>
      <c r="H73" s="31">
        <v>15774663</v>
      </c>
      <c r="I73" s="36">
        <f t="shared" si="9"/>
        <v>0.42114437690298251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42471868</v>
      </c>
      <c r="O73" s="36">
        <f t="shared" si="13"/>
        <v>1.1338935345094676</v>
      </c>
      <c r="P73" s="31">
        <v>242251</v>
      </c>
      <c r="Q73" s="31">
        <v>40611113</v>
      </c>
      <c r="R73" s="31">
        <v>40611113</v>
      </c>
      <c r="S73" s="31">
        <v>3121451</v>
      </c>
      <c r="T73" s="36">
        <f t="shared" si="14"/>
        <v>7.6861990953067449E-2</v>
      </c>
      <c r="U73" s="36">
        <f t="shared" si="15"/>
        <v>64.117019124792051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88126491</v>
      </c>
      <c r="E74" s="31">
        <v>112767273</v>
      </c>
      <c r="F74" s="31">
        <v>21410885</v>
      </c>
      <c r="G74" s="36">
        <f t="shared" si="8"/>
        <v>0.24295628654952345</v>
      </c>
      <c r="H74" s="31">
        <v>23860928</v>
      </c>
      <c r="I74" s="36">
        <f t="shared" si="9"/>
        <v>0.27075772255586578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45271813</v>
      </c>
      <c r="O74" s="36">
        <f t="shared" si="13"/>
        <v>0.51371400910538922</v>
      </c>
      <c r="P74" s="31">
        <v>27339869</v>
      </c>
      <c r="Q74" s="31">
        <v>161980545</v>
      </c>
      <c r="R74" s="31">
        <v>159914278</v>
      </c>
      <c r="S74" s="31">
        <v>51250195</v>
      </c>
      <c r="T74" s="36">
        <f t="shared" si="14"/>
        <v>0.31639722535814407</v>
      </c>
      <c r="U74" s="36">
        <f t="shared" si="15"/>
        <v>-0.12724790305322975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46501598</v>
      </c>
      <c r="E75" s="31">
        <v>46501598</v>
      </c>
      <c r="F75" s="31">
        <v>6382416</v>
      </c>
      <c r="G75" s="36">
        <f t="shared" si="8"/>
        <v>0.13725154133412792</v>
      </c>
      <c r="H75" s="31">
        <v>5064675</v>
      </c>
      <c r="I75" s="36">
        <f t="shared" si="9"/>
        <v>0.1089139990414953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11447091</v>
      </c>
      <c r="O75" s="36">
        <f t="shared" si="13"/>
        <v>0.24616554037562322</v>
      </c>
      <c r="P75" s="31">
        <v>2670919</v>
      </c>
      <c r="Q75" s="31">
        <v>13563318</v>
      </c>
      <c r="R75" s="31">
        <v>11226982</v>
      </c>
      <c r="S75" s="31">
        <v>6033677</v>
      </c>
      <c r="T75" s="36">
        <f t="shared" si="14"/>
        <v>0.44485257958266555</v>
      </c>
      <c r="U75" s="36">
        <f t="shared" si="15"/>
        <v>0.89622935027232198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20715408</v>
      </c>
      <c r="E76" s="31">
        <v>20715408</v>
      </c>
      <c r="F76" s="31">
        <v>2880574</v>
      </c>
      <c r="G76" s="36">
        <f t="shared" si="8"/>
        <v>0.1390546592179116</v>
      </c>
      <c r="H76" s="31">
        <v>1039707</v>
      </c>
      <c r="I76" s="36">
        <f t="shared" si="9"/>
        <v>5.0190032462792911E-2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3920281</v>
      </c>
      <c r="O76" s="36">
        <f t="shared" si="13"/>
        <v>0.18924469168070451</v>
      </c>
      <c r="P76" s="31">
        <v>1608598</v>
      </c>
      <c r="Q76" s="31">
        <v>24658275</v>
      </c>
      <c r="R76" s="31">
        <v>24658275</v>
      </c>
      <c r="S76" s="31">
        <v>1640798</v>
      </c>
      <c r="T76" s="36">
        <f t="shared" si="14"/>
        <v>6.6541475427620136E-2</v>
      </c>
      <c r="U76" s="36">
        <f t="shared" si="15"/>
        <v>-0.35365641384609459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304476985</v>
      </c>
      <c r="E78" s="32">
        <f>SUM(E71:E77)</f>
        <v>329117767</v>
      </c>
      <c r="F78" s="32">
        <f>SUM(F71:F77)</f>
        <v>129434966</v>
      </c>
      <c r="G78" s="37">
        <f t="shared" si="8"/>
        <v>0.42510591071440096</v>
      </c>
      <c r="H78" s="32">
        <f>SUM(H71:H77)</f>
        <v>36146395</v>
      </c>
      <c r="I78" s="37">
        <f t="shared" si="9"/>
        <v>0.11871634567059314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165581361</v>
      </c>
      <c r="O78" s="37">
        <f t="shared" si="13"/>
        <v>0.54382225638499404</v>
      </c>
      <c r="P78" s="32">
        <f>SUM(P71:P77)</f>
        <v>51875884</v>
      </c>
      <c r="Q78" s="32">
        <f>SUM(Q71:Q77)</f>
        <v>334814242</v>
      </c>
      <c r="R78" s="32">
        <f>SUM(R71:R77)</f>
        <v>328337568</v>
      </c>
      <c r="S78" s="32">
        <f>SUM(S71:S77)</f>
        <v>100810220</v>
      </c>
      <c r="T78" s="37">
        <f t="shared" si="14"/>
        <v>0.30109298636107601</v>
      </c>
      <c r="U78" s="37">
        <f t="shared" si="15"/>
        <v>-0.30321389800316467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74074834</v>
      </c>
      <c r="E79" s="31">
        <v>74074834</v>
      </c>
      <c r="F79" s="31">
        <v>13496331</v>
      </c>
      <c r="G79" s="36">
        <f t="shared" si="8"/>
        <v>0.18219859932456953</v>
      </c>
      <c r="H79" s="31">
        <v>17463428</v>
      </c>
      <c r="I79" s="36">
        <f t="shared" si="9"/>
        <v>0.2357538594011564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30959759</v>
      </c>
      <c r="O79" s="36">
        <f t="shared" si="13"/>
        <v>0.41795245872572595</v>
      </c>
      <c r="P79" s="31">
        <v>0</v>
      </c>
      <c r="Q79" s="31">
        <v>57396404</v>
      </c>
      <c r="R79" s="31">
        <v>61148714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54878672</v>
      </c>
      <c r="E80" s="31">
        <v>54878672</v>
      </c>
      <c r="F80" s="31">
        <v>5171081</v>
      </c>
      <c r="G80" s="36">
        <f t="shared" si="8"/>
        <v>9.4227517021548912E-2</v>
      </c>
      <c r="H80" s="31">
        <v>6593174</v>
      </c>
      <c r="I80" s="36">
        <f t="shared" si="9"/>
        <v>0.12014091740412378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11764255</v>
      </c>
      <c r="O80" s="36">
        <f t="shared" si="13"/>
        <v>0.21436843442567269</v>
      </c>
      <c r="P80" s="31">
        <v>2067866</v>
      </c>
      <c r="Q80" s="31">
        <v>40204175</v>
      </c>
      <c r="R80" s="31">
        <v>40874175</v>
      </c>
      <c r="S80" s="31">
        <v>4320929</v>
      </c>
      <c r="T80" s="36">
        <f t="shared" si="14"/>
        <v>0.10747463416423791</v>
      </c>
      <c r="U80" s="36">
        <f t="shared" si="15"/>
        <v>2.1883951861484254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79344820</v>
      </c>
      <c r="E81" s="31">
        <v>79344820</v>
      </c>
      <c r="F81" s="31">
        <v>15852471</v>
      </c>
      <c r="G81" s="36">
        <f t="shared" si="8"/>
        <v>0.1997921351387526</v>
      </c>
      <c r="H81" s="31">
        <v>19176465</v>
      </c>
      <c r="I81" s="36">
        <f t="shared" si="9"/>
        <v>0.24168515348576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35028936</v>
      </c>
      <c r="O81" s="36">
        <f t="shared" si="13"/>
        <v>0.44147728862451258</v>
      </c>
      <c r="P81" s="31">
        <v>13927731</v>
      </c>
      <c r="Q81" s="31">
        <v>74245640</v>
      </c>
      <c r="R81" s="31">
        <v>75220130</v>
      </c>
      <c r="S81" s="31">
        <v>26889783</v>
      </c>
      <c r="T81" s="36">
        <f t="shared" si="14"/>
        <v>0.36217322660293588</v>
      </c>
      <c r="U81" s="36">
        <f t="shared" si="15"/>
        <v>0.37685492346168958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208298326</v>
      </c>
      <c r="E84" s="32">
        <f>SUM(E79:E83)</f>
        <v>208298326</v>
      </c>
      <c r="F84" s="32">
        <f>SUM(F79:F83)</f>
        <v>34519883</v>
      </c>
      <c r="G84" s="37">
        <f t="shared" si="8"/>
        <v>0.16572328574546491</v>
      </c>
      <c r="H84" s="32">
        <f>SUM(H79:H83)</f>
        <v>43233067</v>
      </c>
      <c r="I84" s="37">
        <f t="shared" si="9"/>
        <v>0.20755359791033559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77752950</v>
      </c>
      <c r="O84" s="37">
        <f t="shared" si="13"/>
        <v>0.37327688365580047</v>
      </c>
      <c r="P84" s="32">
        <f>SUM(P79:P83)</f>
        <v>15995597</v>
      </c>
      <c r="Q84" s="32">
        <f>SUM(Q79:Q83)</f>
        <v>171846219</v>
      </c>
      <c r="R84" s="32">
        <f>SUM(R79:R83)</f>
        <v>177243019</v>
      </c>
      <c r="S84" s="32">
        <f>SUM(S79:S83)</f>
        <v>31210712</v>
      </c>
      <c r="T84" s="37">
        <f t="shared" si="14"/>
        <v>0.18162000992294164</v>
      </c>
      <c r="U84" s="37">
        <f t="shared" si="15"/>
        <v>1.7028104671554303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1152026738</v>
      </c>
      <c r="E85" s="32">
        <f>SUM(E57,E59:E62,E64:E69,E71:E77,E79:E83)</f>
        <v>1176667520</v>
      </c>
      <c r="F85" s="32">
        <f>SUM(F57,F59:F62,F64:F69,F71:F77,F79:F83)</f>
        <v>299463979</v>
      </c>
      <c r="G85" s="37">
        <f t="shared" si="8"/>
        <v>0.25994533731039149</v>
      </c>
      <c r="H85" s="32">
        <f>SUM(H57,H59:H62,H64:H69,H71:H77,H79:H83)</f>
        <v>211636294</v>
      </c>
      <c r="I85" s="37">
        <f t="shared" si="9"/>
        <v>0.18370779689316552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511100273</v>
      </c>
      <c r="O85" s="37">
        <f t="shared" si="13"/>
        <v>0.44365313420355701</v>
      </c>
      <c r="P85" s="32">
        <f>SUM(P57,P59:P62,P64:P69,P71:P77,P79:P83)</f>
        <v>194831987</v>
      </c>
      <c r="Q85" s="32">
        <f>SUM(Q57,Q59:Q62,Q64:Q69,Q71:Q77,Q79:Q83)</f>
        <v>1078354959</v>
      </c>
      <c r="R85" s="32">
        <f>SUM(R57,R59:R62,R64:R69,R71:R77,R79:R83)</f>
        <v>1137213143</v>
      </c>
      <c r="S85" s="32">
        <f>SUM(S57,S59:S62,S64:S69,S71:S77,S79:S83)</f>
        <v>374546997</v>
      </c>
      <c r="T85" s="37">
        <f t="shared" si="14"/>
        <v>0.34733182601333035</v>
      </c>
      <c r="U85" s="37">
        <f t="shared" si="15"/>
        <v>8.6250246988447632E-2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2121685135</v>
      </c>
      <c r="E88" s="31">
        <v>2121685135</v>
      </c>
      <c r="F88" s="31">
        <v>443203979</v>
      </c>
      <c r="G88" s="36">
        <f t="shared" ref="G88:G99" si="16">IF(($D88      =0),0,($F88      /$D88      ))</f>
        <v>0.20889243728429102</v>
      </c>
      <c r="H88" s="31">
        <v>615231866</v>
      </c>
      <c r="I88" s="36">
        <f t="shared" ref="I88:I99" si="17">IF(($D88      =0),0,($H88      /$D88      ))</f>
        <v>0.28997321791576769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1058435845</v>
      </c>
      <c r="O88" s="36">
        <f t="shared" ref="O88:O99" si="21">IF(($D88      =0),0,($N88      /$D88      ))</f>
        <v>0.49886565520005871</v>
      </c>
      <c r="P88" s="31">
        <v>564518152</v>
      </c>
      <c r="Q88" s="31">
        <v>2034002934</v>
      </c>
      <c r="R88" s="31">
        <v>2044272279</v>
      </c>
      <c r="S88" s="31">
        <v>934884860</v>
      </c>
      <c r="T88" s="36">
        <f t="shared" ref="T88:T99" si="22">IF(($Q88      =0),0,($S88      /$Q88      ))</f>
        <v>0.45962807839292918</v>
      </c>
      <c r="U88" s="36">
        <f t="shared" ref="U88:U99" si="23">IF(($P88      =0),0,(($H88      /$P88      )-1))</f>
        <v>8.9835400013851041E-2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3844041000</v>
      </c>
      <c r="E89" s="31">
        <v>3844041000</v>
      </c>
      <c r="F89" s="31">
        <v>1029201962</v>
      </c>
      <c r="G89" s="36">
        <f t="shared" si="16"/>
        <v>0.26773959018647303</v>
      </c>
      <c r="H89" s="31">
        <v>1108502817</v>
      </c>
      <c r="I89" s="36">
        <f t="shared" si="17"/>
        <v>0.28836914512618361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2137704779</v>
      </c>
      <c r="O89" s="36">
        <f t="shared" si="21"/>
        <v>0.5561087353126567</v>
      </c>
      <c r="P89" s="31">
        <v>956472763</v>
      </c>
      <c r="Q89" s="31">
        <v>3444394000</v>
      </c>
      <c r="R89" s="31">
        <v>3708367549</v>
      </c>
      <c r="S89" s="31">
        <v>1850393414</v>
      </c>
      <c r="T89" s="36">
        <f t="shared" si="22"/>
        <v>0.53721885881812592</v>
      </c>
      <c r="U89" s="36">
        <f t="shared" si="23"/>
        <v>0.15894864953932819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1549032861</v>
      </c>
      <c r="E90" s="31">
        <v>1549032861</v>
      </c>
      <c r="F90" s="31">
        <v>217677459</v>
      </c>
      <c r="G90" s="36">
        <f t="shared" si="16"/>
        <v>0.14052475223764799</v>
      </c>
      <c r="H90" s="31">
        <v>397189150</v>
      </c>
      <c r="I90" s="36">
        <f t="shared" si="17"/>
        <v>0.25641105492338551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614866609</v>
      </c>
      <c r="O90" s="36">
        <f t="shared" si="21"/>
        <v>0.39693580716103349</v>
      </c>
      <c r="P90" s="31">
        <v>1298166043</v>
      </c>
      <c r="Q90" s="31">
        <v>1563529331</v>
      </c>
      <c r="R90" s="31">
        <v>1658529330</v>
      </c>
      <c r="S90" s="31">
        <v>1426543362</v>
      </c>
      <c r="T90" s="36">
        <f t="shared" si="22"/>
        <v>0.91238669701681474</v>
      </c>
      <c r="U90" s="36">
        <f t="shared" si="23"/>
        <v>-0.6940382533176459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7514758996</v>
      </c>
      <c r="E91" s="32">
        <f>SUM(E88:E90)</f>
        <v>7514758996</v>
      </c>
      <c r="F91" s="32">
        <f>SUM(F88:F90)</f>
        <v>1690083400</v>
      </c>
      <c r="G91" s="37">
        <f t="shared" si="16"/>
        <v>0.22490187654715307</v>
      </c>
      <c r="H91" s="32">
        <f>SUM(H88:H90)</f>
        <v>2120923833</v>
      </c>
      <c r="I91" s="37">
        <f t="shared" si="17"/>
        <v>0.28223444479442888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3811007233</v>
      </c>
      <c r="O91" s="37">
        <f t="shared" si="21"/>
        <v>0.50713632134158193</v>
      </c>
      <c r="P91" s="32">
        <f>SUM(P88:P90)</f>
        <v>2819156958</v>
      </c>
      <c r="Q91" s="32">
        <f>SUM(Q88:Q90)</f>
        <v>7041926265</v>
      </c>
      <c r="R91" s="32">
        <f>SUM(R88:R90)</f>
        <v>7411169158</v>
      </c>
      <c r="S91" s="32">
        <f>SUM(S88:S90)</f>
        <v>4211821636</v>
      </c>
      <c r="T91" s="37">
        <f t="shared" si="22"/>
        <v>0.59810646654079958</v>
      </c>
      <c r="U91" s="37">
        <f t="shared" si="23"/>
        <v>-0.24767444147393225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209812511</v>
      </c>
      <c r="E92" s="31">
        <v>209812511</v>
      </c>
      <c r="F92" s="31">
        <v>58314858</v>
      </c>
      <c r="G92" s="36">
        <f t="shared" si="16"/>
        <v>0.27793794432020308</v>
      </c>
      <c r="H92" s="31">
        <v>61943085</v>
      </c>
      <c r="I92" s="36">
        <f t="shared" si="17"/>
        <v>0.29523065476300409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120257943</v>
      </c>
      <c r="O92" s="36">
        <f t="shared" si="21"/>
        <v>0.57316859908320716</v>
      </c>
      <c r="P92" s="31">
        <v>45514214</v>
      </c>
      <c r="Q92" s="31">
        <v>223104231</v>
      </c>
      <c r="R92" s="31">
        <v>234194282</v>
      </c>
      <c r="S92" s="31">
        <v>94753729</v>
      </c>
      <c r="T92" s="36">
        <f t="shared" si="22"/>
        <v>0.42470610519259944</v>
      </c>
      <c r="U92" s="36">
        <f t="shared" si="23"/>
        <v>0.36096132518074464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129287561</v>
      </c>
      <c r="E93" s="31">
        <v>129287561</v>
      </c>
      <c r="F93" s="31">
        <v>16749348</v>
      </c>
      <c r="G93" s="36">
        <f t="shared" si="16"/>
        <v>0.12955111745050246</v>
      </c>
      <c r="H93" s="31">
        <v>29082204</v>
      </c>
      <c r="I93" s="36">
        <f t="shared" si="17"/>
        <v>0.22494201124267477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45831552</v>
      </c>
      <c r="O93" s="36">
        <f t="shared" si="21"/>
        <v>0.35449312869317723</v>
      </c>
      <c r="P93" s="31">
        <v>19934407</v>
      </c>
      <c r="Q93" s="31">
        <v>100619328</v>
      </c>
      <c r="R93" s="31">
        <v>113878391</v>
      </c>
      <c r="S93" s="31">
        <v>34656613</v>
      </c>
      <c r="T93" s="36">
        <f t="shared" si="22"/>
        <v>0.34443296023602943</v>
      </c>
      <c r="U93" s="36">
        <f t="shared" si="23"/>
        <v>0.45889486454249684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61128094</v>
      </c>
      <c r="E94" s="31">
        <v>61128094</v>
      </c>
      <c r="F94" s="31">
        <v>19460291</v>
      </c>
      <c r="G94" s="36">
        <f t="shared" si="16"/>
        <v>0.31835265467298884</v>
      </c>
      <c r="H94" s="31">
        <v>20375471</v>
      </c>
      <c r="I94" s="36">
        <f t="shared" si="17"/>
        <v>0.33332416678982335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39835762</v>
      </c>
      <c r="O94" s="36">
        <f t="shared" si="21"/>
        <v>0.65167682146281214</v>
      </c>
      <c r="P94" s="31">
        <v>17584088</v>
      </c>
      <c r="Q94" s="31">
        <v>57440254</v>
      </c>
      <c r="R94" s="31">
        <v>51121775</v>
      </c>
      <c r="S94" s="31">
        <v>25463729</v>
      </c>
      <c r="T94" s="36">
        <f t="shared" si="22"/>
        <v>0.44330808495380258</v>
      </c>
      <c r="U94" s="36">
        <f t="shared" si="23"/>
        <v>0.15874482657275135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400228166</v>
      </c>
      <c r="E96" s="32">
        <f>SUM(E92:E95)</f>
        <v>400228166</v>
      </c>
      <c r="F96" s="32">
        <f>SUM(F92:F95)</f>
        <v>94524497</v>
      </c>
      <c r="G96" s="37">
        <f t="shared" si="16"/>
        <v>0.23617652386813776</v>
      </c>
      <c r="H96" s="32">
        <f>SUM(H92:H95)</f>
        <v>111400760</v>
      </c>
      <c r="I96" s="37">
        <f t="shared" si="17"/>
        <v>0.27834312890412616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205925257</v>
      </c>
      <c r="O96" s="37">
        <f t="shared" si="21"/>
        <v>0.51451965277226386</v>
      </c>
      <c r="P96" s="32">
        <f>SUM(P92:P95)</f>
        <v>83032709</v>
      </c>
      <c r="Q96" s="32">
        <f>SUM(Q92:Q95)</f>
        <v>381163813</v>
      </c>
      <c r="R96" s="32">
        <f>SUM(R92:R95)</f>
        <v>399194448</v>
      </c>
      <c r="S96" s="32">
        <f>SUM(S92:S95)</f>
        <v>154874071</v>
      </c>
      <c r="T96" s="37">
        <f t="shared" si="22"/>
        <v>0.40631892566359651</v>
      </c>
      <c r="U96" s="37">
        <f t="shared" si="23"/>
        <v>0.34164910842545204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126582342</v>
      </c>
      <c r="E97" s="31">
        <v>126582342</v>
      </c>
      <c r="F97" s="31">
        <v>17600217</v>
      </c>
      <c r="G97" s="36">
        <f t="shared" si="16"/>
        <v>0.13904164452890277</v>
      </c>
      <c r="H97" s="31">
        <v>38556036</v>
      </c>
      <c r="I97" s="36">
        <f t="shared" si="17"/>
        <v>0.30459253155546767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56156253</v>
      </c>
      <c r="O97" s="36">
        <f t="shared" si="21"/>
        <v>0.44363417608437045</v>
      </c>
      <c r="P97" s="31">
        <v>22819325</v>
      </c>
      <c r="Q97" s="31">
        <v>114798729</v>
      </c>
      <c r="R97" s="31">
        <v>133372615</v>
      </c>
      <c r="S97" s="31">
        <v>43042148</v>
      </c>
      <c r="T97" s="36">
        <f t="shared" si="22"/>
        <v>0.37493575386187422</v>
      </c>
      <c r="U97" s="36">
        <f t="shared" si="23"/>
        <v>0.68962210757767806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132990057</v>
      </c>
      <c r="E98" s="31">
        <v>132990057</v>
      </c>
      <c r="F98" s="31">
        <v>11069430</v>
      </c>
      <c r="G98" s="36">
        <f t="shared" si="16"/>
        <v>8.3235019592479753E-2</v>
      </c>
      <c r="H98" s="31">
        <v>8717862</v>
      </c>
      <c r="I98" s="36">
        <f t="shared" si="17"/>
        <v>6.5552735269524695E-2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19787292</v>
      </c>
      <c r="O98" s="36">
        <f t="shared" si="21"/>
        <v>0.14878775486200446</v>
      </c>
      <c r="P98" s="31">
        <v>8024956</v>
      </c>
      <c r="Q98" s="31">
        <v>80964929</v>
      </c>
      <c r="R98" s="31">
        <v>110163761</v>
      </c>
      <c r="S98" s="31">
        <v>19416782</v>
      </c>
      <c r="T98" s="36">
        <f t="shared" si="22"/>
        <v>0.23981719294782561</v>
      </c>
      <c r="U98" s="36">
        <f t="shared" si="23"/>
        <v>8.6343900203315727E-2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183322089</v>
      </c>
      <c r="E99" s="31">
        <v>183322089</v>
      </c>
      <c r="F99" s="31">
        <v>35713025</v>
      </c>
      <c r="G99" s="36">
        <f t="shared" si="16"/>
        <v>0.19481026642675886</v>
      </c>
      <c r="H99" s="31">
        <v>39291784</v>
      </c>
      <c r="I99" s="36">
        <f t="shared" si="17"/>
        <v>0.21433196738228311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75004809</v>
      </c>
      <c r="O99" s="36">
        <f t="shared" si="21"/>
        <v>0.40914223380904197</v>
      </c>
      <c r="P99" s="31">
        <v>31381709</v>
      </c>
      <c r="Q99" s="31">
        <v>122546842</v>
      </c>
      <c r="R99" s="31">
        <v>109200070</v>
      </c>
      <c r="S99" s="31">
        <v>91614515</v>
      </c>
      <c r="T99" s="36">
        <f t="shared" si="22"/>
        <v>0.74758772649563665</v>
      </c>
      <c r="U99" s="36">
        <f t="shared" si="23"/>
        <v>0.2520600455507378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442894488</v>
      </c>
      <c r="E101" s="32">
        <f>SUM(E97:E100)</f>
        <v>442894488</v>
      </c>
      <c r="F101" s="32">
        <f>SUM(F97:F100)</f>
        <v>64382672</v>
      </c>
      <c r="G101" s="37">
        <f>IF(($D101     =0),0,($F101     /$D101     ))</f>
        <v>0.14536796854423711</v>
      </c>
      <c r="H101" s="32">
        <f>SUM(H97:H100)</f>
        <v>86565682</v>
      </c>
      <c r="I101" s="37">
        <f>IF(($D101     =0),0,($H101     /$D101     ))</f>
        <v>0.19545441260944299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150948354</v>
      </c>
      <c r="O101" s="37">
        <f>IF(($D101     =0),0,($N101     /$D101     ))</f>
        <v>0.34082238115368013</v>
      </c>
      <c r="P101" s="32">
        <f>SUM(P97:P100)</f>
        <v>62225990</v>
      </c>
      <c r="Q101" s="32">
        <f>SUM(Q97:Q100)</f>
        <v>318310500</v>
      </c>
      <c r="R101" s="32">
        <f>SUM(R97:R100)</f>
        <v>352736446</v>
      </c>
      <c r="S101" s="32">
        <f>SUM(S97:S100)</f>
        <v>154073445</v>
      </c>
      <c r="T101" s="37">
        <f>IF(($Q101     =0),0,($S101     /$Q101     ))</f>
        <v>0.48403506953116532</v>
      </c>
      <c r="U101" s="37">
        <f>IF(($P101     =0),0,(($H101     /$P101     )-1))</f>
        <v>0.39114993590298841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8357881650</v>
      </c>
      <c r="E102" s="32">
        <f>SUM(E88:E90,E92:E95,E97:E100)</f>
        <v>8357881650</v>
      </c>
      <c r="F102" s="32">
        <f>SUM(F88:F90,F92:F95,F97:F100)</f>
        <v>1848990569</v>
      </c>
      <c r="G102" s="37">
        <f>IF(($D102     =0),0,($F102     /$D102     ))</f>
        <v>0.22122717770237868</v>
      </c>
      <c r="H102" s="32">
        <f>SUM(H88:H90,H92:H95,H97:H100)</f>
        <v>2318890275</v>
      </c>
      <c r="I102" s="37">
        <f>IF(($D102     =0),0,($H102     /$D102     ))</f>
        <v>0.27744952275077978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4167880844</v>
      </c>
      <c r="O102" s="37">
        <f>IF(($D102     =0),0,($N102     /$D102     ))</f>
        <v>0.49867670045315848</v>
      </c>
      <c r="P102" s="32">
        <f>SUM(P88:P90,P92:P95,P97:P100)</f>
        <v>2964415657</v>
      </c>
      <c r="Q102" s="32">
        <f>SUM(Q88:Q90,Q92:Q95,Q97:Q100)</f>
        <v>7741400578</v>
      </c>
      <c r="R102" s="32">
        <f>SUM(R88:R90,R92:R95,R97:R100)</f>
        <v>8163100052</v>
      </c>
      <c r="S102" s="32">
        <f>SUM(S88:S90,S92:S95,S97:S100)</f>
        <v>4520769152</v>
      </c>
      <c r="T102" s="37">
        <f>IF(($Q102     =0),0,($S102     /$Q102     ))</f>
        <v>0.58397303000278877</v>
      </c>
      <c r="U102" s="37">
        <f>IF(($P102     =0),0,(($H102     /$P102     )-1))</f>
        <v>-0.21775805308398422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1806158810</v>
      </c>
      <c r="E105" s="31">
        <v>1806158810</v>
      </c>
      <c r="F105" s="31">
        <v>301783618</v>
      </c>
      <c r="G105" s="36">
        <f t="shared" ref="G105:G136" si="24">IF(($D105     =0),0,($F105     /$D105     ))</f>
        <v>0.16708587103699923</v>
      </c>
      <c r="H105" s="31">
        <v>414437254</v>
      </c>
      <c r="I105" s="36">
        <f t="shared" ref="I105:I136" si="25">IF(($D105     =0),0,($H105     /$D105     ))</f>
        <v>0.22945781495260653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716220872</v>
      </c>
      <c r="O105" s="36">
        <f t="shared" ref="O105:O136" si="29">IF(($D105     =0),0,($N105     /$D105     ))</f>
        <v>0.39654368598960577</v>
      </c>
      <c r="P105" s="31">
        <v>380207952</v>
      </c>
      <c r="Q105" s="31">
        <v>1714969630</v>
      </c>
      <c r="R105" s="31">
        <v>1700795418</v>
      </c>
      <c r="S105" s="31">
        <v>656885048</v>
      </c>
      <c r="T105" s="36">
        <f t="shared" ref="T105:T136" si="30">IF(($Q105     =0),0,($S105     /$Q105     ))</f>
        <v>0.38303013447532597</v>
      </c>
      <c r="U105" s="36">
        <f t="shared" ref="U105:U136" si="31">IF(($P105     =0),0,(($H105     /$P105     )-1))</f>
        <v>9.0027843499706606E-2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1806158810</v>
      </c>
      <c r="E106" s="32">
        <f>E105</f>
        <v>1806158810</v>
      </c>
      <c r="F106" s="32">
        <f>F105</f>
        <v>301783618</v>
      </c>
      <c r="G106" s="37">
        <f t="shared" si="24"/>
        <v>0.16708587103699923</v>
      </c>
      <c r="H106" s="32">
        <f>H105</f>
        <v>414437254</v>
      </c>
      <c r="I106" s="37">
        <f t="shared" si="25"/>
        <v>0.22945781495260653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716220872</v>
      </c>
      <c r="O106" s="37">
        <f t="shared" si="29"/>
        <v>0.39654368598960577</v>
      </c>
      <c r="P106" s="32">
        <f>P105</f>
        <v>380207952</v>
      </c>
      <c r="Q106" s="32">
        <f>Q105</f>
        <v>1714969630</v>
      </c>
      <c r="R106" s="32">
        <f>R105</f>
        <v>1700795418</v>
      </c>
      <c r="S106" s="32">
        <f>S105</f>
        <v>656885048</v>
      </c>
      <c r="T106" s="37">
        <f t="shared" si="30"/>
        <v>0.38303013447532597</v>
      </c>
      <c r="U106" s="37">
        <f t="shared" si="31"/>
        <v>9.0027843499706606E-2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39113877</v>
      </c>
      <c r="E107" s="31">
        <v>39113877</v>
      </c>
      <c r="F107" s="31">
        <v>2819872</v>
      </c>
      <c r="G107" s="36">
        <f t="shared" si="24"/>
        <v>7.2093901609395564E-2</v>
      </c>
      <c r="H107" s="31">
        <v>11625460</v>
      </c>
      <c r="I107" s="36">
        <f t="shared" si="25"/>
        <v>0.29722085591259595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14445332</v>
      </c>
      <c r="O107" s="36">
        <f t="shared" si="29"/>
        <v>0.3693147575219915</v>
      </c>
      <c r="P107" s="31">
        <v>9710613</v>
      </c>
      <c r="Q107" s="31">
        <v>38446310</v>
      </c>
      <c r="R107" s="31">
        <v>38596310</v>
      </c>
      <c r="S107" s="31">
        <v>14825045</v>
      </c>
      <c r="T107" s="36">
        <f t="shared" si="30"/>
        <v>0.38560384598677999</v>
      </c>
      <c r="U107" s="36">
        <f t="shared" si="31"/>
        <v>0.19719115569737977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3226412</v>
      </c>
      <c r="E108" s="31">
        <v>3226412</v>
      </c>
      <c r="F108" s="31">
        <v>664530</v>
      </c>
      <c r="G108" s="36">
        <f t="shared" si="24"/>
        <v>0.20596563613078553</v>
      </c>
      <c r="H108" s="31">
        <v>1053577</v>
      </c>
      <c r="I108" s="36">
        <f t="shared" si="25"/>
        <v>0.32654757049006761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1718107</v>
      </c>
      <c r="O108" s="36">
        <f t="shared" si="29"/>
        <v>0.53251320662085311</v>
      </c>
      <c r="P108" s="31">
        <v>694776</v>
      </c>
      <c r="Q108" s="31">
        <v>6856908</v>
      </c>
      <c r="R108" s="31">
        <v>5156908</v>
      </c>
      <c r="S108" s="31">
        <v>1210245</v>
      </c>
      <c r="T108" s="36">
        <f t="shared" si="30"/>
        <v>0.17650010762868629</v>
      </c>
      <c r="U108" s="36">
        <f t="shared" si="31"/>
        <v>0.5164268771517726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12289524</v>
      </c>
      <c r="E109" s="31">
        <v>12289524</v>
      </c>
      <c r="F109" s="31">
        <v>3847187</v>
      </c>
      <c r="G109" s="36">
        <f t="shared" si="24"/>
        <v>0.31304605450951556</v>
      </c>
      <c r="H109" s="31">
        <v>4951744</v>
      </c>
      <c r="I109" s="36">
        <f t="shared" si="25"/>
        <v>0.40292398631549931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8798931</v>
      </c>
      <c r="O109" s="36">
        <f t="shared" si="29"/>
        <v>0.71597004082501492</v>
      </c>
      <c r="P109" s="31">
        <v>4650649</v>
      </c>
      <c r="Q109" s="31">
        <v>16920072</v>
      </c>
      <c r="R109" s="31">
        <v>16704180</v>
      </c>
      <c r="S109" s="31">
        <v>7125764</v>
      </c>
      <c r="T109" s="36">
        <f t="shared" si="30"/>
        <v>0.42114265234805148</v>
      </c>
      <c r="U109" s="36">
        <f t="shared" si="31"/>
        <v>6.4742576788745065E-2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179857858</v>
      </c>
      <c r="E110" s="31">
        <v>179857858</v>
      </c>
      <c r="F110" s="31">
        <v>49456898</v>
      </c>
      <c r="G110" s="36">
        <f t="shared" si="24"/>
        <v>0.27497768821421192</v>
      </c>
      <c r="H110" s="31">
        <v>45665801</v>
      </c>
      <c r="I110" s="36">
        <f t="shared" si="25"/>
        <v>0.25389939315300863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95122699</v>
      </c>
      <c r="O110" s="36">
        <f t="shared" si="29"/>
        <v>0.52887708136722056</v>
      </c>
      <c r="P110" s="31">
        <v>47757345</v>
      </c>
      <c r="Q110" s="31">
        <v>180919640</v>
      </c>
      <c r="R110" s="31">
        <v>193858118</v>
      </c>
      <c r="S110" s="31">
        <v>88517823</v>
      </c>
      <c r="T110" s="36">
        <f t="shared" si="30"/>
        <v>0.48926596913414155</v>
      </c>
      <c r="U110" s="36">
        <f t="shared" si="31"/>
        <v>-4.3795231916682109E-2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234487671</v>
      </c>
      <c r="E112" s="32">
        <f>SUM(E107:E111)</f>
        <v>234487671</v>
      </c>
      <c r="F112" s="32">
        <f>SUM(F107:F111)</f>
        <v>56788487</v>
      </c>
      <c r="G112" s="37">
        <f t="shared" si="24"/>
        <v>0.24218112089995555</v>
      </c>
      <c r="H112" s="32">
        <f>SUM(H107:H111)</f>
        <v>63296582</v>
      </c>
      <c r="I112" s="37">
        <f t="shared" si="25"/>
        <v>0.26993565047605422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120085069</v>
      </c>
      <c r="O112" s="37">
        <f t="shared" si="29"/>
        <v>0.51211677137600975</v>
      </c>
      <c r="P112" s="32">
        <f>SUM(P107:P111)</f>
        <v>62813383</v>
      </c>
      <c r="Q112" s="32">
        <f>SUM(Q107:Q111)</f>
        <v>243142930</v>
      </c>
      <c r="R112" s="32">
        <f>SUM(R107:R111)</f>
        <v>254315516</v>
      </c>
      <c r="S112" s="32">
        <f>SUM(S107:S111)</f>
        <v>111678877</v>
      </c>
      <c r="T112" s="37">
        <f t="shared" si="30"/>
        <v>0.45931369256757743</v>
      </c>
      <c r="U112" s="37">
        <f t="shared" si="31"/>
        <v>7.6926122574865197E-3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17125035</v>
      </c>
      <c r="E113" s="31">
        <v>17125035</v>
      </c>
      <c r="F113" s="31">
        <v>2878944</v>
      </c>
      <c r="G113" s="36">
        <f t="shared" si="24"/>
        <v>0.16811317465920508</v>
      </c>
      <c r="H113" s="31">
        <v>3734909</v>
      </c>
      <c r="I113" s="36">
        <f t="shared" si="25"/>
        <v>0.21809643016787994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6613853</v>
      </c>
      <c r="O113" s="36">
        <f t="shared" si="29"/>
        <v>0.38620960482708505</v>
      </c>
      <c r="P113" s="31">
        <v>2430495</v>
      </c>
      <c r="Q113" s="31">
        <v>12191995</v>
      </c>
      <c r="R113" s="31">
        <v>13348070</v>
      </c>
      <c r="S113" s="31">
        <v>4493553</v>
      </c>
      <c r="T113" s="36">
        <f t="shared" si="30"/>
        <v>0.36856584996959069</v>
      </c>
      <c r="U113" s="36">
        <f t="shared" si="31"/>
        <v>0.53668655973371671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25201553</v>
      </c>
      <c r="E114" s="31">
        <v>25201553</v>
      </c>
      <c r="F114" s="31">
        <v>3224339</v>
      </c>
      <c r="G114" s="36">
        <f t="shared" si="24"/>
        <v>0.1279420756331961</v>
      </c>
      <c r="H114" s="31">
        <v>3854617</v>
      </c>
      <c r="I114" s="36">
        <f t="shared" si="25"/>
        <v>0.15295156611975461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7078956</v>
      </c>
      <c r="O114" s="36">
        <f t="shared" si="29"/>
        <v>0.28089364175295067</v>
      </c>
      <c r="P114" s="31">
        <v>4110983</v>
      </c>
      <c r="Q114" s="31">
        <v>27075426</v>
      </c>
      <c r="R114" s="31">
        <v>23395548</v>
      </c>
      <c r="S114" s="31">
        <v>7038348</v>
      </c>
      <c r="T114" s="36">
        <f t="shared" si="30"/>
        <v>0.25995336139863506</v>
      </c>
      <c r="U114" s="36">
        <f t="shared" si="31"/>
        <v>-6.2361240608389767E-2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19482338</v>
      </c>
      <c r="E115" s="31">
        <v>19482338</v>
      </c>
      <c r="F115" s="31">
        <v>999082</v>
      </c>
      <c r="G115" s="36">
        <f t="shared" si="24"/>
        <v>5.1281422178385369E-2</v>
      </c>
      <c r="H115" s="31">
        <v>1510369</v>
      </c>
      <c r="I115" s="36">
        <f t="shared" si="25"/>
        <v>7.7525038319322864E-2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2509451</v>
      </c>
      <c r="O115" s="36">
        <f t="shared" si="29"/>
        <v>0.12880646049770822</v>
      </c>
      <c r="P115" s="31">
        <v>1079144</v>
      </c>
      <c r="Q115" s="31">
        <v>13073796</v>
      </c>
      <c r="R115" s="31">
        <v>15274756</v>
      </c>
      <c r="S115" s="31">
        <v>2081937</v>
      </c>
      <c r="T115" s="36">
        <f t="shared" si="30"/>
        <v>0.15924502722851114</v>
      </c>
      <c r="U115" s="36">
        <f t="shared" si="31"/>
        <v>0.39959912671524833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-180916</v>
      </c>
      <c r="E116" s="31">
        <v>-180916</v>
      </c>
      <c r="F116" s="31">
        <v>0</v>
      </c>
      <c r="G116" s="36">
        <f t="shared" si="24"/>
        <v>0</v>
      </c>
      <c r="H116" s="31">
        <v>35900</v>
      </c>
      <c r="I116" s="36">
        <f t="shared" si="25"/>
        <v>-0.19843463264719538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35900</v>
      </c>
      <c r="O116" s="36">
        <f t="shared" si="29"/>
        <v>-0.19843463264719538</v>
      </c>
      <c r="P116" s="31">
        <v>0</v>
      </c>
      <c r="Q116" s="31">
        <v>309084</v>
      </c>
      <c r="R116" s="31">
        <v>309084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124979605</v>
      </c>
      <c r="E117" s="31">
        <v>124979605</v>
      </c>
      <c r="F117" s="31">
        <v>26686069</v>
      </c>
      <c r="G117" s="36">
        <f t="shared" si="24"/>
        <v>0.21352339047639013</v>
      </c>
      <c r="H117" s="31">
        <v>34398164</v>
      </c>
      <c r="I117" s="36">
        <f t="shared" si="25"/>
        <v>0.27523021856246066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61084233</v>
      </c>
      <c r="O117" s="36">
        <f t="shared" si="29"/>
        <v>0.48875360903885079</v>
      </c>
      <c r="P117" s="31">
        <v>38065200</v>
      </c>
      <c r="Q117" s="31">
        <v>142301054</v>
      </c>
      <c r="R117" s="31">
        <v>147009483</v>
      </c>
      <c r="S117" s="31">
        <v>70038947</v>
      </c>
      <c r="T117" s="36">
        <f t="shared" si="30"/>
        <v>0.4921885329113585</v>
      </c>
      <c r="U117" s="36">
        <f t="shared" si="31"/>
        <v>-9.6335655664491426E-2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1040800</v>
      </c>
      <c r="E118" s="31">
        <v>1040800</v>
      </c>
      <c r="F118" s="31">
        <v>325640</v>
      </c>
      <c r="G118" s="36">
        <f t="shared" si="24"/>
        <v>0.3128747117601845</v>
      </c>
      <c r="H118" s="31">
        <v>24200</v>
      </c>
      <c r="I118" s="36">
        <f t="shared" si="25"/>
        <v>2.3251345119139125E-2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349840</v>
      </c>
      <c r="O118" s="36">
        <f t="shared" si="29"/>
        <v>0.33612605687932362</v>
      </c>
      <c r="P118" s="31">
        <v>320640</v>
      </c>
      <c r="Q118" s="31">
        <v>556800</v>
      </c>
      <c r="R118" s="31">
        <v>1370000</v>
      </c>
      <c r="S118" s="31">
        <v>413925</v>
      </c>
      <c r="T118" s="36">
        <f t="shared" si="30"/>
        <v>0.74339978448275867</v>
      </c>
      <c r="U118" s="36">
        <f t="shared" si="31"/>
        <v>-0.92452594810379241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7428768</v>
      </c>
      <c r="E119" s="31">
        <v>7428768</v>
      </c>
      <c r="F119" s="31">
        <v>1418950</v>
      </c>
      <c r="G119" s="36">
        <f t="shared" si="24"/>
        <v>0.19100744564913053</v>
      </c>
      <c r="H119" s="31">
        <v>1291727</v>
      </c>
      <c r="I119" s="36">
        <f t="shared" si="25"/>
        <v>0.17388172574510335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2710677</v>
      </c>
      <c r="O119" s="36">
        <f t="shared" si="29"/>
        <v>0.36488917139423388</v>
      </c>
      <c r="P119" s="31">
        <v>1588447</v>
      </c>
      <c r="Q119" s="31">
        <v>8193504</v>
      </c>
      <c r="R119" s="31">
        <v>6955864</v>
      </c>
      <c r="S119" s="31">
        <v>3212840</v>
      </c>
      <c r="T119" s="36">
        <f t="shared" si="30"/>
        <v>0.39212039195928872</v>
      </c>
      <c r="U119" s="36">
        <f t="shared" si="31"/>
        <v>-0.18679880411496264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195077183</v>
      </c>
      <c r="E121" s="32">
        <f>SUM(E113:E120)</f>
        <v>195077183</v>
      </c>
      <c r="F121" s="32">
        <f>SUM(F113:F120)</f>
        <v>35533024</v>
      </c>
      <c r="G121" s="37">
        <f t="shared" si="24"/>
        <v>0.18214853963725733</v>
      </c>
      <c r="H121" s="32">
        <f>SUM(H113:H120)</f>
        <v>44849886</v>
      </c>
      <c r="I121" s="37">
        <f t="shared" si="25"/>
        <v>0.22990841527581418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80382910</v>
      </c>
      <c r="O121" s="37">
        <f t="shared" si="29"/>
        <v>0.41205695491307148</v>
      </c>
      <c r="P121" s="32">
        <f>SUM(P113:P120)</f>
        <v>47594909</v>
      </c>
      <c r="Q121" s="32">
        <f>SUM(Q113:Q120)</f>
        <v>203701659</v>
      </c>
      <c r="R121" s="32">
        <f>SUM(R113:R120)</f>
        <v>207662805</v>
      </c>
      <c r="S121" s="32">
        <f>SUM(S113:S120)</f>
        <v>87279550</v>
      </c>
      <c r="T121" s="37">
        <f t="shared" si="30"/>
        <v>0.42846754625596839</v>
      </c>
      <c r="U121" s="37">
        <f t="shared" si="31"/>
        <v>-5.7674718949457415E-2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15017342</v>
      </c>
      <c r="E122" s="31">
        <v>15017342</v>
      </c>
      <c r="F122" s="31">
        <v>3295453</v>
      </c>
      <c r="G122" s="36">
        <f t="shared" si="24"/>
        <v>0.21944316111333151</v>
      </c>
      <c r="H122" s="31">
        <v>3687588</v>
      </c>
      <c r="I122" s="36">
        <f t="shared" si="25"/>
        <v>0.24555530532633538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6983041</v>
      </c>
      <c r="O122" s="36">
        <f t="shared" si="29"/>
        <v>0.46499846643966691</v>
      </c>
      <c r="P122" s="31">
        <v>3713627</v>
      </c>
      <c r="Q122" s="31">
        <v>14161155</v>
      </c>
      <c r="R122" s="31">
        <v>14583950</v>
      </c>
      <c r="S122" s="31">
        <v>6833201</v>
      </c>
      <c r="T122" s="36">
        <f t="shared" si="30"/>
        <v>0.48253133307276136</v>
      </c>
      <c r="U122" s="36">
        <f t="shared" si="31"/>
        <v>-7.0117435057425181E-3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47214163</v>
      </c>
      <c r="E123" s="31">
        <v>47214163</v>
      </c>
      <c r="F123" s="31">
        <v>8555972</v>
      </c>
      <c r="G123" s="36">
        <f t="shared" si="24"/>
        <v>0.1812162168373079</v>
      </c>
      <c r="H123" s="31">
        <v>11332854</v>
      </c>
      <c r="I123" s="36">
        <f t="shared" si="25"/>
        <v>0.24003081448251026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19888826</v>
      </c>
      <c r="O123" s="36">
        <f t="shared" si="29"/>
        <v>0.42124703131981817</v>
      </c>
      <c r="P123" s="31">
        <v>7674318</v>
      </c>
      <c r="Q123" s="31">
        <v>29418838</v>
      </c>
      <c r="R123" s="31">
        <v>51217454</v>
      </c>
      <c r="S123" s="31">
        <v>14289800</v>
      </c>
      <c r="T123" s="36">
        <f t="shared" si="30"/>
        <v>0.48573638428547045</v>
      </c>
      <c r="U123" s="36">
        <f t="shared" si="31"/>
        <v>0.47672457669854174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64418628</v>
      </c>
      <c r="E124" s="31">
        <v>64413128</v>
      </c>
      <c r="F124" s="31">
        <v>7522388</v>
      </c>
      <c r="G124" s="36">
        <f t="shared" si="24"/>
        <v>0.11677348980484341</v>
      </c>
      <c r="H124" s="31">
        <v>8723457</v>
      </c>
      <c r="I124" s="36">
        <f t="shared" si="25"/>
        <v>0.13541823647656701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16245845</v>
      </c>
      <c r="O124" s="36">
        <f t="shared" si="29"/>
        <v>0.2521917262814104</v>
      </c>
      <c r="P124" s="31">
        <v>7198925</v>
      </c>
      <c r="Q124" s="31">
        <v>61405828</v>
      </c>
      <c r="R124" s="31">
        <v>66654696</v>
      </c>
      <c r="S124" s="31">
        <v>14442081</v>
      </c>
      <c r="T124" s="36">
        <f t="shared" si="30"/>
        <v>0.23519072163638929</v>
      </c>
      <c r="U124" s="36">
        <f t="shared" si="31"/>
        <v>0.21177217431769324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126650133</v>
      </c>
      <c r="E126" s="32">
        <f>SUM(E122:E125)</f>
        <v>126644633</v>
      </c>
      <c r="F126" s="32">
        <f>SUM(F122:F125)</f>
        <v>19373813</v>
      </c>
      <c r="G126" s="37">
        <f t="shared" si="24"/>
        <v>0.15297112242274549</v>
      </c>
      <c r="H126" s="32">
        <f>SUM(H122:H125)</f>
        <v>23743899</v>
      </c>
      <c r="I126" s="37">
        <f t="shared" si="25"/>
        <v>0.18747630529531303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43117712</v>
      </c>
      <c r="O126" s="37">
        <f t="shared" si="29"/>
        <v>0.34044742771805853</v>
      </c>
      <c r="P126" s="32">
        <f>SUM(P122:P125)</f>
        <v>18586870</v>
      </c>
      <c r="Q126" s="32">
        <f>SUM(Q122:Q125)</f>
        <v>104985821</v>
      </c>
      <c r="R126" s="32">
        <f>SUM(R122:R125)</f>
        <v>132456100</v>
      </c>
      <c r="S126" s="32">
        <f>SUM(S122:S125)</f>
        <v>35565082</v>
      </c>
      <c r="T126" s="37">
        <f t="shared" si="30"/>
        <v>0.33876081228149846</v>
      </c>
      <c r="U126" s="37">
        <f t="shared" si="31"/>
        <v>0.27745548336002779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18087372</v>
      </c>
      <c r="E127" s="31">
        <v>18087372</v>
      </c>
      <c r="F127" s="31">
        <v>3237564</v>
      </c>
      <c r="G127" s="36">
        <f t="shared" si="24"/>
        <v>0.1789958209517668</v>
      </c>
      <c r="H127" s="31">
        <v>4973510</v>
      </c>
      <c r="I127" s="36">
        <f t="shared" si="25"/>
        <v>0.27497139993582265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8211074</v>
      </c>
      <c r="O127" s="36">
        <f t="shared" si="29"/>
        <v>0.4539672208875894</v>
      </c>
      <c r="P127" s="31">
        <v>4657395</v>
      </c>
      <c r="Q127" s="31">
        <v>18851525</v>
      </c>
      <c r="R127" s="31">
        <v>18520057</v>
      </c>
      <c r="S127" s="31">
        <v>8420556</v>
      </c>
      <c r="T127" s="36">
        <f t="shared" si="30"/>
        <v>0.44667770909780508</v>
      </c>
      <c r="U127" s="36">
        <f t="shared" si="31"/>
        <v>6.7873779226370168E-2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15837250</v>
      </c>
      <c r="E128" s="31">
        <v>15837250</v>
      </c>
      <c r="F128" s="31">
        <v>3276182</v>
      </c>
      <c r="G128" s="36">
        <f t="shared" si="24"/>
        <v>0.20686558588138723</v>
      </c>
      <c r="H128" s="31">
        <v>3410999</v>
      </c>
      <c r="I128" s="36">
        <f t="shared" si="25"/>
        <v>0.21537823801480685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6687181</v>
      </c>
      <c r="O128" s="36">
        <f t="shared" si="29"/>
        <v>0.42224382389619408</v>
      </c>
      <c r="P128" s="31">
        <v>88179</v>
      </c>
      <c r="Q128" s="31">
        <v>11633448</v>
      </c>
      <c r="R128" s="31">
        <v>12047919</v>
      </c>
      <c r="S128" s="31">
        <v>153764</v>
      </c>
      <c r="T128" s="36">
        <f t="shared" si="30"/>
        <v>1.3217405536174658E-2</v>
      </c>
      <c r="U128" s="36">
        <f t="shared" si="31"/>
        <v>37.682668208983998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6623070</v>
      </c>
      <c r="E129" s="31">
        <v>6623070</v>
      </c>
      <c r="F129" s="31">
        <v>877408</v>
      </c>
      <c r="G129" s="36">
        <f t="shared" si="24"/>
        <v>0.13247753685224525</v>
      </c>
      <c r="H129" s="31">
        <v>3029449</v>
      </c>
      <c r="I129" s="36">
        <f t="shared" si="25"/>
        <v>0.45740857336552382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3906857</v>
      </c>
      <c r="O129" s="36">
        <f t="shared" si="29"/>
        <v>0.58988611021776916</v>
      </c>
      <c r="P129" s="31">
        <v>2700170</v>
      </c>
      <c r="Q129" s="31">
        <v>14720244</v>
      </c>
      <c r="R129" s="31">
        <v>14772528</v>
      </c>
      <c r="S129" s="31">
        <v>3584887</v>
      </c>
      <c r="T129" s="36">
        <f t="shared" si="30"/>
        <v>0.24353448217298571</v>
      </c>
      <c r="U129" s="36">
        <f t="shared" si="31"/>
        <v>0.12194750700881807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16930185</v>
      </c>
      <c r="E130" s="31">
        <v>16930185</v>
      </c>
      <c r="F130" s="31">
        <v>2528193</v>
      </c>
      <c r="G130" s="36">
        <f t="shared" si="24"/>
        <v>0.14933050052317798</v>
      </c>
      <c r="H130" s="31">
        <v>2638463</v>
      </c>
      <c r="I130" s="36">
        <f t="shared" si="25"/>
        <v>0.15584371936868971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5166656</v>
      </c>
      <c r="O130" s="36">
        <f t="shared" si="29"/>
        <v>0.30517421989186772</v>
      </c>
      <c r="P130" s="31">
        <v>2335997</v>
      </c>
      <c r="Q130" s="31">
        <v>11392845</v>
      </c>
      <c r="R130" s="31">
        <v>10457266</v>
      </c>
      <c r="S130" s="31">
        <v>5019930</v>
      </c>
      <c r="T130" s="36">
        <f t="shared" si="30"/>
        <v>0.4406212846747235</v>
      </c>
      <c r="U130" s="36">
        <f t="shared" si="31"/>
        <v>0.1294804745040341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57477877</v>
      </c>
      <c r="E132" s="32">
        <f>SUM(E127:E131)</f>
        <v>57477877</v>
      </c>
      <c r="F132" s="32">
        <f>SUM(F127:F131)</f>
        <v>9919347</v>
      </c>
      <c r="G132" s="37">
        <f t="shared" si="24"/>
        <v>0.17257678115007624</v>
      </c>
      <c r="H132" s="32">
        <f>SUM(H127:H131)</f>
        <v>14052421</v>
      </c>
      <c r="I132" s="37">
        <f t="shared" si="25"/>
        <v>0.24448399512041824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23971768</v>
      </c>
      <c r="O132" s="37">
        <f t="shared" si="29"/>
        <v>0.41706077627049448</v>
      </c>
      <c r="P132" s="32">
        <f>SUM(P127:P131)</f>
        <v>9781741</v>
      </c>
      <c r="Q132" s="32">
        <f>SUM(Q127:Q131)</f>
        <v>56598062</v>
      </c>
      <c r="R132" s="32">
        <f>SUM(R127:R131)</f>
        <v>55797770</v>
      </c>
      <c r="S132" s="32">
        <f>SUM(S127:S131)</f>
        <v>17179137</v>
      </c>
      <c r="T132" s="37">
        <f t="shared" si="30"/>
        <v>0.30352871446375673</v>
      </c>
      <c r="U132" s="37">
        <f t="shared" si="31"/>
        <v>0.43659712519478888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128131841</v>
      </c>
      <c r="E133" s="31">
        <v>128131841</v>
      </c>
      <c r="F133" s="31">
        <v>22394835</v>
      </c>
      <c r="G133" s="36">
        <f t="shared" si="24"/>
        <v>0.17477962405925315</v>
      </c>
      <c r="H133" s="31">
        <v>22368055</v>
      </c>
      <c r="I133" s="36">
        <f t="shared" si="25"/>
        <v>0.17457062058446501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44762890</v>
      </c>
      <c r="O133" s="36">
        <f t="shared" si="29"/>
        <v>0.34935024464371817</v>
      </c>
      <c r="P133" s="31">
        <v>19515242</v>
      </c>
      <c r="Q133" s="31">
        <v>101570253</v>
      </c>
      <c r="R133" s="31">
        <v>148242931</v>
      </c>
      <c r="S133" s="31">
        <v>40985698</v>
      </c>
      <c r="T133" s="36">
        <f t="shared" si="30"/>
        <v>0.40352068434839872</v>
      </c>
      <c r="U133" s="36">
        <f t="shared" si="31"/>
        <v>0.14618383927803724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3607874</v>
      </c>
      <c r="E134" s="31">
        <v>3607874</v>
      </c>
      <c r="F134" s="31">
        <v>756851</v>
      </c>
      <c r="G134" s="36">
        <f t="shared" si="24"/>
        <v>0.20977755875066589</v>
      </c>
      <c r="H134" s="31">
        <v>695801</v>
      </c>
      <c r="I134" s="36">
        <f t="shared" si="25"/>
        <v>0.19285623611024111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1452652</v>
      </c>
      <c r="O134" s="36">
        <f t="shared" si="29"/>
        <v>0.402633794860907</v>
      </c>
      <c r="P134" s="31">
        <v>690091</v>
      </c>
      <c r="Q134" s="31">
        <v>3246227</v>
      </c>
      <c r="R134" s="31">
        <v>2633891</v>
      </c>
      <c r="S134" s="31">
        <v>1086429</v>
      </c>
      <c r="T134" s="36">
        <f t="shared" si="30"/>
        <v>0.3346743773617803</v>
      </c>
      <c r="U134" s="36">
        <f t="shared" si="31"/>
        <v>8.2742710743946013E-3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19673210</v>
      </c>
      <c r="E135" s="31">
        <v>19673210</v>
      </c>
      <c r="F135" s="31">
        <v>7108743</v>
      </c>
      <c r="G135" s="36">
        <f t="shared" si="24"/>
        <v>0.3613412859416435</v>
      </c>
      <c r="H135" s="31">
        <v>6353547</v>
      </c>
      <c r="I135" s="36">
        <f t="shared" si="25"/>
        <v>0.32295426115006143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13462290</v>
      </c>
      <c r="O135" s="36">
        <f t="shared" si="29"/>
        <v>0.68429554709170493</v>
      </c>
      <c r="P135" s="31">
        <v>5597574</v>
      </c>
      <c r="Q135" s="31">
        <v>22397337</v>
      </c>
      <c r="R135" s="31">
        <v>22104574</v>
      </c>
      <c r="S135" s="31">
        <v>11472858</v>
      </c>
      <c r="T135" s="36">
        <f t="shared" si="30"/>
        <v>0.51224205806252765</v>
      </c>
      <c r="U135" s="36">
        <f t="shared" si="31"/>
        <v>0.13505368575743715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151412925</v>
      </c>
      <c r="E137" s="32">
        <f>SUM(E133:E136)</f>
        <v>151412925</v>
      </c>
      <c r="F137" s="32">
        <f>SUM(F133:F136)</f>
        <v>30260429</v>
      </c>
      <c r="G137" s="37">
        <f t="shared" ref="G137:G170" si="32">IF(($D137     =0),0,($F137     /$D137     ))</f>
        <v>0.19985367167300941</v>
      </c>
      <c r="H137" s="32">
        <f>SUM(H133:H136)</f>
        <v>29417403</v>
      </c>
      <c r="I137" s="37">
        <f t="shared" ref="I137:I170" si="33">IF(($D137     =0),0,($H137     /$D137     ))</f>
        <v>0.19428594355468662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59677832</v>
      </c>
      <c r="O137" s="37">
        <f t="shared" ref="O137:O170" si="37">IF(($D137     =0),0,($N137     /$D137     ))</f>
        <v>0.39413961522769603</v>
      </c>
      <c r="P137" s="32">
        <f>SUM(P133:P136)</f>
        <v>25802907</v>
      </c>
      <c r="Q137" s="32">
        <f>SUM(Q133:Q136)</f>
        <v>127213817</v>
      </c>
      <c r="R137" s="32">
        <f>SUM(R133:R136)</f>
        <v>172981396</v>
      </c>
      <c r="S137" s="32">
        <f>SUM(S133:S136)</f>
        <v>53544985</v>
      </c>
      <c r="T137" s="37">
        <f t="shared" ref="T137:T170" si="38">IF(($Q137     =0),0,($S137     /$Q137     ))</f>
        <v>0.42090541941682325</v>
      </c>
      <c r="U137" s="37">
        <f t="shared" ref="U137:U170" si="39">IF(($P137     =0),0,(($H137     /$P137     )-1))</f>
        <v>0.14008096064524822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1462171</v>
      </c>
      <c r="E139" s="31">
        <v>1462171</v>
      </c>
      <c r="F139" s="31">
        <v>1464912</v>
      </c>
      <c r="G139" s="36">
        <f t="shared" si="32"/>
        <v>1.0018746097412683</v>
      </c>
      <c r="H139" s="31">
        <v>1939552</v>
      </c>
      <c r="I139" s="36">
        <f t="shared" si="33"/>
        <v>1.3264878047779638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3404464</v>
      </c>
      <c r="O139" s="36">
        <f t="shared" si="37"/>
        <v>2.3283624145192321</v>
      </c>
      <c r="P139" s="31">
        <v>1638356</v>
      </c>
      <c r="Q139" s="31">
        <v>5910144</v>
      </c>
      <c r="R139" s="31">
        <v>7188404</v>
      </c>
      <c r="S139" s="31">
        <v>2075668</v>
      </c>
      <c r="T139" s="36">
        <f t="shared" si="38"/>
        <v>0.35120430229787969</v>
      </c>
      <c r="U139" s="36">
        <f t="shared" si="39"/>
        <v>0.18384038633850031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26738872</v>
      </c>
      <c r="E140" s="31">
        <v>26738872</v>
      </c>
      <c r="F140" s="31">
        <v>5540487</v>
      </c>
      <c r="G140" s="36">
        <f t="shared" si="32"/>
        <v>0.20720720754413274</v>
      </c>
      <c r="H140" s="31">
        <v>6880723</v>
      </c>
      <c r="I140" s="36">
        <f t="shared" si="33"/>
        <v>0.25733033914070869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12421210</v>
      </c>
      <c r="O140" s="36">
        <f t="shared" si="37"/>
        <v>0.46453754668484143</v>
      </c>
      <c r="P140" s="31">
        <v>5580741</v>
      </c>
      <c r="Q140" s="31">
        <v>26230658</v>
      </c>
      <c r="R140" s="31">
        <v>22692171</v>
      </c>
      <c r="S140" s="31">
        <v>9500044</v>
      </c>
      <c r="T140" s="36">
        <f t="shared" si="38"/>
        <v>0.36217330118062613</v>
      </c>
      <c r="U140" s="36">
        <f t="shared" si="39"/>
        <v>0.23294075105796885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11419505</v>
      </c>
      <c r="E141" s="31">
        <v>11419505</v>
      </c>
      <c r="F141" s="31">
        <v>4583694</v>
      </c>
      <c r="G141" s="36">
        <f t="shared" si="32"/>
        <v>0.40139165401652699</v>
      </c>
      <c r="H141" s="31">
        <v>4556919</v>
      </c>
      <c r="I141" s="36">
        <f t="shared" si="33"/>
        <v>0.39904698145847828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9140613</v>
      </c>
      <c r="O141" s="36">
        <f t="shared" si="37"/>
        <v>0.80043863547500527</v>
      </c>
      <c r="P141" s="31">
        <v>4122055</v>
      </c>
      <c r="Q141" s="31">
        <v>8464699</v>
      </c>
      <c r="R141" s="31">
        <v>16250074</v>
      </c>
      <c r="S141" s="31">
        <v>8219781</v>
      </c>
      <c r="T141" s="36">
        <f t="shared" si="38"/>
        <v>0.97106595284723063</v>
      </c>
      <c r="U141" s="36">
        <f t="shared" si="39"/>
        <v>0.10549689414624508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6770277</v>
      </c>
      <c r="E142" s="31">
        <v>6770277</v>
      </c>
      <c r="F142" s="31">
        <v>3037918</v>
      </c>
      <c r="G142" s="36">
        <f t="shared" si="32"/>
        <v>0.44871398910266153</v>
      </c>
      <c r="H142" s="31">
        <v>2283552</v>
      </c>
      <c r="I142" s="36">
        <f t="shared" si="33"/>
        <v>0.33729077850138184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5321470</v>
      </c>
      <c r="O142" s="36">
        <f t="shared" si="37"/>
        <v>0.78600476760404336</v>
      </c>
      <c r="P142" s="31">
        <v>2748455</v>
      </c>
      <c r="Q142" s="31">
        <v>10914630</v>
      </c>
      <c r="R142" s="31">
        <v>11915271</v>
      </c>
      <c r="S142" s="31">
        <v>5199524</v>
      </c>
      <c r="T142" s="36">
        <f t="shared" si="38"/>
        <v>0.47638115080401261</v>
      </c>
      <c r="U142" s="36">
        <f t="shared" si="39"/>
        <v>-0.16915066828454528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46390825</v>
      </c>
      <c r="E144" s="32">
        <f>SUM(E138:E143)</f>
        <v>46390825</v>
      </c>
      <c r="F144" s="32">
        <f>SUM(F138:F143)</f>
        <v>14627011</v>
      </c>
      <c r="G144" s="37">
        <f t="shared" si="32"/>
        <v>0.31529965246360675</v>
      </c>
      <c r="H144" s="32">
        <f>SUM(H138:H143)</f>
        <v>15660746</v>
      </c>
      <c r="I144" s="37">
        <f t="shared" si="33"/>
        <v>0.33758283022558877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30287757</v>
      </c>
      <c r="O144" s="37">
        <f t="shared" si="37"/>
        <v>0.65288248268919558</v>
      </c>
      <c r="P144" s="32">
        <f>SUM(P138:P143)</f>
        <v>14089607</v>
      </c>
      <c r="Q144" s="32">
        <f>SUM(Q138:Q143)</f>
        <v>51520131</v>
      </c>
      <c r="R144" s="32">
        <f>SUM(R138:R143)</f>
        <v>58045920</v>
      </c>
      <c r="S144" s="32">
        <f>SUM(S138:S143)</f>
        <v>24995017</v>
      </c>
      <c r="T144" s="37">
        <f t="shared" si="38"/>
        <v>0.48515049389140724</v>
      </c>
      <c r="U144" s="37">
        <f t="shared" si="39"/>
        <v>0.11151049138560065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3906189</v>
      </c>
      <c r="E145" s="31">
        <v>3906189</v>
      </c>
      <c r="F145" s="31">
        <v>448482</v>
      </c>
      <c r="G145" s="36">
        <f t="shared" si="32"/>
        <v>0.11481318492269575</v>
      </c>
      <c r="H145" s="31">
        <v>460141</v>
      </c>
      <c r="I145" s="36">
        <f t="shared" si="33"/>
        <v>0.11779793553256128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908623</v>
      </c>
      <c r="O145" s="36">
        <f t="shared" si="37"/>
        <v>0.23261112045525703</v>
      </c>
      <c r="P145" s="31">
        <v>799693</v>
      </c>
      <c r="Q145" s="31">
        <v>4940351</v>
      </c>
      <c r="R145" s="31">
        <v>6804507</v>
      </c>
      <c r="S145" s="31">
        <v>1293806</v>
      </c>
      <c r="T145" s="36">
        <f t="shared" si="38"/>
        <v>0.26188544093324545</v>
      </c>
      <c r="U145" s="36">
        <f t="shared" si="39"/>
        <v>-0.4246029413787541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4563643</v>
      </c>
      <c r="E146" s="31">
        <v>4563643</v>
      </c>
      <c r="F146" s="31">
        <v>551162</v>
      </c>
      <c r="G146" s="36">
        <f t="shared" si="32"/>
        <v>0.12077237417563118</v>
      </c>
      <c r="H146" s="31">
        <v>964789</v>
      </c>
      <c r="I146" s="36">
        <f t="shared" si="33"/>
        <v>0.21140764078171759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1515951</v>
      </c>
      <c r="O146" s="36">
        <f t="shared" si="37"/>
        <v>0.33218001495734878</v>
      </c>
      <c r="P146" s="31">
        <v>1556464</v>
      </c>
      <c r="Q146" s="31">
        <v>2960499</v>
      </c>
      <c r="R146" s="31">
        <v>3201748</v>
      </c>
      <c r="S146" s="31">
        <v>2111443</v>
      </c>
      <c r="T146" s="36">
        <f t="shared" si="38"/>
        <v>0.71320510495021283</v>
      </c>
      <c r="U146" s="36">
        <f t="shared" si="39"/>
        <v>-0.38014049794919769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21836791</v>
      </c>
      <c r="E147" s="31">
        <v>21836791</v>
      </c>
      <c r="F147" s="31">
        <v>3007987</v>
      </c>
      <c r="G147" s="36">
        <f t="shared" si="32"/>
        <v>0.13774858219781469</v>
      </c>
      <c r="H147" s="31">
        <v>6902595</v>
      </c>
      <c r="I147" s="36">
        <f t="shared" si="33"/>
        <v>0.31609932979621408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9910582</v>
      </c>
      <c r="O147" s="36">
        <f t="shared" si="37"/>
        <v>0.4538479119940288</v>
      </c>
      <c r="P147" s="31">
        <v>5394845</v>
      </c>
      <c r="Q147" s="31">
        <v>18803799</v>
      </c>
      <c r="R147" s="31">
        <v>15499799</v>
      </c>
      <c r="S147" s="31">
        <v>9794282</v>
      </c>
      <c r="T147" s="36">
        <f t="shared" si="38"/>
        <v>0.52086719284757299</v>
      </c>
      <c r="U147" s="36">
        <f t="shared" si="39"/>
        <v>0.27947976262524699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11194866</v>
      </c>
      <c r="E148" s="31">
        <v>11194866</v>
      </c>
      <c r="F148" s="31">
        <v>2583851</v>
      </c>
      <c r="G148" s="36">
        <f t="shared" si="32"/>
        <v>0.23080678232325424</v>
      </c>
      <c r="H148" s="31">
        <v>2885874</v>
      </c>
      <c r="I148" s="36">
        <f t="shared" si="33"/>
        <v>0.25778548845515437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5469725</v>
      </c>
      <c r="O148" s="36">
        <f t="shared" si="37"/>
        <v>0.48859227077840861</v>
      </c>
      <c r="P148" s="31">
        <v>3402261</v>
      </c>
      <c r="Q148" s="31">
        <v>10612626</v>
      </c>
      <c r="R148" s="31">
        <v>10525670</v>
      </c>
      <c r="S148" s="31">
        <v>5864150</v>
      </c>
      <c r="T148" s="36">
        <f t="shared" si="38"/>
        <v>0.55256352197844338</v>
      </c>
      <c r="U148" s="36">
        <f t="shared" si="39"/>
        <v>-0.15177759730955387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41501489</v>
      </c>
      <c r="E150" s="32">
        <f>SUM(E145:E149)</f>
        <v>41501489</v>
      </c>
      <c r="F150" s="32">
        <f>SUM(F145:F149)</f>
        <v>6591482</v>
      </c>
      <c r="G150" s="37">
        <f t="shared" si="32"/>
        <v>0.15882519299488265</v>
      </c>
      <c r="H150" s="32">
        <f>SUM(H145:H149)</f>
        <v>11213399</v>
      </c>
      <c r="I150" s="37">
        <f t="shared" si="33"/>
        <v>0.27019269115862327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17804881</v>
      </c>
      <c r="O150" s="37">
        <f t="shared" si="37"/>
        <v>0.42901788415350589</v>
      </c>
      <c r="P150" s="32">
        <f>SUM(P145:P149)</f>
        <v>11153263</v>
      </c>
      <c r="Q150" s="32">
        <f>SUM(Q145:Q149)</f>
        <v>37317275</v>
      </c>
      <c r="R150" s="32">
        <f>SUM(R145:R149)</f>
        <v>36031724</v>
      </c>
      <c r="S150" s="32">
        <f>SUM(S145:S149)</f>
        <v>19063681</v>
      </c>
      <c r="T150" s="37">
        <f t="shared" si="38"/>
        <v>0.51085404815866109</v>
      </c>
      <c r="U150" s="37">
        <f t="shared" si="39"/>
        <v>5.3917853456875164E-3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8649328</v>
      </c>
      <c r="E151" s="31">
        <v>8649328</v>
      </c>
      <c r="F151" s="31">
        <v>1185129</v>
      </c>
      <c r="G151" s="36">
        <f t="shared" si="32"/>
        <v>0.13701977772145998</v>
      </c>
      <c r="H151" s="31">
        <v>1772939</v>
      </c>
      <c r="I151" s="36">
        <f t="shared" si="33"/>
        <v>0.20497997069830165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2958068</v>
      </c>
      <c r="O151" s="36">
        <f t="shared" si="37"/>
        <v>0.34199974841976161</v>
      </c>
      <c r="P151" s="31">
        <v>1696729</v>
      </c>
      <c r="Q151" s="31">
        <v>9989268</v>
      </c>
      <c r="R151" s="31">
        <v>9200288</v>
      </c>
      <c r="S151" s="31">
        <v>2958333</v>
      </c>
      <c r="T151" s="36">
        <f t="shared" si="38"/>
        <v>0.29615112939206356</v>
      </c>
      <c r="U151" s="36">
        <f t="shared" si="39"/>
        <v>4.4915835115684422E-2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148947400</v>
      </c>
      <c r="E152" s="31">
        <v>142713650</v>
      </c>
      <c r="F152" s="31">
        <v>33597269</v>
      </c>
      <c r="G152" s="36">
        <f t="shared" si="32"/>
        <v>0.22556465571067369</v>
      </c>
      <c r="H152" s="31">
        <v>38061526</v>
      </c>
      <c r="I152" s="36">
        <f t="shared" si="33"/>
        <v>0.25553669281907571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71658795</v>
      </c>
      <c r="O152" s="36">
        <f t="shared" si="37"/>
        <v>0.48110134852974945</v>
      </c>
      <c r="P152" s="31">
        <v>40831550</v>
      </c>
      <c r="Q152" s="31">
        <v>145370000</v>
      </c>
      <c r="R152" s="31">
        <v>150555200</v>
      </c>
      <c r="S152" s="31">
        <v>71320744</v>
      </c>
      <c r="T152" s="36">
        <f t="shared" si="38"/>
        <v>0.49061528513448444</v>
      </c>
      <c r="U152" s="36">
        <f t="shared" si="39"/>
        <v>-6.7840285269601619E-2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30116060</v>
      </c>
      <c r="E153" s="31">
        <v>30076060</v>
      </c>
      <c r="F153" s="31">
        <v>7316561</v>
      </c>
      <c r="G153" s="36">
        <f t="shared" si="32"/>
        <v>0.24294549154172226</v>
      </c>
      <c r="H153" s="31">
        <v>7710637</v>
      </c>
      <c r="I153" s="36">
        <f t="shared" si="33"/>
        <v>0.25603073576025548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15027198</v>
      </c>
      <c r="O153" s="36">
        <f t="shared" si="37"/>
        <v>0.49897622730197777</v>
      </c>
      <c r="P153" s="31">
        <v>7245000</v>
      </c>
      <c r="Q153" s="31">
        <v>29699720</v>
      </c>
      <c r="R153" s="31">
        <v>29324330</v>
      </c>
      <c r="S153" s="31">
        <v>13628418</v>
      </c>
      <c r="T153" s="36">
        <f t="shared" si="38"/>
        <v>0.45887361901054957</v>
      </c>
      <c r="U153" s="36">
        <f t="shared" si="39"/>
        <v>6.4270117322291265E-2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2822862</v>
      </c>
      <c r="E154" s="31">
        <v>2822862</v>
      </c>
      <c r="F154" s="31">
        <v>550633</v>
      </c>
      <c r="G154" s="36">
        <f t="shared" si="32"/>
        <v>0.19506196193791975</v>
      </c>
      <c r="H154" s="31">
        <v>1212464</v>
      </c>
      <c r="I154" s="36">
        <f t="shared" si="33"/>
        <v>0.42951586014477505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1763097</v>
      </c>
      <c r="O154" s="36">
        <f t="shared" si="37"/>
        <v>0.62457782208269474</v>
      </c>
      <c r="P154" s="31">
        <v>859453</v>
      </c>
      <c r="Q154" s="31">
        <v>3249801</v>
      </c>
      <c r="R154" s="31">
        <v>2775887</v>
      </c>
      <c r="S154" s="31">
        <v>1889119</v>
      </c>
      <c r="T154" s="36">
        <f t="shared" si="38"/>
        <v>0.58130297824389865</v>
      </c>
      <c r="U154" s="36">
        <f t="shared" si="39"/>
        <v>0.41073915618422419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6776192</v>
      </c>
      <c r="E155" s="31">
        <v>6776192</v>
      </c>
      <c r="F155" s="31">
        <v>2348955</v>
      </c>
      <c r="G155" s="36">
        <f t="shared" si="32"/>
        <v>0.34664823546912482</v>
      </c>
      <c r="H155" s="31">
        <v>3138465</v>
      </c>
      <c r="I155" s="36">
        <f t="shared" si="33"/>
        <v>0.4631605775042974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5487420</v>
      </c>
      <c r="O155" s="36">
        <f t="shared" si="37"/>
        <v>0.80980881297342222</v>
      </c>
      <c r="P155" s="31">
        <v>2621254</v>
      </c>
      <c r="Q155" s="31">
        <v>9349895</v>
      </c>
      <c r="R155" s="31">
        <v>11104904</v>
      </c>
      <c r="S155" s="31">
        <v>4810545</v>
      </c>
      <c r="T155" s="36">
        <f t="shared" si="38"/>
        <v>0.51450256928018978</v>
      </c>
      <c r="U155" s="36">
        <f t="shared" si="39"/>
        <v>0.19731433886223915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36336730</v>
      </c>
      <c r="E156" s="31">
        <v>36336730</v>
      </c>
      <c r="F156" s="31">
        <v>9641776</v>
      </c>
      <c r="G156" s="36">
        <f t="shared" si="32"/>
        <v>0.26534517552900327</v>
      </c>
      <c r="H156" s="31">
        <v>9996961</v>
      </c>
      <c r="I156" s="36">
        <f t="shared" si="33"/>
        <v>0.27511999566279077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19638737</v>
      </c>
      <c r="O156" s="36">
        <f t="shared" si="37"/>
        <v>0.54046517119179405</v>
      </c>
      <c r="P156" s="31">
        <v>8690284</v>
      </c>
      <c r="Q156" s="31">
        <v>27250090</v>
      </c>
      <c r="R156" s="31">
        <v>42107298</v>
      </c>
      <c r="S156" s="31">
        <v>12516535</v>
      </c>
      <c r="T156" s="36">
        <f t="shared" si="38"/>
        <v>0.45932086829804963</v>
      </c>
      <c r="U156" s="36">
        <f t="shared" si="39"/>
        <v>0.15036067866136471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233648572</v>
      </c>
      <c r="E157" s="32">
        <f>SUM(E151:E156)</f>
        <v>227374822</v>
      </c>
      <c r="F157" s="32">
        <f>SUM(F151:F156)</f>
        <v>54640323</v>
      </c>
      <c r="G157" s="37">
        <f t="shared" si="32"/>
        <v>0.23385686688468182</v>
      </c>
      <c r="H157" s="32">
        <f>SUM(H151:H156)</f>
        <v>61892992</v>
      </c>
      <c r="I157" s="37">
        <f t="shared" si="33"/>
        <v>0.2648977970214173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116533315</v>
      </c>
      <c r="O157" s="37">
        <f t="shared" si="37"/>
        <v>0.49875466390609913</v>
      </c>
      <c r="P157" s="32">
        <f>SUM(P151:P156)</f>
        <v>61944270</v>
      </c>
      <c r="Q157" s="32">
        <f>SUM(Q151:Q156)</f>
        <v>224908774</v>
      </c>
      <c r="R157" s="32">
        <f>SUM(R151:R156)</f>
        <v>245067907</v>
      </c>
      <c r="S157" s="32">
        <f>SUM(S151:S156)</f>
        <v>107123694</v>
      </c>
      <c r="T157" s="37">
        <f t="shared" si="38"/>
        <v>0.47629842133237543</v>
      </c>
      <c r="U157" s="37">
        <f t="shared" si="39"/>
        <v>-8.2780860925468769E-4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20123878</v>
      </c>
      <c r="E158" s="31">
        <v>20123878</v>
      </c>
      <c r="F158" s="31">
        <v>2019258</v>
      </c>
      <c r="G158" s="36">
        <f t="shared" si="32"/>
        <v>0.10034139543084092</v>
      </c>
      <c r="H158" s="31">
        <v>17432451</v>
      </c>
      <c r="I158" s="36">
        <f t="shared" si="33"/>
        <v>0.86625704051674335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19451709</v>
      </c>
      <c r="O158" s="36">
        <f t="shared" si="37"/>
        <v>0.96659843594758421</v>
      </c>
      <c r="P158" s="31">
        <v>2017881</v>
      </c>
      <c r="Q158" s="31">
        <v>17596908</v>
      </c>
      <c r="R158" s="31">
        <v>18827625</v>
      </c>
      <c r="S158" s="31">
        <v>3838162</v>
      </c>
      <c r="T158" s="36">
        <f t="shared" si="38"/>
        <v>0.21811570532732227</v>
      </c>
      <c r="U158" s="36">
        <f t="shared" si="39"/>
        <v>7.6389886222230157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187589770</v>
      </c>
      <c r="E159" s="31">
        <v>187589770</v>
      </c>
      <c r="F159" s="31">
        <v>34253930</v>
      </c>
      <c r="G159" s="36">
        <f t="shared" si="32"/>
        <v>0.18260020255902015</v>
      </c>
      <c r="H159" s="31">
        <v>58915927</v>
      </c>
      <c r="I159" s="36">
        <f t="shared" si="33"/>
        <v>0.31406790999317286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93169857</v>
      </c>
      <c r="O159" s="36">
        <f t="shared" si="37"/>
        <v>0.49666811255219301</v>
      </c>
      <c r="P159" s="31">
        <v>52044702</v>
      </c>
      <c r="Q159" s="31">
        <v>165897310</v>
      </c>
      <c r="R159" s="31">
        <v>181994531</v>
      </c>
      <c r="S159" s="31">
        <v>82308245</v>
      </c>
      <c r="T159" s="36">
        <f t="shared" si="38"/>
        <v>0.49613972040896864</v>
      </c>
      <c r="U159" s="36">
        <f t="shared" si="39"/>
        <v>0.13202544612514067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7834348</v>
      </c>
      <c r="E160" s="31">
        <v>7834348</v>
      </c>
      <c r="F160" s="31">
        <v>1799510</v>
      </c>
      <c r="G160" s="36">
        <f t="shared" si="32"/>
        <v>0.22969492802719513</v>
      </c>
      <c r="H160" s="31">
        <v>2475283</v>
      </c>
      <c r="I160" s="36">
        <f t="shared" si="33"/>
        <v>0.31595264851650706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4274793</v>
      </c>
      <c r="O160" s="36">
        <f t="shared" si="37"/>
        <v>0.54564757654370222</v>
      </c>
      <c r="P160" s="31">
        <v>1517210</v>
      </c>
      <c r="Q160" s="31">
        <v>5930646</v>
      </c>
      <c r="R160" s="31">
        <v>5615646</v>
      </c>
      <c r="S160" s="31">
        <v>2694473</v>
      </c>
      <c r="T160" s="36">
        <f t="shared" si="38"/>
        <v>0.45433043887630453</v>
      </c>
      <c r="U160" s="36">
        <f t="shared" si="39"/>
        <v>0.63147026449865207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2500648</v>
      </c>
      <c r="E161" s="31">
        <v>2500648</v>
      </c>
      <c r="F161" s="31">
        <v>726743</v>
      </c>
      <c r="G161" s="36">
        <f t="shared" si="32"/>
        <v>0.29062187081108576</v>
      </c>
      <c r="H161" s="31">
        <v>255170</v>
      </c>
      <c r="I161" s="36">
        <f t="shared" si="33"/>
        <v>0.10204155083002486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981913</v>
      </c>
      <c r="O161" s="36">
        <f t="shared" si="37"/>
        <v>0.39266342164111062</v>
      </c>
      <c r="P161" s="31">
        <v>572288</v>
      </c>
      <c r="Q161" s="31">
        <v>1883343</v>
      </c>
      <c r="R161" s="31">
        <v>2363967</v>
      </c>
      <c r="S161" s="31">
        <v>1172305</v>
      </c>
      <c r="T161" s="36">
        <f t="shared" si="38"/>
        <v>0.62245963693283701</v>
      </c>
      <c r="U161" s="36">
        <f t="shared" si="39"/>
        <v>-0.55412309885931554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218048644</v>
      </c>
      <c r="E163" s="32">
        <f>SUM(E158:E162)</f>
        <v>218048644</v>
      </c>
      <c r="F163" s="32">
        <f>SUM(F158:F162)</f>
        <v>38799441</v>
      </c>
      <c r="G163" s="37">
        <f t="shared" si="32"/>
        <v>0.17793938218666475</v>
      </c>
      <c r="H163" s="32">
        <f>SUM(H158:H162)</f>
        <v>79078831</v>
      </c>
      <c r="I163" s="37">
        <f t="shared" si="33"/>
        <v>0.36266600676498589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117878272</v>
      </c>
      <c r="O163" s="37">
        <f t="shared" si="37"/>
        <v>0.54060538895165067</v>
      </c>
      <c r="P163" s="32">
        <f>SUM(P158:P162)</f>
        <v>56152081</v>
      </c>
      <c r="Q163" s="32">
        <f>SUM(Q158:Q162)</f>
        <v>191308207</v>
      </c>
      <c r="R163" s="32">
        <f>SUM(R158:R162)</f>
        <v>208801769</v>
      </c>
      <c r="S163" s="32">
        <f>SUM(S158:S162)</f>
        <v>90013185</v>
      </c>
      <c r="T163" s="37">
        <f t="shared" si="38"/>
        <v>0.47051397538841605</v>
      </c>
      <c r="U163" s="37">
        <f t="shared" si="39"/>
        <v>0.40829742356298415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28289016</v>
      </c>
      <c r="E164" s="31">
        <v>28289016</v>
      </c>
      <c r="F164" s="31">
        <v>6656587</v>
      </c>
      <c r="G164" s="36">
        <f t="shared" si="32"/>
        <v>0.23530641716205328</v>
      </c>
      <c r="H164" s="31">
        <v>7093545</v>
      </c>
      <c r="I164" s="36">
        <f t="shared" si="33"/>
        <v>0.25075262426943379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13750132</v>
      </c>
      <c r="O164" s="36">
        <f t="shared" si="37"/>
        <v>0.48605904143148704</v>
      </c>
      <c r="P164" s="31">
        <v>6253874</v>
      </c>
      <c r="Q164" s="31">
        <v>23842718</v>
      </c>
      <c r="R164" s="31">
        <v>25616139</v>
      </c>
      <c r="S164" s="31">
        <v>11868355</v>
      </c>
      <c r="T164" s="36">
        <f t="shared" si="38"/>
        <v>0.49777693130456013</v>
      </c>
      <c r="U164" s="36">
        <f t="shared" si="39"/>
        <v>0.13426413771687762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17659577</v>
      </c>
      <c r="E165" s="31">
        <v>17659577</v>
      </c>
      <c r="F165" s="31">
        <v>3225095</v>
      </c>
      <c r="G165" s="36">
        <f t="shared" si="32"/>
        <v>0.18262583526207904</v>
      </c>
      <c r="H165" s="31">
        <v>4751667</v>
      </c>
      <c r="I165" s="36">
        <f t="shared" si="33"/>
        <v>0.26907026142245649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7976762</v>
      </c>
      <c r="O165" s="36">
        <f t="shared" si="37"/>
        <v>0.45169609668453553</v>
      </c>
      <c r="P165" s="31">
        <v>2176604</v>
      </c>
      <c r="Q165" s="31">
        <v>14505931</v>
      </c>
      <c r="R165" s="31">
        <v>17051019</v>
      </c>
      <c r="S165" s="31">
        <v>5018318</v>
      </c>
      <c r="T165" s="36">
        <f t="shared" si="38"/>
        <v>0.34594939132138436</v>
      </c>
      <c r="U165" s="36">
        <f t="shared" si="39"/>
        <v>1.183064535395506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25886789</v>
      </c>
      <c r="E166" s="31">
        <v>25886789</v>
      </c>
      <c r="F166" s="31">
        <v>3325389</v>
      </c>
      <c r="G166" s="36">
        <f t="shared" si="32"/>
        <v>0.12845892165304859</v>
      </c>
      <c r="H166" s="31">
        <v>3390363</v>
      </c>
      <c r="I166" s="36">
        <f t="shared" si="33"/>
        <v>0.13096885055925631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6715752</v>
      </c>
      <c r="O166" s="36">
        <f t="shared" si="37"/>
        <v>0.2594277722123049</v>
      </c>
      <c r="P166" s="31">
        <v>660620</v>
      </c>
      <c r="Q166" s="31">
        <v>17334990</v>
      </c>
      <c r="R166" s="31">
        <v>21869215</v>
      </c>
      <c r="S166" s="31">
        <v>6934164</v>
      </c>
      <c r="T166" s="36">
        <f t="shared" si="38"/>
        <v>0.4000096913814199</v>
      </c>
      <c r="U166" s="36">
        <f t="shared" si="39"/>
        <v>4.1320925796978596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10941811</v>
      </c>
      <c r="E167" s="31">
        <v>10941811</v>
      </c>
      <c r="F167" s="31">
        <v>1983709</v>
      </c>
      <c r="G167" s="36">
        <f t="shared" si="32"/>
        <v>0.18129622235295417</v>
      </c>
      <c r="H167" s="31">
        <v>2771535</v>
      </c>
      <c r="I167" s="36">
        <f t="shared" si="33"/>
        <v>0.25329764880786187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4755244</v>
      </c>
      <c r="O167" s="36">
        <f t="shared" si="37"/>
        <v>0.43459387116081605</v>
      </c>
      <c r="P167" s="31">
        <v>948999</v>
      </c>
      <c r="Q167" s="31">
        <v>10485448</v>
      </c>
      <c r="R167" s="31">
        <v>10668398</v>
      </c>
      <c r="S167" s="31">
        <v>2379936</v>
      </c>
      <c r="T167" s="36">
        <f t="shared" si="38"/>
        <v>0.22697513735226191</v>
      </c>
      <c r="U167" s="36">
        <f t="shared" si="39"/>
        <v>1.9204825294863324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82777193</v>
      </c>
      <c r="E169" s="32">
        <f>SUM(E164:E168)</f>
        <v>82777193</v>
      </c>
      <c r="F169" s="32">
        <f>SUM(F164:F168)</f>
        <v>15190780</v>
      </c>
      <c r="G169" s="37">
        <f t="shared" si="32"/>
        <v>0.18351407494574018</v>
      </c>
      <c r="H169" s="32">
        <f>SUM(H164:H168)</f>
        <v>18007110</v>
      </c>
      <c r="I169" s="37">
        <f t="shared" si="33"/>
        <v>0.21753709382244937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33197890</v>
      </c>
      <c r="O169" s="37">
        <f t="shared" si="37"/>
        <v>0.40105116876818958</v>
      </c>
      <c r="P169" s="32">
        <f>SUM(P164:P168)</f>
        <v>10040097</v>
      </c>
      <c r="Q169" s="32">
        <f>SUM(Q164:Q168)</f>
        <v>66169087</v>
      </c>
      <c r="R169" s="32">
        <f>SUM(R164:R168)</f>
        <v>75204771</v>
      </c>
      <c r="S169" s="32">
        <f>SUM(S164:S168)</f>
        <v>26200773</v>
      </c>
      <c r="T169" s="37">
        <f t="shared" si="38"/>
        <v>0.39596697170689388</v>
      </c>
      <c r="U169" s="37">
        <f t="shared" si="39"/>
        <v>0.79351952476156362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3193631322</v>
      </c>
      <c r="E170" s="32">
        <f>SUM(E105,E107:E111,E113:E120,E122:E125,E127:E131,E133:E136,E138:E143,E145:E149,E151:E156,E158:E162,E164:E168)</f>
        <v>3187352072</v>
      </c>
      <c r="F170" s="32">
        <f>SUM(F105,F107:F111,F113:F120,F122:F125,F127:F131,F133:F136,F138:F143,F145:F149,F151:F156,F158:F162,F164:F168)</f>
        <v>583507755</v>
      </c>
      <c r="G170" s="37">
        <f t="shared" si="32"/>
        <v>0.18270980466041409</v>
      </c>
      <c r="H170" s="32">
        <f>SUM(H105,H107:H111,H113:H120,H122:H125,H127:H131,H133:H136,H138:H143,H145:H149,H151:H156,H158:H162,H164:H168)</f>
        <v>775650523</v>
      </c>
      <c r="I170" s="37">
        <f t="shared" si="33"/>
        <v>0.24287415947381544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1359158278</v>
      </c>
      <c r="O170" s="37">
        <f t="shared" si="37"/>
        <v>0.4255839641342295</v>
      </c>
      <c r="P170" s="32">
        <f>SUM(P105,P107:P111,P113:P120,P122:P125,P127:P131,P133:P136,P138:P143,P145:P149,P151:P156,P158:P162,P164:P168)</f>
        <v>698167080</v>
      </c>
      <c r="Q170" s="32">
        <f>SUM(Q105,Q107:Q111,Q113:Q120,Q122:Q125,Q127:Q131,Q133:Q136,Q138:Q143,Q145:Q149,Q151:Q156,Q158:Q162,Q164:Q168)</f>
        <v>3021835393</v>
      </c>
      <c r="R170" s="32">
        <f>SUM(R105,R107:R111,R113:R120,R122:R125,R127:R131,R133:R136,R138:R143,R145:R149,R151:R156,R158:R162,R164:R168)</f>
        <v>3147161096</v>
      </c>
      <c r="S170" s="32">
        <f>SUM(S105,S107:S111,S113:S120,S122:S125,S127:S131,S133:S136,S138:S143,S145:S149,S151:S156,S158:S162,S164:S168)</f>
        <v>1229529029</v>
      </c>
      <c r="T170" s="37">
        <f t="shared" si="38"/>
        <v>0.40688153691235823</v>
      </c>
      <c r="U170" s="37">
        <f t="shared" si="39"/>
        <v>0.11098123245799552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25427361</v>
      </c>
      <c r="E173" s="31">
        <v>25427361</v>
      </c>
      <c r="F173" s="31">
        <v>3843997</v>
      </c>
      <c r="G173" s="36">
        <f t="shared" ref="G173:G205" si="40">IF(($D173     =0),0,($F173     /$D173     ))</f>
        <v>0.15117561747756678</v>
      </c>
      <c r="H173" s="31">
        <v>5338268</v>
      </c>
      <c r="I173" s="36">
        <f t="shared" ref="I173:I205" si="41">IF(($D173     =0),0,($H173     /$D173     ))</f>
        <v>0.20994188110988002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9182265</v>
      </c>
      <c r="O173" s="36">
        <f t="shared" ref="O173:O205" si="45">IF(($D173     =0),0,($N173     /$D173     ))</f>
        <v>0.36111749858744679</v>
      </c>
      <c r="P173" s="31">
        <v>3752658</v>
      </c>
      <c r="Q173" s="31">
        <v>22167662</v>
      </c>
      <c r="R173" s="31">
        <v>17721883</v>
      </c>
      <c r="S173" s="31">
        <v>6277608</v>
      </c>
      <c r="T173" s="36">
        <f t="shared" ref="T173:T205" si="46">IF(($Q173     =0),0,($S173     /$Q173     ))</f>
        <v>0.28318764513821981</v>
      </c>
      <c r="U173" s="36">
        <f t="shared" ref="U173:U205" si="47">IF(($P173     =0),0,(($H173     /$P173     )-1))</f>
        <v>0.42252984417977868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6978300</v>
      </c>
      <c r="E174" s="31">
        <v>6978300</v>
      </c>
      <c r="F174" s="31">
        <v>1837074</v>
      </c>
      <c r="G174" s="36">
        <f t="shared" si="40"/>
        <v>0.26325523408279955</v>
      </c>
      <c r="H174" s="31">
        <v>2185780</v>
      </c>
      <c r="I174" s="36">
        <f t="shared" si="41"/>
        <v>0.31322528409498013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4022854</v>
      </c>
      <c r="O174" s="36">
        <f t="shared" si="45"/>
        <v>0.57648051817777968</v>
      </c>
      <c r="P174" s="31">
        <v>1699863</v>
      </c>
      <c r="Q174" s="31">
        <v>6389338</v>
      </c>
      <c r="R174" s="31">
        <v>6652338</v>
      </c>
      <c r="S174" s="31">
        <v>2410060</v>
      </c>
      <c r="T174" s="36">
        <f t="shared" si="46"/>
        <v>0.37720026706992182</v>
      </c>
      <c r="U174" s="36">
        <f t="shared" si="47"/>
        <v>0.28585656608797305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118792654</v>
      </c>
      <c r="E175" s="31">
        <v>118792654</v>
      </c>
      <c r="F175" s="31">
        <v>20220649</v>
      </c>
      <c r="G175" s="36">
        <f t="shared" si="40"/>
        <v>0.17021800859841046</v>
      </c>
      <c r="H175" s="31">
        <v>22723505</v>
      </c>
      <c r="I175" s="36">
        <f t="shared" si="41"/>
        <v>0.1912871228552567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42944154</v>
      </c>
      <c r="O175" s="36">
        <f t="shared" si="45"/>
        <v>0.36150513145366714</v>
      </c>
      <c r="P175" s="31">
        <v>20446664</v>
      </c>
      <c r="Q175" s="31">
        <v>96321521</v>
      </c>
      <c r="R175" s="31">
        <v>96033921</v>
      </c>
      <c r="S175" s="31">
        <v>38641611</v>
      </c>
      <c r="T175" s="36">
        <f t="shared" si="46"/>
        <v>0.40117318122499335</v>
      </c>
      <c r="U175" s="36">
        <f t="shared" si="47"/>
        <v>0.11135513353180748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10454242</v>
      </c>
      <c r="E176" s="31">
        <v>10454242</v>
      </c>
      <c r="F176" s="31">
        <v>963194</v>
      </c>
      <c r="G176" s="36">
        <f t="shared" si="40"/>
        <v>9.2134274297457436E-2</v>
      </c>
      <c r="H176" s="31">
        <v>1475771</v>
      </c>
      <c r="I176" s="36">
        <f t="shared" si="41"/>
        <v>0.14116480180963861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2438965</v>
      </c>
      <c r="O176" s="36">
        <f t="shared" si="45"/>
        <v>0.23329907610709605</v>
      </c>
      <c r="P176" s="31">
        <v>1013449</v>
      </c>
      <c r="Q176" s="31">
        <v>9770781</v>
      </c>
      <c r="R176" s="31">
        <v>10823942</v>
      </c>
      <c r="S176" s="31">
        <v>1941909</v>
      </c>
      <c r="T176" s="36">
        <f t="shared" si="46"/>
        <v>0.19874654851029822</v>
      </c>
      <c r="U176" s="36">
        <f t="shared" si="47"/>
        <v>0.45618674447357499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11219560</v>
      </c>
      <c r="E177" s="31">
        <v>11219560</v>
      </c>
      <c r="F177" s="31">
        <v>2097473</v>
      </c>
      <c r="G177" s="36">
        <f t="shared" si="40"/>
        <v>0.18694788387423392</v>
      </c>
      <c r="H177" s="31">
        <v>2917235</v>
      </c>
      <c r="I177" s="36">
        <f t="shared" si="41"/>
        <v>0.26001331603021866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5014708</v>
      </c>
      <c r="O177" s="36">
        <f t="shared" si="45"/>
        <v>0.4469611999044526</v>
      </c>
      <c r="P177" s="31">
        <v>3396124</v>
      </c>
      <c r="Q177" s="31">
        <v>9000000</v>
      </c>
      <c r="R177" s="31">
        <v>9500000</v>
      </c>
      <c r="S177" s="31">
        <v>5004186</v>
      </c>
      <c r="T177" s="36">
        <f t="shared" si="46"/>
        <v>0.55602066666666672</v>
      </c>
      <c r="U177" s="36">
        <f t="shared" si="47"/>
        <v>-0.14101045780424981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172872117</v>
      </c>
      <c r="E179" s="32">
        <f>SUM(E173:E178)</f>
        <v>172872117</v>
      </c>
      <c r="F179" s="32">
        <f>SUM(F173:F178)</f>
        <v>28962387</v>
      </c>
      <c r="G179" s="37">
        <f t="shared" si="40"/>
        <v>0.16753648594469403</v>
      </c>
      <c r="H179" s="32">
        <f>SUM(H173:H178)</f>
        <v>34640559</v>
      </c>
      <c r="I179" s="37">
        <f t="shared" si="41"/>
        <v>0.20038256950367536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63602946</v>
      </c>
      <c r="O179" s="37">
        <f t="shared" si="45"/>
        <v>0.36791905544836939</v>
      </c>
      <c r="P179" s="32">
        <f>SUM(P173:P178)</f>
        <v>30308758</v>
      </c>
      <c r="Q179" s="32">
        <f>SUM(Q173:Q178)</f>
        <v>143649302</v>
      </c>
      <c r="R179" s="32">
        <f>SUM(R173:R178)</f>
        <v>140732084</v>
      </c>
      <c r="S179" s="32">
        <f>SUM(S173:S178)</f>
        <v>54275374</v>
      </c>
      <c r="T179" s="37">
        <f t="shared" si="46"/>
        <v>0.37783249374925609</v>
      </c>
      <c r="U179" s="37">
        <f t="shared" si="47"/>
        <v>0.14292241866195909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10454589</v>
      </c>
      <c r="E180" s="31">
        <v>10454589</v>
      </c>
      <c r="F180" s="31">
        <v>3681118</v>
      </c>
      <c r="G180" s="36">
        <f t="shared" si="40"/>
        <v>0.35210547253459701</v>
      </c>
      <c r="H180" s="31">
        <v>4454153</v>
      </c>
      <c r="I180" s="36">
        <f t="shared" si="41"/>
        <v>0.42604764281025298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8135271</v>
      </c>
      <c r="O180" s="36">
        <f t="shared" si="45"/>
        <v>0.77815311534484999</v>
      </c>
      <c r="P180" s="31">
        <v>2161382</v>
      </c>
      <c r="Q180" s="31">
        <v>9788572</v>
      </c>
      <c r="R180" s="31">
        <v>9788572</v>
      </c>
      <c r="S180" s="31">
        <v>2626851</v>
      </c>
      <c r="T180" s="36">
        <f t="shared" si="46"/>
        <v>0.26835895981558905</v>
      </c>
      <c r="U180" s="36">
        <f t="shared" si="47"/>
        <v>1.060789346816065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116963306</v>
      </c>
      <c r="E181" s="31">
        <v>116963306</v>
      </c>
      <c r="F181" s="31">
        <v>21904243</v>
      </c>
      <c r="G181" s="36">
        <f t="shared" si="40"/>
        <v>0.1872744858973121</v>
      </c>
      <c r="H181" s="31">
        <v>28308016</v>
      </c>
      <c r="I181" s="36">
        <f t="shared" si="41"/>
        <v>0.2420247594574661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50212259</v>
      </c>
      <c r="O181" s="36">
        <f t="shared" si="45"/>
        <v>0.4292992453547782</v>
      </c>
      <c r="P181" s="31">
        <v>16770959</v>
      </c>
      <c r="Q181" s="31">
        <v>91575388</v>
      </c>
      <c r="R181" s="31">
        <v>124736425</v>
      </c>
      <c r="S181" s="31">
        <v>34602534</v>
      </c>
      <c r="T181" s="36">
        <f t="shared" si="46"/>
        <v>0.37785844816731762</v>
      </c>
      <c r="U181" s="36">
        <f t="shared" si="47"/>
        <v>0.68791874096168271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50260146</v>
      </c>
      <c r="E182" s="31">
        <v>50260146</v>
      </c>
      <c r="F182" s="31">
        <v>11067271</v>
      </c>
      <c r="G182" s="36">
        <f t="shared" si="40"/>
        <v>0.2201997383772025</v>
      </c>
      <c r="H182" s="31">
        <v>12675302</v>
      </c>
      <c r="I182" s="36">
        <f t="shared" si="41"/>
        <v>0.25219389533806769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23742573</v>
      </c>
      <c r="O182" s="36">
        <f t="shared" si="45"/>
        <v>0.47239363371527016</v>
      </c>
      <c r="P182" s="31">
        <v>11653962</v>
      </c>
      <c r="Q182" s="31">
        <v>67962033</v>
      </c>
      <c r="R182" s="31">
        <v>68654033</v>
      </c>
      <c r="S182" s="31">
        <v>23810865</v>
      </c>
      <c r="T182" s="36">
        <f t="shared" si="46"/>
        <v>0.350355396225419</v>
      </c>
      <c r="U182" s="36">
        <f t="shared" si="47"/>
        <v>8.763886479121874E-2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17326712</v>
      </c>
      <c r="E183" s="31">
        <v>17326712</v>
      </c>
      <c r="F183" s="31">
        <v>3554663</v>
      </c>
      <c r="G183" s="36">
        <f t="shared" si="40"/>
        <v>0.20515508077931924</v>
      </c>
      <c r="H183" s="31">
        <v>3824691</v>
      </c>
      <c r="I183" s="36">
        <f t="shared" si="41"/>
        <v>0.22073957251670137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7379354</v>
      </c>
      <c r="O183" s="36">
        <f t="shared" si="45"/>
        <v>0.42589465329602061</v>
      </c>
      <c r="P183" s="31">
        <v>3928210</v>
      </c>
      <c r="Q183" s="31">
        <v>17315235</v>
      </c>
      <c r="R183" s="31">
        <v>15040106</v>
      </c>
      <c r="S183" s="31">
        <v>7319592</v>
      </c>
      <c r="T183" s="36">
        <f t="shared" si="46"/>
        <v>0.42272553621131909</v>
      </c>
      <c r="U183" s="36">
        <f t="shared" si="47"/>
        <v>-2.6352715358903933E-2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195004753</v>
      </c>
      <c r="E185" s="32">
        <f>SUM(E180:E184)</f>
        <v>195004753</v>
      </c>
      <c r="F185" s="32">
        <f>SUM(F180:F184)</f>
        <v>40207295</v>
      </c>
      <c r="G185" s="37">
        <f t="shared" si="40"/>
        <v>0.20618623075305245</v>
      </c>
      <c r="H185" s="32">
        <f>SUM(H180:H184)</f>
        <v>49262162</v>
      </c>
      <c r="I185" s="37">
        <f t="shared" si="41"/>
        <v>0.25262031433664595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89469457</v>
      </c>
      <c r="O185" s="37">
        <f t="shared" si="45"/>
        <v>0.45880654508969843</v>
      </c>
      <c r="P185" s="32">
        <f>SUM(P180:P184)</f>
        <v>34514513</v>
      </c>
      <c r="Q185" s="32">
        <f>SUM(Q180:Q184)</f>
        <v>186641228</v>
      </c>
      <c r="R185" s="32">
        <f>SUM(R180:R184)</f>
        <v>218219136</v>
      </c>
      <c r="S185" s="32">
        <f>SUM(S180:S184)</f>
        <v>68359842</v>
      </c>
      <c r="T185" s="37">
        <f t="shared" si="46"/>
        <v>0.36626335313224578</v>
      </c>
      <c r="U185" s="37">
        <f t="shared" si="47"/>
        <v>0.42728834099441015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38912287</v>
      </c>
      <c r="E186" s="31">
        <v>38912287</v>
      </c>
      <c r="F186" s="31">
        <v>5610513</v>
      </c>
      <c r="G186" s="36">
        <f t="shared" si="40"/>
        <v>0.14418358396667871</v>
      </c>
      <c r="H186" s="31">
        <v>4049574</v>
      </c>
      <c r="I186" s="36">
        <f t="shared" si="41"/>
        <v>0.10406928793468243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9660087</v>
      </c>
      <c r="O186" s="36">
        <f t="shared" si="45"/>
        <v>0.24825287190136114</v>
      </c>
      <c r="P186" s="31">
        <v>3489786</v>
      </c>
      <c r="Q186" s="31">
        <v>35911016</v>
      </c>
      <c r="R186" s="31">
        <v>34205016</v>
      </c>
      <c r="S186" s="31">
        <v>8250055</v>
      </c>
      <c r="T186" s="36">
        <f t="shared" si="46"/>
        <v>0.22973605090983781</v>
      </c>
      <c r="U186" s="36">
        <f t="shared" si="47"/>
        <v>0.16040754361442211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11276920</v>
      </c>
      <c r="E187" s="31">
        <v>11276920</v>
      </c>
      <c r="F187" s="31">
        <v>3289010</v>
      </c>
      <c r="G187" s="36">
        <f t="shared" si="40"/>
        <v>0.29165853796958746</v>
      </c>
      <c r="H187" s="31">
        <v>1901731</v>
      </c>
      <c r="I187" s="36">
        <f t="shared" si="41"/>
        <v>0.1686392206382594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5190741</v>
      </c>
      <c r="O187" s="36">
        <f t="shared" si="45"/>
        <v>0.46029775860784683</v>
      </c>
      <c r="P187" s="31">
        <v>2257896</v>
      </c>
      <c r="Q187" s="31">
        <v>10765117</v>
      </c>
      <c r="R187" s="31">
        <v>10708217</v>
      </c>
      <c r="S187" s="31">
        <v>4939767</v>
      </c>
      <c r="T187" s="36">
        <f t="shared" si="46"/>
        <v>0.45886793427326428</v>
      </c>
      <c r="U187" s="36">
        <f t="shared" si="47"/>
        <v>-0.15774198634480951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178696227</v>
      </c>
      <c r="E188" s="31">
        <v>180457599</v>
      </c>
      <c r="F188" s="31">
        <v>40096298</v>
      </c>
      <c r="G188" s="36">
        <f t="shared" si="40"/>
        <v>0.2243824543648591</v>
      </c>
      <c r="H188" s="31">
        <v>49936036</v>
      </c>
      <c r="I188" s="36">
        <f t="shared" si="41"/>
        <v>0.279446504486074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90032334</v>
      </c>
      <c r="O188" s="36">
        <f t="shared" si="45"/>
        <v>0.50382895885093315</v>
      </c>
      <c r="P188" s="31">
        <v>46450409</v>
      </c>
      <c r="Q188" s="31">
        <v>143394708</v>
      </c>
      <c r="R188" s="31">
        <v>157820095</v>
      </c>
      <c r="S188" s="31">
        <v>86735093</v>
      </c>
      <c r="T188" s="36">
        <f t="shared" si="46"/>
        <v>0.60486955348449822</v>
      </c>
      <c r="U188" s="36">
        <f t="shared" si="47"/>
        <v>7.5039748304476683E-2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21652702</v>
      </c>
      <c r="E189" s="31">
        <v>21652702</v>
      </c>
      <c r="F189" s="31">
        <v>3437129</v>
      </c>
      <c r="G189" s="36">
        <f t="shared" si="40"/>
        <v>0.15873903404757522</v>
      </c>
      <c r="H189" s="31">
        <v>4881103</v>
      </c>
      <c r="I189" s="36">
        <f t="shared" si="41"/>
        <v>0.22542696980727855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8318232</v>
      </c>
      <c r="O189" s="36">
        <f t="shared" si="45"/>
        <v>0.38416600385485378</v>
      </c>
      <c r="P189" s="31">
        <v>4015912</v>
      </c>
      <c r="Q189" s="31">
        <v>29714800</v>
      </c>
      <c r="R189" s="31">
        <v>30715984</v>
      </c>
      <c r="S189" s="31">
        <v>8013647</v>
      </c>
      <c r="T189" s="36">
        <f t="shared" si="46"/>
        <v>0.26968537563772937</v>
      </c>
      <c r="U189" s="36">
        <f t="shared" si="47"/>
        <v>0.21544072678883408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250538136</v>
      </c>
      <c r="E191" s="32">
        <f>SUM(E186:E190)</f>
        <v>252299508</v>
      </c>
      <c r="F191" s="32">
        <f>SUM(F186:F190)</f>
        <v>52432950</v>
      </c>
      <c r="G191" s="37">
        <f t="shared" si="40"/>
        <v>0.20928131276589365</v>
      </c>
      <c r="H191" s="32">
        <f>SUM(H186:H190)</f>
        <v>60768444</v>
      </c>
      <c r="I191" s="37">
        <f t="shared" si="41"/>
        <v>0.24255167285191265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113201394</v>
      </c>
      <c r="O191" s="37">
        <f t="shared" si="45"/>
        <v>0.45183298561780633</v>
      </c>
      <c r="P191" s="32">
        <f>SUM(P186:P190)</f>
        <v>56214003</v>
      </c>
      <c r="Q191" s="32">
        <f>SUM(Q186:Q190)</f>
        <v>219785641</v>
      </c>
      <c r="R191" s="32">
        <f>SUM(R186:R190)</f>
        <v>233449312</v>
      </c>
      <c r="S191" s="32">
        <f>SUM(S186:S190)</f>
        <v>107938562</v>
      </c>
      <c r="T191" s="37">
        <f t="shared" si="46"/>
        <v>0.49110834315149826</v>
      </c>
      <c r="U191" s="37">
        <f t="shared" si="47"/>
        <v>8.1019688279448721E-2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10424136</v>
      </c>
      <c r="E192" s="31">
        <v>10043052</v>
      </c>
      <c r="F192" s="31">
        <v>2562629</v>
      </c>
      <c r="G192" s="36">
        <f t="shared" si="40"/>
        <v>0.24583610574535866</v>
      </c>
      <c r="H192" s="31">
        <v>1778801</v>
      </c>
      <c r="I192" s="36">
        <f t="shared" si="41"/>
        <v>0.1706425357458882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4341430</v>
      </c>
      <c r="O192" s="36">
        <f t="shared" si="45"/>
        <v>0.41647864149124686</v>
      </c>
      <c r="P192" s="31">
        <v>363018</v>
      </c>
      <c r="Q192" s="31">
        <v>15656863</v>
      </c>
      <c r="R192" s="31">
        <v>9948373</v>
      </c>
      <c r="S192" s="31">
        <v>1006111</v>
      </c>
      <c r="T192" s="36">
        <f t="shared" si="46"/>
        <v>6.4260062823568165E-2</v>
      </c>
      <c r="U192" s="36">
        <f t="shared" si="47"/>
        <v>3.9000352599595614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23899638</v>
      </c>
      <c r="E193" s="31">
        <v>23899638</v>
      </c>
      <c r="F193" s="31">
        <v>4400351</v>
      </c>
      <c r="G193" s="36">
        <f t="shared" si="40"/>
        <v>0.18411789333378187</v>
      </c>
      <c r="H193" s="31">
        <v>5522231</v>
      </c>
      <c r="I193" s="36">
        <f t="shared" si="41"/>
        <v>0.23105919010154044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9922582</v>
      </c>
      <c r="O193" s="36">
        <f t="shared" si="45"/>
        <v>0.41517708343532234</v>
      </c>
      <c r="P193" s="31">
        <v>7167953</v>
      </c>
      <c r="Q193" s="31">
        <v>23886088</v>
      </c>
      <c r="R193" s="31">
        <v>21177363</v>
      </c>
      <c r="S193" s="31">
        <v>17204086</v>
      </c>
      <c r="T193" s="36">
        <f t="shared" si="46"/>
        <v>0.72025548930406691</v>
      </c>
      <c r="U193" s="36">
        <f t="shared" si="47"/>
        <v>-0.2295944183785803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21199299</v>
      </c>
      <c r="E194" s="31">
        <v>21199299</v>
      </c>
      <c r="F194" s="31">
        <v>4982004</v>
      </c>
      <c r="G194" s="36">
        <f t="shared" si="40"/>
        <v>0.23500795946130104</v>
      </c>
      <c r="H194" s="31">
        <v>5828853</v>
      </c>
      <c r="I194" s="36">
        <f t="shared" si="41"/>
        <v>0.2749549878984206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10810857</v>
      </c>
      <c r="O194" s="36">
        <f t="shared" si="45"/>
        <v>0.5099629473597217</v>
      </c>
      <c r="P194" s="31">
        <v>3248398</v>
      </c>
      <c r="Q194" s="31">
        <v>18733234</v>
      </c>
      <c r="R194" s="31">
        <v>21106554</v>
      </c>
      <c r="S194" s="31">
        <v>6757823</v>
      </c>
      <c r="T194" s="36">
        <f t="shared" si="46"/>
        <v>0.36073979538183315</v>
      </c>
      <c r="U194" s="36">
        <f t="shared" si="47"/>
        <v>0.79437772095660697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98591139</v>
      </c>
      <c r="E195" s="31">
        <v>98591139</v>
      </c>
      <c r="F195" s="31">
        <v>27348511</v>
      </c>
      <c r="G195" s="36">
        <f t="shared" si="40"/>
        <v>0.27739319453444999</v>
      </c>
      <c r="H195" s="31">
        <v>43746971</v>
      </c>
      <c r="I195" s="36">
        <f t="shared" si="41"/>
        <v>0.44372112386286561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71095482</v>
      </c>
      <c r="O195" s="36">
        <f t="shared" si="45"/>
        <v>0.72111431839731566</v>
      </c>
      <c r="P195" s="31">
        <v>36632483</v>
      </c>
      <c r="Q195" s="31">
        <v>53483896</v>
      </c>
      <c r="R195" s="31">
        <v>99144393</v>
      </c>
      <c r="S195" s="31">
        <v>55042270</v>
      </c>
      <c r="T195" s="36">
        <f t="shared" si="46"/>
        <v>1.029137256567846</v>
      </c>
      <c r="U195" s="36">
        <f t="shared" si="47"/>
        <v>0.19421255173994068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30206656</v>
      </c>
      <c r="E196" s="31">
        <v>30206656</v>
      </c>
      <c r="F196" s="31">
        <v>7056332</v>
      </c>
      <c r="G196" s="36">
        <f t="shared" si="40"/>
        <v>0.23360189224520583</v>
      </c>
      <c r="H196" s="31">
        <v>7003591</v>
      </c>
      <c r="I196" s="36">
        <f t="shared" si="41"/>
        <v>0.23185588633180715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14059923</v>
      </c>
      <c r="O196" s="36">
        <f t="shared" si="45"/>
        <v>0.46545777857701298</v>
      </c>
      <c r="P196" s="31">
        <v>6249658</v>
      </c>
      <c r="Q196" s="31">
        <v>37126341</v>
      </c>
      <c r="R196" s="31">
        <v>36728243</v>
      </c>
      <c r="S196" s="31">
        <v>12189980</v>
      </c>
      <c r="T196" s="36">
        <f t="shared" si="46"/>
        <v>0.32833776967140393</v>
      </c>
      <c r="U196" s="36">
        <f t="shared" si="47"/>
        <v>0.1206358811954189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184320868</v>
      </c>
      <c r="E198" s="32">
        <f>SUM(E192:E197)</f>
        <v>183939784</v>
      </c>
      <c r="F198" s="32">
        <f>SUM(F192:F197)</f>
        <v>46349827</v>
      </c>
      <c r="G198" s="37">
        <f t="shared" si="40"/>
        <v>0.25146272097633571</v>
      </c>
      <c r="H198" s="32">
        <f>SUM(H192:H197)</f>
        <v>63880447</v>
      </c>
      <c r="I198" s="37">
        <f t="shared" si="41"/>
        <v>0.34657197360854441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110230274</v>
      </c>
      <c r="O198" s="37">
        <f t="shared" si="45"/>
        <v>0.59803469458488012</v>
      </c>
      <c r="P198" s="32">
        <f>SUM(P192:P197)</f>
        <v>53661510</v>
      </c>
      <c r="Q198" s="32">
        <f>SUM(Q192:Q197)</f>
        <v>148886422</v>
      </c>
      <c r="R198" s="32">
        <f>SUM(R192:R197)</f>
        <v>188104926</v>
      </c>
      <c r="S198" s="32">
        <f>SUM(S192:S197)</f>
        <v>92200270</v>
      </c>
      <c r="T198" s="37">
        <f t="shared" si="46"/>
        <v>0.61926580517866159</v>
      </c>
      <c r="U198" s="37">
        <f t="shared" si="47"/>
        <v>0.19043327330893223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25926942</v>
      </c>
      <c r="E199" s="31">
        <v>25926942</v>
      </c>
      <c r="F199" s="31">
        <v>457223</v>
      </c>
      <c r="G199" s="36">
        <f t="shared" si="40"/>
        <v>1.7635053142788688E-2</v>
      </c>
      <c r="H199" s="31">
        <v>2516031</v>
      </c>
      <c r="I199" s="36">
        <f t="shared" si="41"/>
        <v>9.7043106742013774E-2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2973254</v>
      </c>
      <c r="O199" s="36">
        <f t="shared" si="45"/>
        <v>0.11467815988480246</v>
      </c>
      <c r="P199" s="31">
        <v>1584647</v>
      </c>
      <c r="Q199" s="31">
        <v>7659556</v>
      </c>
      <c r="R199" s="31">
        <v>9088212</v>
      </c>
      <c r="S199" s="31">
        <v>2975955</v>
      </c>
      <c r="T199" s="36">
        <f t="shared" si="46"/>
        <v>0.38852839511846377</v>
      </c>
      <c r="U199" s="36">
        <f t="shared" si="47"/>
        <v>0.58775487537603022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51363891</v>
      </c>
      <c r="E200" s="31">
        <v>51363891</v>
      </c>
      <c r="F200" s="31">
        <v>10464925</v>
      </c>
      <c r="G200" s="36">
        <f t="shared" si="40"/>
        <v>0.20374089260488462</v>
      </c>
      <c r="H200" s="31">
        <v>12002037</v>
      </c>
      <c r="I200" s="36">
        <f t="shared" si="41"/>
        <v>0.2336668185827277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22466962</v>
      </c>
      <c r="O200" s="36">
        <f t="shared" si="45"/>
        <v>0.43740771118761235</v>
      </c>
      <c r="P200" s="31">
        <v>12449348</v>
      </c>
      <c r="Q200" s="31">
        <v>46601741</v>
      </c>
      <c r="R200" s="31">
        <v>62604251</v>
      </c>
      <c r="S200" s="31">
        <v>23502462</v>
      </c>
      <c r="T200" s="36">
        <f t="shared" si="46"/>
        <v>0.50432583623860749</v>
      </c>
      <c r="U200" s="36">
        <f t="shared" si="47"/>
        <v>-3.5930476037781212E-2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30379748</v>
      </c>
      <c r="E201" s="31">
        <v>30379748</v>
      </c>
      <c r="F201" s="31">
        <v>6122926</v>
      </c>
      <c r="G201" s="36">
        <f t="shared" si="40"/>
        <v>0.20154630644072491</v>
      </c>
      <c r="H201" s="31">
        <v>4076223</v>
      </c>
      <c r="I201" s="36">
        <f t="shared" si="41"/>
        <v>0.13417566860659938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10199149</v>
      </c>
      <c r="O201" s="36">
        <f t="shared" si="45"/>
        <v>0.33572197504732432</v>
      </c>
      <c r="P201" s="31">
        <v>8794077</v>
      </c>
      <c r="Q201" s="31">
        <v>26341046</v>
      </c>
      <c r="R201" s="31">
        <v>24430266</v>
      </c>
      <c r="S201" s="31">
        <v>16715986</v>
      </c>
      <c r="T201" s="36">
        <f t="shared" si="46"/>
        <v>0.63459841344189594</v>
      </c>
      <c r="U201" s="36">
        <f t="shared" si="47"/>
        <v>-0.53648086092491565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55070624</v>
      </c>
      <c r="E202" s="31">
        <v>55070624</v>
      </c>
      <c r="F202" s="31">
        <v>11261083</v>
      </c>
      <c r="G202" s="36">
        <f t="shared" si="40"/>
        <v>0.20448439080697542</v>
      </c>
      <c r="H202" s="31">
        <v>12954162</v>
      </c>
      <c r="I202" s="36">
        <f t="shared" si="41"/>
        <v>0.23522816810646635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24215245</v>
      </c>
      <c r="O202" s="36">
        <f t="shared" si="45"/>
        <v>0.43971255891344174</v>
      </c>
      <c r="P202" s="31">
        <v>9002884</v>
      </c>
      <c r="Q202" s="31">
        <v>58314157</v>
      </c>
      <c r="R202" s="31">
        <v>54266343</v>
      </c>
      <c r="S202" s="31">
        <v>19900193</v>
      </c>
      <c r="T202" s="36">
        <f t="shared" si="46"/>
        <v>0.34125835000924387</v>
      </c>
      <c r="U202" s="36">
        <f t="shared" si="47"/>
        <v>0.4388902489468931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162741205</v>
      </c>
      <c r="E204" s="32">
        <f>SUM(E199:E203)</f>
        <v>162741205</v>
      </c>
      <c r="F204" s="32">
        <f>SUM(F199:F203)</f>
        <v>28306157</v>
      </c>
      <c r="G204" s="37">
        <f t="shared" si="40"/>
        <v>0.17393355911307157</v>
      </c>
      <c r="H204" s="32">
        <f>SUM(H199:H203)</f>
        <v>31548453</v>
      </c>
      <c r="I204" s="37">
        <f t="shared" si="41"/>
        <v>0.1938565773800188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59854610</v>
      </c>
      <c r="O204" s="37">
        <f t="shared" si="45"/>
        <v>0.36779013649309039</v>
      </c>
      <c r="P204" s="32">
        <f>SUM(P199:P203)</f>
        <v>31830956</v>
      </c>
      <c r="Q204" s="32">
        <f>SUM(Q199:Q203)</f>
        <v>138916500</v>
      </c>
      <c r="R204" s="32">
        <f>SUM(R199:R203)</f>
        <v>150389072</v>
      </c>
      <c r="S204" s="32">
        <f>SUM(S199:S203)</f>
        <v>63094596</v>
      </c>
      <c r="T204" s="37">
        <f t="shared" si="46"/>
        <v>0.45419079806934382</v>
      </c>
      <c r="U204" s="37">
        <f t="shared" si="47"/>
        <v>-8.8751025888131885E-3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965477079</v>
      </c>
      <c r="E205" s="32">
        <f>SUM(E173:E178,E180:E184,E186:E190,E192:E197,E199:E203)</f>
        <v>966857367</v>
      </c>
      <c r="F205" s="32">
        <f>SUM(F173:F178,F180:F184,F186:F190,F192:F197,F199:F203)</f>
        <v>196258616</v>
      </c>
      <c r="G205" s="37">
        <f t="shared" si="40"/>
        <v>0.20327630791947573</v>
      </c>
      <c r="H205" s="32">
        <f>SUM(H173:H178,H180:H184,H186:H190,H192:H197,H199:H203)</f>
        <v>240100065</v>
      </c>
      <c r="I205" s="37">
        <f t="shared" si="41"/>
        <v>0.24868541182633297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436358681</v>
      </c>
      <c r="O205" s="37">
        <f t="shared" si="45"/>
        <v>0.45196171974580868</v>
      </c>
      <c r="P205" s="32">
        <f>SUM(P173:P178,P180:P184,P186:P190,P192:P197,P199:P203)</f>
        <v>206529740</v>
      </c>
      <c r="Q205" s="32">
        <f>SUM(Q173:Q178,Q180:Q184,Q186:Q190,Q192:Q197,Q199:Q203)</f>
        <v>837879093</v>
      </c>
      <c r="R205" s="32">
        <f>SUM(R173:R178,R180:R184,R186:R190,R192:R197,R199:R203)</f>
        <v>930894530</v>
      </c>
      <c r="S205" s="32">
        <f>SUM(S173:S178,S180:S184,S186:S190,S192:S197,S199:S203)</f>
        <v>385868644</v>
      </c>
      <c r="T205" s="37">
        <f t="shared" si="46"/>
        <v>0.4605302211544739</v>
      </c>
      <c r="U205" s="37">
        <f t="shared" si="47"/>
        <v>0.16254475021369807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21796547</v>
      </c>
      <c r="E208" s="31">
        <v>21796547</v>
      </c>
      <c r="F208" s="31">
        <v>1446443</v>
      </c>
      <c r="G208" s="36">
        <f t="shared" ref="G208:G231" si="48">IF(($D208     =0),0,($F208     /$D208     ))</f>
        <v>6.6361107564422928E-2</v>
      </c>
      <c r="H208" s="31">
        <v>1938157</v>
      </c>
      <c r="I208" s="36">
        <f t="shared" ref="I208:I231" si="49">IF(($D208     =0),0,($H208     /$D208     ))</f>
        <v>8.8920368900633664E-2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3384600</v>
      </c>
      <c r="O208" s="36">
        <f t="shared" ref="O208:O231" si="53">IF(($D208     =0),0,($N208     /$D208     ))</f>
        <v>0.15528147646505661</v>
      </c>
      <c r="P208" s="31">
        <v>1186421</v>
      </c>
      <c r="Q208" s="31">
        <v>10455021</v>
      </c>
      <c r="R208" s="31">
        <v>12126139</v>
      </c>
      <c r="S208" s="31">
        <v>1528185</v>
      </c>
      <c r="T208" s="36">
        <f t="shared" ref="T208:T231" si="54">IF(($Q208     =0),0,($S208     /$Q208     ))</f>
        <v>0.1461675686734632</v>
      </c>
      <c r="U208" s="36">
        <f t="shared" ref="U208:U231" si="55">IF(($P208     =0),0,(($H208     /$P208     )-1))</f>
        <v>0.63361656612618966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46286096</v>
      </c>
      <c r="E209" s="31">
        <v>46286096</v>
      </c>
      <c r="F209" s="31">
        <v>6932592</v>
      </c>
      <c r="G209" s="36">
        <f t="shared" si="48"/>
        <v>0.14977698702435394</v>
      </c>
      <c r="H209" s="31">
        <v>8366076</v>
      </c>
      <c r="I209" s="36">
        <f t="shared" si="49"/>
        <v>0.18074706495013104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15298668</v>
      </c>
      <c r="O209" s="36">
        <f t="shared" si="53"/>
        <v>0.33052405197448498</v>
      </c>
      <c r="P209" s="31">
        <v>7391107</v>
      </c>
      <c r="Q209" s="31">
        <v>33425573</v>
      </c>
      <c r="R209" s="31">
        <v>45475573</v>
      </c>
      <c r="S209" s="31">
        <v>14585953</v>
      </c>
      <c r="T209" s="36">
        <f t="shared" si="54"/>
        <v>0.43637106834339084</v>
      </c>
      <c r="U209" s="36">
        <f t="shared" si="55"/>
        <v>0.13191109261440803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46016220</v>
      </c>
      <c r="E210" s="31">
        <v>46016220</v>
      </c>
      <c r="F210" s="31">
        <v>3966893</v>
      </c>
      <c r="G210" s="36">
        <f t="shared" si="48"/>
        <v>8.6206407219019732E-2</v>
      </c>
      <c r="H210" s="31">
        <v>4637826</v>
      </c>
      <c r="I210" s="36">
        <f t="shared" si="49"/>
        <v>0.10078676605770748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8604719</v>
      </c>
      <c r="O210" s="36">
        <f t="shared" si="53"/>
        <v>0.18699317327672721</v>
      </c>
      <c r="P210" s="31">
        <v>7559053</v>
      </c>
      <c r="Q210" s="31">
        <v>38064456</v>
      </c>
      <c r="R210" s="31">
        <v>59169234</v>
      </c>
      <c r="S210" s="31">
        <v>17312724</v>
      </c>
      <c r="T210" s="36">
        <f t="shared" si="54"/>
        <v>0.45482651847172073</v>
      </c>
      <c r="U210" s="36">
        <f t="shared" si="55"/>
        <v>-0.38645409682932508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56868488</v>
      </c>
      <c r="E211" s="31">
        <v>56868488</v>
      </c>
      <c r="F211" s="31">
        <v>3628242</v>
      </c>
      <c r="G211" s="36">
        <f t="shared" si="48"/>
        <v>6.3800570889101182E-2</v>
      </c>
      <c r="H211" s="31">
        <v>8557276</v>
      </c>
      <c r="I211" s="36">
        <f t="shared" si="49"/>
        <v>0.15047482887183497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12185518</v>
      </c>
      <c r="O211" s="36">
        <f t="shared" si="53"/>
        <v>0.21427539976093615</v>
      </c>
      <c r="P211" s="31">
        <v>5315189</v>
      </c>
      <c r="Q211" s="31">
        <v>47117406</v>
      </c>
      <c r="R211" s="31">
        <v>50188116</v>
      </c>
      <c r="S211" s="31">
        <v>13666040</v>
      </c>
      <c r="T211" s="36">
        <f t="shared" si="54"/>
        <v>0.29004228288798412</v>
      </c>
      <c r="U211" s="36">
        <f t="shared" si="55"/>
        <v>0.60996645650794346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52660657</v>
      </c>
      <c r="E212" s="31">
        <v>52660657</v>
      </c>
      <c r="F212" s="31">
        <v>1430553</v>
      </c>
      <c r="G212" s="36">
        <f t="shared" si="48"/>
        <v>2.716549852387903E-2</v>
      </c>
      <c r="H212" s="31">
        <v>7769289</v>
      </c>
      <c r="I212" s="36">
        <f t="shared" si="49"/>
        <v>0.14753498043140631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9199842</v>
      </c>
      <c r="O212" s="36">
        <f t="shared" si="53"/>
        <v>0.17470047895528534</v>
      </c>
      <c r="P212" s="31">
        <v>8036688</v>
      </c>
      <c r="Q212" s="31">
        <v>53118593</v>
      </c>
      <c r="R212" s="31">
        <v>53594860</v>
      </c>
      <c r="S212" s="31">
        <v>17533574</v>
      </c>
      <c r="T212" s="36">
        <f t="shared" si="54"/>
        <v>0.33008355473572126</v>
      </c>
      <c r="U212" s="36">
        <f t="shared" si="55"/>
        <v>-3.327228828592077E-2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11545532</v>
      </c>
      <c r="E213" s="31">
        <v>11545532</v>
      </c>
      <c r="F213" s="31">
        <v>2466372</v>
      </c>
      <c r="G213" s="36">
        <f t="shared" si="48"/>
        <v>0.21362133854031151</v>
      </c>
      <c r="H213" s="31">
        <v>923549</v>
      </c>
      <c r="I213" s="36">
        <f t="shared" si="49"/>
        <v>7.9991896432316842E-2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3389921</v>
      </c>
      <c r="O213" s="36">
        <f t="shared" si="53"/>
        <v>0.29361323497262837</v>
      </c>
      <c r="P213" s="31">
        <v>0</v>
      </c>
      <c r="Q213" s="31">
        <v>10505310</v>
      </c>
      <c r="R213" s="31">
        <v>10505310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109184716</v>
      </c>
      <c r="E214" s="31">
        <v>109184716</v>
      </c>
      <c r="F214" s="31">
        <v>20307719</v>
      </c>
      <c r="G214" s="36">
        <f t="shared" si="48"/>
        <v>0.1859941550793611</v>
      </c>
      <c r="H214" s="31">
        <v>24371833</v>
      </c>
      <c r="I214" s="36">
        <f t="shared" si="49"/>
        <v>0.22321652601999717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44679552</v>
      </c>
      <c r="O214" s="36">
        <f t="shared" si="53"/>
        <v>0.40921068109935826</v>
      </c>
      <c r="P214" s="31">
        <v>21712943</v>
      </c>
      <c r="Q214" s="31">
        <v>119651492</v>
      </c>
      <c r="R214" s="31">
        <v>119685923</v>
      </c>
      <c r="S214" s="31">
        <v>41721498</v>
      </c>
      <c r="T214" s="36">
        <f t="shared" si="54"/>
        <v>0.34869183244284158</v>
      </c>
      <c r="U214" s="36">
        <f t="shared" si="55"/>
        <v>0.12245645373821512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344358256</v>
      </c>
      <c r="E216" s="32">
        <f>SUM(E208:E215)</f>
        <v>344358256</v>
      </c>
      <c r="F216" s="32">
        <f>SUM(F208:F215)</f>
        <v>40178814</v>
      </c>
      <c r="G216" s="37">
        <f t="shared" si="48"/>
        <v>0.11667736521467341</v>
      </c>
      <c r="H216" s="32">
        <f>SUM(H208:H215)</f>
        <v>56564006</v>
      </c>
      <c r="I216" s="37">
        <f t="shared" si="49"/>
        <v>0.16425918361022249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96742820</v>
      </c>
      <c r="O216" s="37">
        <f t="shared" si="53"/>
        <v>0.28093654882489588</v>
      </c>
      <c r="P216" s="32">
        <f>SUM(P208:P215)</f>
        <v>51201401</v>
      </c>
      <c r="Q216" s="32">
        <f>SUM(Q208:Q215)</f>
        <v>312337851</v>
      </c>
      <c r="R216" s="32">
        <f>SUM(R208:R215)</f>
        <v>350745155</v>
      </c>
      <c r="S216" s="32">
        <f>SUM(S208:S215)</f>
        <v>106347974</v>
      </c>
      <c r="T216" s="37">
        <f t="shared" si="54"/>
        <v>0.34049018925983454</v>
      </c>
      <c r="U216" s="37">
        <f t="shared" si="55"/>
        <v>0.1047355129989509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30472528</v>
      </c>
      <c r="E217" s="31">
        <v>30472528</v>
      </c>
      <c r="F217" s="31">
        <v>422886</v>
      </c>
      <c r="G217" s="36">
        <f t="shared" si="48"/>
        <v>1.3877614617336638E-2</v>
      </c>
      <c r="H217" s="31">
        <v>1790765</v>
      </c>
      <c r="I217" s="36">
        <f t="shared" si="49"/>
        <v>5.8766538831304053E-2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2213651</v>
      </c>
      <c r="O217" s="36">
        <f t="shared" si="53"/>
        <v>7.2644153448640697E-2</v>
      </c>
      <c r="P217" s="31">
        <v>889018</v>
      </c>
      <c r="Q217" s="31">
        <v>25534187</v>
      </c>
      <c r="R217" s="31">
        <v>25334187</v>
      </c>
      <c r="S217" s="31">
        <v>4986569</v>
      </c>
      <c r="T217" s="36">
        <f t="shared" si="54"/>
        <v>0.19528990682178368</v>
      </c>
      <c r="U217" s="36">
        <f t="shared" si="55"/>
        <v>1.0143180453039196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204567920</v>
      </c>
      <c r="E218" s="31">
        <v>204567920</v>
      </c>
      <c r="F218" s="31">
        <v>33478476</v>
      </c>
      <c r="G218" s="36">
        <f t="shared" si="48"/>
        <v>0.16365457496952601</v>
      </c>
      <c r="H218" s="31">
        <v>38505434</v>
      </c>
      <c r="I218" s="36">
        <f t="shared" si="49"/>
        <v>0.1882281151414161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71983910</v>
      </c>
      <c r="O218" s="36">
        <f t="shared" si="53"/>
        <v>0.35188269011094214</v>
      </c>
      <c r="P218" s="31">
        <v>27659910</v>
      </c>
      <c r="Q218" s="31">
        <v>203173801</v>
      </c>
      <c r="R218" s="31">
        <v>196416385</v>
      </c>
      <c r="S218" s="31">
        <v>64879118</v>
      </c>
      <c r="T218" s="36">
        <f t="shared" si="54"/>
        <v>0.3193281696787274</v>
      </c>
      <c r="U218" s="36">
        <f t="shared" si="55"/>
        <v>0.39210264964708852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142105929</v>
      </c>
      <c r="E219" s="31">
        <v>142105929</v>
      </c>
      <c r="F219" s="31">
        <v>35340200</v>
      </c>
      <c r="G219" s="36">
        <f t="shared" si="48"/>
        <v>0.2486891310495567</v>
      </c>
      <c r="H219" s="31">
        <v>37975819</v>
      </c>
      <c r="I219" s="36">
        <f t="shared" si="49"/>
        <v>0.26723599266572473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73316019</v>
      </c>
      <c r="O219" s="36">
        <f t="shared" si="53"/>
        <v>0.51592512371528143</v>
      </c>
      <c r="P219" s="31">
        <v>34317442</v>
      </c>
      <c r="Q219" s="31">
        <v>139388737</v>
      </c>
      <c r="R219" s="31">
        <v>141463737</v>
      </c>
      <c r="S219" s="31">
        <v>68759665</v>
      </c>
      <c r="T219" s="36">
        <f t="shared" si="54"/>
        <v>0.49329426810144639</v>
      </c>
      <c r="U219" s="36">
        <f t="shared" si="55"/>
        <v>0.10660401203562908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21094368</v>
      </c>
      <c r="E220" s="31">
        <v>21094368</v>
      </c>
      <c r="F220" s="31">
        <v>5548511</v>
      </c>
      <c r="G220" s="36">
        <f t="shared" si="48"/>
        <v>0.26303281520451338</v>
      </c>
      <c r="H220" s="31">
        <v>2040648</v>
      </c>
      <c r="I220" s="36">
        <f t="shared" si="49"/>
        <v>9.673899687347827E-2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7589159</v>
      </c>
      <c r="O220" s="36">
        <f t="shared" si="53"/>
        <v>0.35977181207799164</v>
      </c>
      <c r="P220" s="31">
        <v>3369280</v>
      </c>
      <c r="Q220" s="31">
        <v>9416934</v>
      </c>
      <c r="R220" s="31">
        <v>18958311</v>
      </c>
      <c r="S220" s="31">
        <v>5145348</v>
      </c>
      <c r="T220" s="36">
        <f t="shared" si="54"/>
        <v>0.54639312540578489</v>
      </c>
      <c r="U220" s="36">
        <f t="shared" si="55"/>
        <v>-0.39433706904739296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45299032</v>
      </c>
      <c r="E221" s="31">
        <v>45299032</v>
      </c>
      <c r="F221" s="31">
        <v>3398671</v>
      </c>
      <c r="G221" s="36">
        <f t="shared" si="48"/>
        <v>7.5027453125267665E-2</v>
      </c>
      <c r="H221" s="31">
        <v>4526162</v>
      </c>
      <c r="I221" s="36">
        <f t="shared" si="49"/>
        <v>9.9917411038717124E-2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7924833</v>
      </c>
      <c r="O221" s="36">
        <f t="shared" si="53"/>
        <v>0.17494486416398478</v>
      </c>
      <c r="P221" s="31">
        <v>4160151</v>
      </c>
      <c r="Q221" s="31">
        <v>39214423</v>
      </c>
      <c r="R221" s="31">
        <v>43649126</v>
      </c>
      <c r="S221" s="31">
        <v>7951561</v>
      </c>
      <c r="T221" s="36">
        <f t="shared" si="54"/>
        <v>0.20277133747447973</v>
      </c>
      <c r="U221" s="36">
        <f t="shared" si="55"/>
        <v>8.7980219948747163E-2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42649272</v>
      </c>
      <c r="E222" s="31">
        <v>42649272</v>
      </c>
      <c r="F222" s="31">
        <v>4131087</v>
      </c>
      <c r="G222" s="36">
        <f t="shared" si="48"/>
        <v>9.6861840924271816E-2</v>
      </c>
      <c r="H222" s="31">
        <v>3417000</v>
      </c>
      <c r="I222" s="36">
        <f t="shared" si="49"/>
        <v>8.0118600852084887E-2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7548087</v>
      </c>
      <c r="O222" s="36">
        <f t="shared" si="53"/>
        <v>0.17698044177635669</v>
      </c>
      <c r="P222" s="31">
        <v>3278273</v>
      </c>
      <c r="Q222" s="31">
        <v>36926545</v>
      </c>
      <c r="R222" s="31">
        <v>36726044</v>
      </c>
      <c r="S222" s="31">
        <v>6477141</v>
      </c>
      <c r="T222" s="36">
        <f t="shared" si="54"/>
        <v>0.17540609336725113</v>
      </c>
      <c r="U222" s="36">
        <f t="shared" si="55"/>
        <v>4.2317098057422342E-2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486189049</v>
      </c>
      <c r="E224" s="32">
        <f>SUM(E217:E223)</f>
        <v>486189049</v>
      </c>
      <c r="F224" s="32">
        <f>SUM(F217:F223)</f>
        <v>82319831</v>
      </c>
      <c r="G224" s="37">
        <f t="shared" si="48"/>
        <v>0.16931650593388828</v>
      </c>
      <c r="H224" s="32">
        <f>SUM(H217:H223)</f>
        <v>88255828</v>
      </c>
      <c r="I224" s="37">
        <f t="shared" si="49"/>
        <v>0.18152574226327339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170575659</v>
      </c>
      <c r="O224" s="37">
        <f t="shared" si="53"/>
        <v>0.3508422481971617</v>
      </c>
      <c r="P224" s="32">
        <f>SUM(P217:P223)</f>
        <v>73674074</v>
      </c>
      <c r="Q224" s="32">
        <f>SUM(Q217:Q223)</f>
        <v>453654627</v>
      </c>
      <c r="R224" s="32">
        <f>SUM(R217:R223)</f>
        <v>462547790</v>
      </c>
      <c r="S224" s="32">
        <f>SUM(S217:S223)</f>
        <v>158199402</v>
      </c>
      <c r="T224" s="37">
        <f t="shared" si="54"/>
        <v>0.34872211718894253</v>
      </c>
      <c r="U224" s="37">
        <f t="shared" si="55"/>
        <v>0.19792246048453888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59353163</v>
      </c>
      <c r="E225" s="31">
        <v>59353163</v>
      </c>
      <c r="F225" s="31">
        <v>6564411</v>
      </c>
      <c r="G225" s="36">
        <f t="shared" si="48"/>
        <v>0.11059917733449184</v>
      </c>
      <c r="H225" s="31">
        <v>7043306</v>
      </c>
      <c r="I225" s="36">
        <f t="shared" si="49"/>
        <v>0.11866774480072781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13607717</v>
      </c>
      <c r="O225" s="36">
        <f t="shared" si="53"/>
        <v>0.22926692213521965</v>
      </c>
      <c r="P225" s="31">
        <v>7066668</v>
      </c>
      <c r="Q225" s="31">
        <v>44617949</v>
      </c>
      <c r="R225" s="31">
        <v>45949447</v>
      </c>
      <c r="S225" s="31">
        <v>13360831</v>
      </c>
      <c r="T225" s="36">
        <f t="shared" si="54"/>
        <v>0.29944969007876182</v>
      </c>
      <c r="U225" s="36">
        <f t="shared" si="55"/>
        <v>-3.3059427724636548E-3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112308852</v>
      </c>
      <c r="E226" s="31">
        <v>112308852</v>
      </c>
      <c r="F226" s="31">
        <v>30108514</v>
      </c>
      <c r="G226" s="36">
        <f t="shared" si="48"/>
        <v>0.26808673994815652</v>
      </c>
      <c r="H226" s="31">
        <v>36650218</v>
      </c>
      <c r="I226" s="36">
        <f t="shared" si="49"/>
        <v>0.32633418779848272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66758732</v>
      </c>
      <c r="O226" s="36">
        <f t="shared" si="53"/>
        <v>0.59442092774663924</v>
      </c>
      <c r="P226" s="31">
        <v>35972932</v>
      </c>
      <c r="Q226" s="31">
        <v>110880577</v>
      </c>
      <c r="R226" s="31">
        <v>110224209</v>
      </c>
      <c r="S226" s="31">
        <v>66576085</v>
      </c>
      <c r="T226" s="36">
        <f t="shared" si="54"/>
        <v>0.60043054249257743</v>
      </c>
      <c r="U226" s="36">
        <f t="shared" si="55"/>
        <v>1.8827656305580032E-2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176985170</v>
      </c>
      <c r="E227" s="31">
        <v>176985170</v>
      </c>
      <c r="F227" s="31">
        <v>2724973</v>
      </c>
      <c r="G227" s="36">
        <f t="shared" si="48"/>
        <v>1.5396617694013572E-2</v>
      </c>
      <c r="H227" s="31">
        <v>13936115</v>
      </c>
      <c r="I227" s="36">
        <f t="shared" si="49"/>
        <v>7.8741710393023329E-2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16661088</v>
      </c>
      <c r="O227" s="36">
        <f t="shared" si="53"/>
        <v>9.4138328087036899E-2</v>
      </c>
      <c r="P227" s="31">
        <v>14999317</v>
      </c>
      <c r="Q227" s="31">
        <v>55387260</v>
      </c>
      <c r="R227" s="31">
        <v>190385068</v>
      </c>
      <c r="S227" s="31">
        <v>24467902</v>
      </c>
      <c r="T227" s="36">
        <f t="shared" si="54"/>
        <v>0.44176046982645467</v>
      </c>
      <c r="U227" s="36">
        <f t="shared" si="55"/>
        <v>-7.0883360889032465E-2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256327096</v>
      </c>
      <c r="E228" s="31">
        <v>256327096</v>
      </c>
      <c r="F228" s="31">
        <v>53245565</v>
      </c>
      <c r="G228" s="36">
        <f t="shared" si="48"/>
        <v>0.20772507405927931</v>
      </c>
      <c r="H228" s="31">
        <v>78798362</v>
      </c>
      <c r="I228" s="36">
        <f t="shared" si="49"/>
        <v>0.30741331380744857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132043927</v>
      </c>
      <c r="O228" s="36">
        <f t="shared" si="53"/>
        <v>0.51513838786672794</v>
      </c>
      <c r="P228" s="31">
        <v>90864032</v>
      </c>
      <c r="Q228" s="31">
        <v>309144646</v>
      </c>
      <c r="R228" s="31">
        <v>346473918</v>
      </c>
      <c r="S228" s="31">
        <v>140274807</v>
      </c>
      <c r="T228" s="36">
        <f t="shared" si="54"/>
        <v>0.45375137113000497</v>
      </c>
      <c r="U228" s="36">
        <f t="shared" si="55"/>
        <v>-0.13278818619891308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604974281</v>
      </c>
      <c r="E230" s="32">
        <f>SUM(E225:E229)</f>
        <v>604974281</v>
      </c>
      <c r="F230" s="32">
        <f>SUM(F225:F229)</f>
        <v>92643463</v>
      </c>
      <c r="G230" s="37">
        <f t="shared" si="48"/>
        <v>0.1531362008428917</v>
      </c>
      <c r="H230" s="32">
        <f>SUM(H225:H229)</f>
        <v>136428001</v>
      </c>
      <c r="I230" s="37">
        <f t="shared" si="49"/>
        <v>0.22551041471463809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229071464</v>
      </c>
      <c r="O230" s="37">
        <f t="shared" si="53"/>
        <v>0.37864661555752976</v>
      </c>
      <c r="P230" s="32">
        <f>SUM(P225:P229)</f>
        <v>148902949</v>
      </c>
      <c r="Q230" s="32">
        <f>SUM(Q225:Q229)</f>
        <v>520030432</v>
      </c>
      <c r="R230" s="32">
        <f>SUM(R225:R229)</f>
        <v>693032642</v>
      </c>
      <c r="S230" s="32">
        <f>SUM(S225:S229)</f>
        <v>244679625</v>
      </c>
      <c r="T230" s="37">
        <f t="shared" si="54"/>
        <v>0.47051020467971383</v>
      </c>
      <c r="U230" s="37">
        <f t="shared" si="55"/>
        <v>-8.3779052623061179E-2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1435521586</v>
      </c>
      <c r="E231" s="32">
        <f>SUM(E208:E215,E217:E223,E225:E229)</f>
        <v>1435521586</v>
      </c>
      <c r="F231" s="32">
        <f>SUM(F208:F215,F217:F223,F225:F229)</f>
        <v>215142108</v>
      </c>
      <c r="G231" s="37">
        <f t="shared" si="48"/>
        <v>0.14987033988076862</v>
      </c>
      <c r="H231" s="32">
        <f>SUM(H208:H215,H217:H223,H225:H229)</f>
        <v>281247835</v>
      </c>
      <c r="I231" s="37">
        <f t="shared" si="49"/>
        <v>0.19592031059851997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496389943</v>
      </c>
      <c r="O231" s="37">
        <f t="shared" si="53"/>
        <v>0.34579065047928859</v>
      </c>
      <c r="P231" s="32">
        <f>SUM(P208:P215,P217:P223,P225:P229)</f>
        <v>273778424</v>
      </c>
      <c r="Q231" s="32">
        <f>SUM(Q208:Q215,Q217:Q223,Q225:Q229)</f>
        <v>1286022910</v>
      </c>
      <c r="R231" s="32">
        <f>SUM(R208:R215,R217:R223,R225:R229)</f>
        <v>1506325587</v>
      </c>
      <c r="S231" s="32">
        <f>SUM(S208:S215,S217:S223,S225:S229)</f>
        <v>509227001</v>
      </c>
      <c r="T231" s="37">
        <f t="shared" si="54"/>
        <v>0.39597039604838769</v>
      </c>
      <c r="U231" s="37">
        <f t="shared" si="55"/>
        <v>2.7282686819761981E-2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28039129</v>
      </c>
      <c r="E234" s="31">
        <v>28039129</v>
      </c>
      <c r="F234" s="31">
        <v>82263</v>
      </c>
      <c r="G234" s="36">
        <f t="shared" ref="G234:G260" si="56">IF(($D234     =0),0,($F234     /$D234     ))</f>
        <v>2.9338643151147811E-3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82263</v>
      </c>
      <c r="O234" s="36">
        <f t="shared" ref="O234:O260" si="61">IF(($D234     =0),0,($N234     /$D234     ))</f>
        <v>2.9338643151147811E-3</v>
      </c>
      <c r="P234" s="31">
        <v>0</v>
      </c>
      <c r="Q234" s="31">
        <v>1447086</v>
      </c>
      <c r="R234" s="31">
        <v>36919642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89211708</v>
      </c>
      <c r="E235" s="31">
        <v>89211708</v>
      </c>
      <c r="F235" s="31">
        <v>15619838</v>
      </c>
      <c r="G235" s="36">
        <f t="shared" si="56"/>
        <v>0.17508731028891408</v>
      </c>
      <c r="H235" s="31">
        <v>19056730</v>
      </c>
      <c r="I235" s="36">
        <f t="shared" si="57"/>
        <v>0.21361243302280458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34676568</v>
      </c>
      <c r="O235" s="36">
        <f t="shared" si="61"/>
        <v>0.38869974331171869</v>
      </c>
      <c r="P235" s="31">
        <v>19751854</v>
      </c>
      <c r="Q235" s="31">
        <v>84706940</v>
      </c>
      <c r="R235" s="31">
        <v>85437668</v>
      </c>
      <c r="S235" s="31">
        <v>38988798</v>
      </c>
      <c r="T235" s="36">
        <f t="shared" si="62"/>
        <v>0.4602786737426709</v>
      </c>
      <c r="U235" s="36">
        <f t="shared" si="63"/>
        <v>-3.5192848225791828E-2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348527850</v>
      </c>
      <c r="E236" s="31">
        <v>348527850</v>
      </c>
      <c r="F236" s="31">
        <v>53242694</v>
      </c>
      <c r="G236" s="36">
        <f t="shared" si="56"/>
        <v>0.15276453230351605</v>
      </c>
      <c r="H236" s="31">
        <v>73829555</v>
      </c>
      <c r="I236" s="36">
        <f t="shared" si="57"/>
        <v>0.21183258382364567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127072249</v>
      </c>
      <c r="O236" s="36">
        <f t="shared" si="61"/>
        <v>0.36459711612716172</v>
      </c>
      <c r="P236" s="31">
        <v>93241602</v>
      </c>
      <c r="Q236" s="31">
        <v>330006624</v>
      </c>
      <c r="R236" s="31">
        <v>330540243</v>
      </c>
      <c r="S236" s="31">
        <v>124984020</v>
      </c>
      <c r="T236" s="36">
        <f t="shared" si="62"/>
        <v>0.37873185236427254</v>
      </c>
      <c r="U236" s="36">
        <f t="shared" si="63"/>
        <v>-0.20819083524540904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10405146</v>
      </c>
      <c r="E237" s="31">
        <v>10405146</v>
      </c>
      <c r="F237" s="31">
        <v>1649736</v>
      </c>
      <c r="G237" s="36">
        <f t="shared" si="56"/>
        <v>0.1585500097740099</v>
      </c>
      <c r="H237" s="31">
        <v>2604848</v>
      </c>
      <c r="I237" s="36">
        <f t="shared" si="57"/>
        <v>0.25034228255903379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4254584</v>
      </c>
      <c r="O237" s="36">
        <f t="shared" si="61"/>
        <v>0.40889229233304369</v>
      </c>
      <c r="P237" s="31">
        <v>427207</v>
      </c>
      <c r="Q237" s="31">
        <v>5727712</v>
      </c>
      <c r="R237" s="31">
        <v>5967712</v>
      </c>
      <c r="S237" s="31">
        <v>1923930</v>
      </c>
      <c r="T237" s="36">
        <f t="shared" si="62"/>
        <v>0.33589852283075683</v>
      </c>
      <c r="U237" s="36">
        <f t="shared" si="63"/>
        <v>5.0973907262755525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84671413</v>
      </c>
      <c r="E238" s="31">
        <v>84671413</v>
      </c>
      <c r="F238" s="31">
        <v>10672524</v>
      </c>
      <c r="G238" s="36">
        <f t="shared" si="56"/>
        <v>0.12604636703062932</v>
      </c>
      <c r="H238" s="31">
        <v>10433156</v>
      </c>
      <c r="I238" s="36">
        <f t="shared" si="57"/>
        <v>0.12321934440848413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21105680</v>
      </c>
      <c r="O238" s="36">
        <f t="shared" si="61"/>
        <v>0.24926571143911347</v>
      </c>
      <c r="P238" s="31">
        <v>11330663</v>
      </c>
      <c r="Q238" s="31">
        <v>62144424</v>
      </c>
      <c r="R238" s="31">
        <v>62144424</v>
      </c>
      <c r="S238" s="31">
        <v>127810179</v>
      </c>
      <c r="T238" s="36">
        <f t="shared" si="62"/>
        <v>2.0566636678457266</v>
      </c>
      <c r="U238" s="36">
        <f t="shared" si="63"/>
        <v>-7.9210457499265474E-2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560855246</v>
      </c>
      <c r="E240" s="32">
        <f>SUM(E234:E239)</f>
        <v>560855246</v>
      </c>
      <c r="F240" s="32">
        <f>SUM(F234:F239)</f>
        <v>81267055</v>
      </c>
      <c r="G240" s="37">
        <f t="shared" si="56"/>
        <v>0.14489844853835956</v>
      </c>
      <c r="H240" s="32">
        <f>SUM(H234:H239)</f>
        <v>105924289</v>
      </c>
      <c r="I240" s="37">
        <f t="shared" si="57"/>
        <v>0.18886208117949921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187191344</v>
      </c>
      <c r="O240" s="37">
        <f t="shared" si="61"/>
        <v>0.3337605297178588</v>
      </c>
      <c r="P240" s="32">
        <f>SUM(P234:P239)</f>
        <v>124751326</v>
      </c>
      <c r="Q240" s="32">
        <f>SUM(Q234:Q239)</f>
        <v>484032786</v>
      </c>
      <c r="R240" s="32">
        <f>SUM(R234:R239)</f>
        <v>521009689</v>
      </c>
      <c r="S240" s="32">
        <f>SUM(S234:S239)</f>
        <v>293706927</v>
      </c>
      <c r="T240" s="37">
        <f t="shared" si="62"/>
        <v>0.60679138995348969</v>
      </c>
      <c r="U240" s="37">
        <f t="shared" si="63"/>
        <v>-0.15091652813373702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13245068</v>
      </c>
      <c r="E242" s="31">
        <v>13245068</v>
      </c>
      <c r="F242" s="31">
        <v>1569010</v>
      </c>
      <c r="G242" s="36">
        <f t="shared" si="56"/>
        <v>0.1184599429765102</v>
      </c>
      <c r="H242" s="31">
        <v>2016021</v>
      </c>
      <c r="I242" s="36">
        <f t="shared" si="57"/>
        <v>0.15220918458100782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3585031</v>
      </c>
      <c r="O242" s="36">
        <f t="shared" si="61"/>
        <v>0.27066912755751804</v>
      </c>
      <c r="P242" s="31">
        <v>1235953</v>
      </c>
      <c r="Q242" s="31">
        <v>9383305</v>
      </c>
      <c r="R242" s="31">
        <v>6174942</v>
      </c>
      <c r="S242" s="31">
        <v>2107745</v>
      </c>
      <c r="T242" s="36">
        <f t="shared" si="62"/>
        <v>0.22462714363435912</v>
      </c>
      <c r="U242" s="36">
        <f t="shared" si="63"/>
        <v>0.63114697727178948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30626052</v>
      </c>
      <c r="E243" s="31">
        <v>30626052</v>
      </c>
      <c r="F243" s="31">
        <v>569316455</v>
      </c>
      <c r="G243" s="36">
        <f t="shared" si="56"/>
        <v>18.589286500264546</v>
      </c>
      <c r="H243" s="31">
        <v>34472635</v>
      </c>
      <c r="I243" s="36">
        <f t="shared" si="57"/>
        <v>1.1255983957710252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603789090</v>
      </c>
      <c r="O243" s="36">
        <f t="shared" si="61"/>
        <v>19.714884896035571</v>
      </c>
      <c r="P243" s="31">
        <v>10708234</v>
      </c>
      <c r="Q243" s="31">
        <v>41554209</v>
      </c>
      <c r="R243" s="31">
        <v>45524209</v>
      </c>
      <c r="S243" s="31">
        <v>21137958</v>
      </c>
      <c r="T243" s="36">
        <f t="shared" si="62"/>
        <v>0.50868392176590338</v>
      </c>
      <c r="U243" s="36">
        <f t="shared" si="63"/>
        <v>2.2192642596342216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3000000</v>
      </c>
      <c r="E244" s="31">
        <v>3000000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2873418</v>
      </c>
      <c r="R244" s="31">
        <v>2873418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16925748</v>
      </c>
      <c r="E245" s="31">
        <v>16925748</v>
      </c>
      <c r="F245" s="31">
        <v>1947922</v>
      </c>
      <c r="G245" s="36">
        <f t="shared" si="56"/>
        <v>0.11508631701240028</v>
      </c>
      <c r="H245" s="31">
        <v>1415950</v>
      </c>
      <c r="I245" s="36">
        <f t="shared" si="57"/>
        <v>8.3656568678678184E-2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3363872</v>
      </c>
      <c r="O245" s="36">
        <f t="shared" si="61"/>
        <v>0.19874288569107848</v>
      </c>
      <c r="P245" s="31">
        <v>2981971</v>
      </c>
      <c r="Q245" s="31">
        <v>12744144</v>
      </c>
      <c r="R245" s="31">
        <v>12475248</v>
      </c>
      <c r="S245" s="31">
        <v>5997274</v>
      </c>
      <c r="T245" s="36">
        <f t="shared" si="62"/>
        <v>0.47059057085356221</v>
      </c>
      <c r="U245" s="36">
        <f t="shared" si="63"/>
        <v>-0.5251630549056312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-90000000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63796868</v>
      </c>
      <c r="E247" s="32">
        <f>SUM(E241:E246)</f>
        <v>63796868</v>
      </c>
      <c r="F247" s="32">
        <f>SUM(F241:F246)</f>
        <v>572833387</v>
      </c>
      <c r="G247" s="37">
        <f t="shared" si="56"/>
        <v>8.9790205218224823</v>
      </c>
      <c r="H247" s="32">
        <f>SUM(H241:H246)</f>
        <v>37904606</v>
      </c>
      <c r="I247" s="37">
        <f t="shared" si="57"/>
        <v>0.59414524863508977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610737993</v>
      </c>
      <c r="O247" s="37">
        <f t="shared" si="61"/>
        <v>9.573165770457571</v>
      </c>
      <c r="P247" s="32">
        <f>SUM(P241:P246)</f>
        <v>14926158</v>
      </c>
      <c r="Q247" s="32">
        <f>SUM(Q241:Q246)</f>
        <v>-23444924</v>
      </c>
      <c r="R247" s="32">
        <f>SUM(R241:R246)</f>
        <v>67047817</v>
      </c>
      <c r="S247" s="32">
        <f>SUM(S241:S246)</f>
        <v>29242977</v>
      </c>
      <c r="T247" s="37">
        <f t="shared" si="62"/>
        <v>-1.2473052589123343</v>
      </c>
      <c r="U247" s="37">
        <f t="shared" si="63"/>
        <v>1.5394750611644334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38668050</v>
      </c>
      <c r="E248" s="31">
        <v>38668050</v>
      </c>
      <c r="F248" s="31">
        <v>6185635</v>
      </c>
      <c r="G248" s="36">
        <f t="shared" si="56"/>
        <v>0.15996759598686772</v>
      </c>
      <c r="H248" s="31">
        <v>6239011</v>
      </c>
      <c r="I248" s="36">
        <f t="shared" si="57"/>
        <v>0.16134796039624444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12424646</v>
      </c>
      <c r="O248" s="36">
        <f t="shared" si="61"/>
        <v>0.32131555638311216</v>
      </c>
      <c r="P248" s="31">
        <v>8172215</v>
      </c>
      <c r="Q248" s="31">
        <v>22849884</v>
      </c>
      <c r="R248" s="31">
        <v>29358331</v>
      </c>
      <c r="S248" s="31">
        <v>9705252</v>
      </c>
      <c r="T248" s="36">
        <f t="shared" si="62"/>
        <v>0.42473966169806376</v>
      </c>
      <c r="U248" s="36">
        <f t="shared" si="63"/>
        <v>-0.23655814243751538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18374320</v>
      </c>
      <c r="E249" s="31">
        <v>18374320</v>
      </c>
      <c r="F249" s="31">
        <v>-85957</v>
      </c>
      <c r="G249" s="36">
        <f t="shared" si="56"/>
        <v>-4.6781050945014563E-3</v>
      </c>
      <c r="H249" s="31">
        <v>5853259</v>
      </c>
      <c r="I249" s="36">
        <f t="shared" si="57"/>
        <v>0.31855649624040511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5767302</v>
      </c>
      <c r="O249" s="36">
        <f t="shared" si="61"/>
        <v>0.31387839114590366</v>
      </c>
      <c r="P249" s="31">
        <v>807741</v>
      </c>
      <c r="Q249" s="31">
        <v>17352744</v>
      </c>
      <c r="R249" s="31">
        <v>17410120</v>
      </c>
      <c r="S249" s="31">
        <v>4000410</v>
      </c>
      <c r="T249" s="36">
        <f t="shared" si="62"/>
        <v>0.23053472119452692</v>
      </c>
      <c r="U249" s="36">
        <f t="shared" si="63"/>
        <v>6.2464552375080622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16629236</v>
      </c>
      <c r="E250" s="31">
        <v>16629236</v>
      </c>
      <c r="F250" s="31">
        <v>4676149</v>
      </c>
      <c r="G250" s="36">
        <f t="shared" si="56"/>
        <v>0.28120047126638892</v>
      </c>
      <c r="H250" s="31">
        <v>4918526</v>
      </c>
      <c r="I250" s="36">
        <f t="shared" si="57"/>
        <v>0.29577582517922052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9594675</v>
      </c>
      <c r="O250" s="36">
        <f t="shared" si="61"/>
        <v>0.57697629644560944</v>
      </c>
      <c r="P250" s="31">
        <v>3972237</v>
      </c>
      <c r="Q250" s="31">
        <v>10343091</v>
      </c>
      <c r="R250" s="31">
        <v>11115091</v>
      </c>
      <c r="S250" s="31">
        <v>8825321</v>
      </c>
      <c r="T250" s="36">
        <f t="shared" si="62"/>
        <v>0.85325759968659276</v>
      </c>
      <c r="U250" s="36">
        <f t="shared" si="63"/>
        <v>0.23822571513230462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10393709</v>
      </c>
      <c r="E251" s="31">
        <v>10393709</v>
      </c>
      <c r="F251" s="31">
        <v>3218875</v>
      </c>
      <c r="G251" s="36">
        <f t="shared" si="56"/>
        <v>0.30969454696105114</v>
      </c>
      <c r="H251" s="31">
        <v>3069805</v>
      </c>
      <c r="I251" s="36">
        <f t="shared" si="57"/>
        <v>0.29535221738457368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6288680</v>
      </c>
      <c r="O251" s="36">
        <f t="shared" si="61"/>
        <v>0.60504676434562488</v>
      </c>
      <c r="P251" s="31">
        <v>2996134</v>
      </c>
      <c r="Q251" s="31">
        <v>8907695</v>
      </c>
      <c r="R251" s="31">
        <v>9015224</v>
      </c>
      <c r="S251" s="31">
        <v>4899311</v>
      </c>
      <c r="T251" s="36">
        <f t="shared" si="62"/>
        <v>0.55000884067090305</v>
      </c>
      <c r="U251" s="36">
        <f t="shared" si="63"/>
        <v>2.4588686620825362E-2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84065315</v>
      </c>
      <c r="E254" s="32">
        <f>SUM(E248:E253)</f>
        <v>84065315</v>
      </c>
      <c r="F254" s="32">
        <f>SUM(F248:F253)</f>
        <v>13994702</v>
      </c>
      <c r="G254" s="37">
        <f t="shared" si="56"/>
        <v>0.16647415167599147</v>
      </c>
      <c r="H254" s="32">
        <f>SUM(H248:H253)</f>
        <v>20080601</v>
      </c>
      <c r="I254" s="37">
        <f t="shared" si="57"/>
        <v>0.23886903891337349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34075303</v>
      </c>
      <c r="O254" s="37">
        <f t="shared" si="61"/>
        <v>0.40534319058936497</v>
      </c>
      <c r="P254" s="32">
        <f>SUM(P248:P253)</f>
        <v>15948327</v>
      </c>
      <c r="Q254" s="32">
        <f>SUM(Q248:Q253)</f>
        <v>59453414</v>
      </c>
      <c r="R254" s="32">
        <f>SUM(R248:R253)</f>
        <v>66898766</v>
      </c>
      <c r="S254" s="32">
        <f>SUM(S248:S253)</f>
        <v>27430294</v>
      </c>
      <c r="T254" s="37">
        <f t="shared" si="62"/>
        <v>0.46137458144960353</v>
      </c>
      <c r="U254" s="37">
        <f t="shared" si="63"/>
        <v>0.25910391729489879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219816772</v>
      </c>
      <c r="E255" s="31">
        <v>219816772</v>
      </c>
      <c r="F255" s="31">
        <v>27905028</v>
      </c>
      <c r="G255" s="36">
        <f t="shared" si="56"/>
        <v>0.12694676455352552</v>
      </c>
      <c r="H255" s="31">
        <v>38176522</v>
      </c>
      <c r="I255" s="36">
        <f t="shared" si="57"/>
        <v>0.17367429087713107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66081550</v>
      </c>
      <c r="O255" s="36">
        <f t="shared" si="61"/>
        <v>0.30062105543065659</v>
      </c>
      <c r="P255" s="31">
        <v>39170386</v>
      </c>
      <c r="Q255" s="31">
        <v>201822971</v>
      </c>
      <c r="R255" s="31">
        <v>184807025</v>
      </c>
      <c r="S255" s="31">
        <v>69588941</v>
      </c>
      <c r="T255" s="36">
        <f t="shared" si="62"/>
        <v>0.34480188580714133</v>
      </c>
      <c r="U255" s="36">
        <f t="shared" si="63"/>
        <v>-2.537284161560216E-2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11338720</v>
      </c>
      <c r="E256" s="31">
        <v>11338720</v>
      </c>
      <c r="F256" s="31">
        <v>2605889</v>
      </c>
      <c r="G256" s="36">
        <f t="shared" si="56"/>
        <v>0.22982214923730368</v>
      </c>
      <c r="H256" s="31">
        <v>3125495</v>
      </c>
      <c r="I256" s="36">
        <f t="shared" si="57"/>
        <v>0.27564795673585729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5731384</v>
      </c>
      <c r="O256" s="36">
        <f t="shared" si="61"/>
        <v>0.505470105973161</v>
      </c>
      <c r="P256" s="31">
        <v>2447514</v>
      </c>
      <c r="Q256" s="31">
        <v>10446481</v>
      </c>
      <c r="R256" s="31">
        <v>10946481</v>
      </c>
      <c r="S256" s="31">
        <v>4660619</v>
      </c>
      <c r="T256" s="36">
        <f t="shared" si="62"/>
        <v>0.44614248568489234</v>
      </c>
      <c r="U256" s="36">
        <f t="shared" si="63"/>
        <v>0.27700801711450884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84384737</v>
      </c>
      <c r="E257" s="31">
        <v>84384737</v>
      </c>
      <c r="F257" s="31">
        <v>11130628</v>
      </c>
      <c r="G257" s="36">
        <f t="shared" si="56"/>
        <v>0.1319033322341219</v>
      </c>
      <c r="H257" s="31">
        <v>16236991</v>
      </c>
      <c r="I257" s="36">
        <f t="shared" si="57"/>
        <v>0.1924162067365334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27367619</v>
      </c>
      <c r="O257" s="36">
        <f t="shared" si="61"/>
        <v>0.3243195389706553</v>
      </c>
      <c r="P257" s="31">
        <v>15707267</v>
      </c>
      <c r="Q257" s="31">
        <v>80873229</v>
      </c>
      <c r="R257" s="31">
        <v>79667821</v>
      </c>
      <c r="S257" s="31">
        <v>26128594</v>
      </c>
      <c r="T257" s="36">
        <f t="shared" si="62"/>
        <v>0.32308088007713898</v>
      </c>
      <c r="U257" s="36">
        <f t="shared" si="63"/>
        <v>3.3724772107076362E-2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315540229</v>
      </c>
      <c r="E259" s="32">
        <f>SUM(E255:E258)</f>
        <v>315540229</v>
      </c>
      <c r="F259" s="32">
        <f>SUM(F255:F258)</f>
        <v>41641545</v>
      </c>
      <c r="G259" s="37">
        <f t="shared" si="56"/>
        <v>0.13196905235180012</v>
      </c>
      <c r="H259" s="32">
        <f>SUM(H255:H258)</f>
        <v>57539008</v>
      </c>
      <c r="I259" s="37">
        <f t="shared" si="57"/>
        <v>0.18235078355096204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99180553</v>
      </c>
      <c r="O259" s="37">
        <f t="shared" si="61"/>
        <v>0.31431983590276219</v>
      </c>
      <c r="P259" s="32">
        <f>SUM(P255:P258)</f>
        <v>57325167</v>
      </c>
      <c r="Q259" s="32">
        <f>SUM(Q255:Q258)</f>
        <v>293142681</v>
      </c>
      <c r="R259" s="32">
        <f>SUM(R255:R258)</f>
        <v>275421327</v>
      </c>
      <c r="S259" s="32">
        <f>SUM(S255:S258)</f>
        <v>100378154</v>
      </c>
      <c r="T259" s="37">
        <f t="shared" si="62"/>
        <v>0.34242080906669475</v>
      </c>
      <c r="U259" s="37">
        <f t="shared" si="63"/>
        <v>3.7303162152149127E-3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1024257658</v>
      </c>
      <c r="E260" s="32">
        <f>SUM(E234:E239,E241:E246,E248:E253,E255:E258)</f>
        <v>1024257658</v>
      </c>
      <c r="F260" s="32">
        <f>SUM(F234:F239,F241:F246,F248:F253,F255:F258)</f>
        <v>709736689</v>
      </c>
      <c r="G260" s="37">
        <f t="shared" si="56"/>
        <v>0.69292788143352113</v>
      </c>
      <c r="H260" s="32">
        <f>SUM(H234:H239,H241:H246,H248:H253,H255:H258)</f>
        <v>221448504</v>
      </c>
      <c r="I260" s="37">
        <f t="shared" si="57"/>
        <v>0.21620390364706454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931185193</v>
      </c>
      <c r="O260" s="37">
        <f t="shared" si="61"/>
        <v>0.90913178508058567</v>
      </c>
      <c r="P260" s="32">
        <f>SUM(P234:P239,P241:P246,P248:P253,P255:P258)</f>
        <v>212950978</v>
      </c>
      <c r="Q260" s="32">
        <f>SUM(Q234:Q239,Q241:Q246,Q248:Q253,Q255:Q258)</f>
        <v>813183957</v>
      </c>
      <c r="R260" s="32">
        <f>SUM(R234:R239,R241:R246,R248:R253,R255:R258)</f>
        <v>930377599</v>
      </c>
      <c r="S260" s="32">
        <f>SUM(S234:S239,S241:S246,S248:S253,S255:S258)</f>
        <v>450758352</v>
      </c>
      <c r="T260" s="37">
        <f t="shared" si="62"/>
        <v>0.55431289331252753</v>
      </c>
      <c r="U260" s="37">
        <f t="shared" si="63"/>
        <v>3.9903672102412191E-2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5794401</v>
      </c>
      <c r="E263" s="31">
        <v>5794401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291194</v>
      </c>
      <c r="Q263" s="31">
        <v>4534265</v>
      </c>
      <c r="R263" s="31">
        <v>4217125</v>
      </c>
      <c r="S263" s="31">
        <v>520461</v>
      </c>
      <c r="T263" s="36">
        <f t="shared" ref="T263:T299" si="70">IF(($Q263     =0),0,($S263     /$Q263     ))</f>
        <v>0.11478398373275492</v>
      </c>
      <c r="U263" s="36">
        <f t="shared" ref="U263:U299" si="71">IF(($P263     =0),0,(($H263     /$P263     )-1))</f>
        <v>-1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27755727</v>
      </c>
      <c r="E264" s="31">
        <v>27755727</v>
      </c>
      <c r="F264" s="31">
        <v>5993048</v>
      </c>
      <c r="G264" s="36">
        <f t="shared" si="64"/>
        <v>0.21592113224056425</v>
      </c>
      <c r="H264" s="31">
        <v>7855764</v>
      </c>
      <c r="I264" s="36">
        <f t="shared" si="65"/>
        <v>0.28303218287166465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13848812</v>
      </c>
      <c r="O264" s="36">
        <f t="shared" si="69"/>
        <v>0.4989533151122289</v>
      </c>
      <c r="P264" s="31">
        <v>6627296</v>
      </c>
      <c r="Q264" s="31">
        <v>26119288</v>
      </c>
      <c r="R264" s="31">
        <v>27477148</v>
      </c>
      <c r="S264" s="31">
        <v>12748297</v>
      </c>
      <c r="T264" s="36">
        <f t="shared" si="70"/>
        <v>0.48807980523818262</v>
      </c>
      <c r="U264" s="36">
        <f t="shared" si="71"/>
        <v>0.18536489089969721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28865618</v>
      </c>
      <c r="E265" s="31">
        <v>28865618</v>
      </c>
      <c r="F265" s="31">
        <v>4812071</v>
      </c>
      <c r="G265" s="36">
        <f t="shared" si="64"/>
        <v>0.1667059752540202</v>
      </c>
      <c r="H265" s="31">
        <v>4042105</v>
      </c>
      <c r="I265" s="36">
        <f t="shared" si="65"/>
        <v>0.14003181916978186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8854176</v>
      </c>
      <c r="O265" s="36">
        <f t="shared" si="69"/>
        <v>0.30673779442380206</v>
      </c>
      <c r="P265" s="31">
        <v>3690431</v>
      </c>
      <c r="Q265" s="31">
        <v>32000528</v>
      </c>
      <c r="R265" s="31">
        <v>25026724</v>
      </c>
      <c r="S265" s="31">
        <v>8475347</v>
      </c>
      <c r="T265" s="36">
        <f t="shared" si="70"/>
        <v>0.26485022372130862</v>
      </c>
      <c r="U265" s="36">
        <f t="shared" si="71"/>
        <v>9.529347656140974E-2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62415746</v>
      </c>
      <c r="E267" s="32">
        <f>SUM(E263:E266)</f>
        <v>62415746</v>
      </c>
      <c r="F267" s="32">
        <f>SUM(F263:F266)</f>
        <v>10805119</v>
      </c>
      <c r="G267" s="37">
        <f t="shared" si="64"/>
        <v>0.17311527446936226</v>
      </c>
      <c r="H267" s="32">
        <f>SUM(H263:H266)</f>
        <v>11897869</v>
      </c>
      <c r="I267" s="37">
        <f t="shared" si="65"/>
        <v>0.19062287583649165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22702988</v>
      </c>
      <c r="O267" s="37">
        <f t="shared" si="69"/>
        <v>0.36373815030585394</v>
      </c>
      <c r="P267" s="32">
        <f>SUM(P263:P266)</f>
        <v>10608921</v>
      </c>
      <c r="Q267" s="32">
        <f>SUM(Q263:Q266)</f>
        <v>62654081</v>
      </c>
      <c r="R267" s="32">
        <f>SUM(R263:R266)</f>
        <v>56720997</v>
      </c>
      <c r="S267" s="32">
        <f>SUM(S263:S266)</f>
        <v>21744105</v>
      </c>
      <c r="T267" s="37">
        <f t="shared" si="70"/>
        <v>0.34705009877967885</v>
      </c>
      <c r="U267" s="37">
        <f t="shared" si="71"/>
        <v>0.12149661591409711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8456797</v>
      </c>
      <c r="E268" s="31">
        <v>8456797</v>
      </c>
      <c r="F268" s="31">
        <v>260315</v>
      </c>
      <c r="G268" s="36">
        <f t="shared" si="64"/>
        <v>3.078174869279705E-2</v>
      </c>
      <c r="H268" s="31">
        <v>240822</v>
      </c>
      <c r="I268" s="36">
        <f t="shared" si="65"/>
        <v>2.8476738888257577E-2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501137</v>
      </c>
      <c r="O268" s="36">
        <f t="shared" si="69"/>
        <v>5.9258487581054627E-2</v>
      </c>
      <c r="P268" s="31">
        <v>362711</v>
      </c>
      <c r="Q268" s="31">
        <v>6888377</v>
      </c>
      <c r="R268" s="31">
        <v>7797416</v>
      </c>
      <c r="S268" s="31">
        <v>575547</v>
      </c>
      <c r="T268" s="36">
        <f t="shared" si="70"/>
        <v>8.3553353714525214E-2</v>
      </c>
      <c r="U268" s="36">
        <f t="shared" si="71"/>
        <v>-0.33604991301614784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40659860</v>
      </c>
      <c r="E269" s="31">
        <v>40659863</v>
      </c>
      <c r="F269" s="31">
        <v>1510589</v>
      </c>
      <c r="G269" s="36">
        <f t="shared" si="64"/>
        <v>3.715184951448431E-2</v>
      </c>
      <c r="H269" s="31">
        <v>1567315</v>
      </c>
      <c r="I269" s="36">
        <f t="shared" si="65"/>
        <v>3.8546984667433677E-2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3077904</v>
      </c>
      <c r="O269" s="36">
        <f t="shared" si="69"/>
        <v>7.5698834181917987E-2</v>
      </c>
      <c r="P269" s="31">
        <v>1867911</v>
      </c>
      <c r="Q269" s="31">
        <v>42301138</v>
      </c>
      <c r="R269" s="31">
        <v>40454802</v>
      </c>
      <c r="S269" s="31">
        <v>3676770</v>
      </c>
      <c r="T269" s="36">
        <f t="shared" si="70"/>
        <v>8.6918938209180091E-2</v>
      </c>
      <c r="U269" s="36">
        <f t="shared" si="71"/>
        <v>-0.16092629680964454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8793642</v>
      </c>
      <c r="E270" s="31">
        <v>8793642</v>
      </c>
      <c r="F270" s="31">
        <v>1397726</v>
      </c>
      <c r="G270" s="36">
        <f t="shared" si="64"/>
        <v>0.1589473394527546</v>
      </c>
      <c r="H270" s="31">
        <v>1810087</v>
      </c>
      <c r="I270" s="36">
        <f t="shared" si="65"/>
        <v>0.2058404242519766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3207813</v>
      </c>
      <c r="O270" s="36">
        <f t="shared" si="69"/>
        <v>0.3647877637047312</v>
      </c>
      <c r="P270" s="31">
        <v>803069</v>
      </c>
      <c r="Q270" s="31">
        <v>7546108</v>
      </c>
      <c r="R270" s="31">
        <v>7546108</v>
      </c>
      <c r="S270" s="31">
        <v>1943529</v>
      </c>
      <c r="T270" s="36">
        <f t="shared" si="70"/>
        <v>0.25755382774802588</v>
      </c>
      <c r="U270" s="36">
        <f t="shared" si="71"/>
        <v>1.2539619883222985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14195312</v>
      </c>
      <c r="E271" s="31">
        <v>14195312</v>
      </c>
      <c r="F271" s="31">
        <v>2409381</v>
      </c>
      <c r="G271" s="36">
        <f t="shared" si="64"/>
        <v>0.16973075336420926</v>
      </c>
      <c r="H271" s="31">
        <v>3475108</v>
      </c>
      <c r="I271" s="36">
        <f t="shared" si="65"/>
        <v>0.24480673619572432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5884489</v>
      </c>
      <c r="O271" s="36">
        <f t="shared" si="69"/>
        <v>0.41453748955993358</v>
      </c>
      <c r="P271" s="31">
        <v>3031821</v>
      </c>
      <c r="Q271" s="31">
        <v>13977028</v>
      </c>
      <c r="R271" s="31">
        <v>13864457</v>
      </c>
      <c r="S271" s="31">
        <v>5936382</v>
      </c>
      <c r="T271" s="36">
        <f t="shared" si="70"/>
        <v>0.42472419744741158</v>
      </c>
      <c r="U271" s="36">
        <f t="shared" si="71"/>
        <v>0.14621146828918996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4361970</v>
      </c>
      <c r="E272" s="31">
        <v>4361970</v>
      </c>
      <c r="F272" s="31">
        <v>738698</v>
      </c>
      <c r="G272" s="36">
        <f t="shared" si="64"/>
        <v>0.16934962872280185</v>
      </c>
      <c r="H272" s="31">
        <v>1269269</v>
      </c>
      <c r="I272" s="36">
        <f t="shared" si="65"/>
        <v>0.29098526583172285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2007967</v>
      </c>
      <c r="O272" s="36">
        <f t="shared" si="69"/>
        <v>0.4603348945545247</v>
      </c>
      <c r="P272" s="31">
        <v>1075818</v>
      </c>
      <c r="Q272" s="31">
        <v>3626437</v>
      </c>
      <c r="R272" s="31">
        <v>4277033</v>
      </c>
      <c r="S272" s="31">
        <v>1597233</v>
      </c>
      <c r="T272" s="36">
        <f t="shared" si="70"/>
        <v>0.4404414029528157</v>
      </c>
      <c r="U272" s="36">
        <f t="shared" si="71"/>
        <v>0.17981758996410169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5653049</v>
      </c>
      <c r="E273" s="31">
        <v>5653049</v>
      </c>
      <c r="F273" s="31">
        <v>506050</v>
      </c>
      <c r="G273" s="36">
        <f t="shared" si="64"/>
        <v>8.9518063614874022E-2</v>
      </c>
      <c r="H273" s="31">
        <v>518944</v>
      </c>
      <c r="I273" s="36">
        <f t="shared" si="65"/>
        <v>9.1798956633844853E-2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1024994</v>
      </c>
      <c r="O273" s="36">
        <f t="shared" si="69"/>
        <v>0.18131702024871887</v>
      </c>
      <c r="P273" s="31">
        <v>456570</v>
      </c>
      <c r="Q273" s="31">
        <v>5385919</v>
      </c>
      <c r="R273" s="31">
        <v>5385919</v>
      </c>
      <c r="S273" s="31">
        <v>781503</v>
      </c>
      <c r="T273" s="36">
        <f t="shared" si="70"/>
        <v>0.14510114244198621</v>
      </c>
      <c r="U273" s="36">
        <f t="shared" si="71"/>
        <v>0.13661431981952377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82120630</v>
      </c>
      <c r="E275" s="32">
        <f>SUM(E268:E274)</f>
        <v>82120633</v>
      </c>
      <c r="F275" s="32">
        <f>SUM(F268:F274)</f>
        <v>6822759</v>
      </c>
      <c r="G275" s="37">
        <f t="shared" si="64"/>
        <v>8.3082156091593556E-2</v>
      </c>
      <c r="H275" s="32">
        <f>SUM(H268:H274)</f>
        <v>8881545</v>
      </c>
      <c r="I275" s="37">
        <f t="shared" si="65"/>
        <v>0.10815242162657544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15704304</v>
      </c>
      <c r="O275" s="37">
        <f t="shared" si="69"/>
        <v>0.19123457771816899</v>
      </c>
      <c r="P275" s="32">
        <f>SUM(P268:P274)</f>
        <v>7597900</v>
      </c>
      <c r="Q275" s="32">
        <f>SUM(Q268:Q274)</f>
        <v>79725007</v>
      </c>
      <c r="R275" s="32">
        <f>SUM(R268:R274)</f>
        <v>79325735</v>
      </c>
      <c r="S275" s="32">
        <f>SUM(S268:S274)</f>
        <v>14510964</v>
      </c>
      <c r="T275" s="37">
        <f t="shared" si="70"/>
        <v>0.18201270273955572</v>
      </c>
      <c r="U275" s="37">
        <f t="shared" si="71"/>
        <v>0.16894734071256523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6565812</v>
      </c>
      <c r="E276" s="31">
        <v>6565812</v>
      </c>
      <c r="F276" s="31">
        <v>740526</v>
      </c>
      <c r="G276" s="36">
        <f t="shared" si="64"/>
        <v>0.11278513609588578</v>
      </c>
      <c r="H276" s="31">
        <v>629891</v>
      </c>
      <c r="I276" s="36">
        <f t="shared" si="65"/>
        <v>9.5934973465582024E-2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1370417</v>
      </c>
      <c r="O276" s="36">
        <f t="shared" si="69"/>
        <v>0.2087201095614678</v>
      </c>
      <c r="P276" s="31">
        <v>678399</v>
      </c>
      <c r="Q276" s="31">
        <v>6658659</v>
      </c>
      <c r="R276" s="31">
        <v>6521048</v>
      </c>
      <c r="S276" s="31">
        <v>1213257</v>
      </c>
      <c r="T276" s="36">
        <f t="shared" si="70"/>
        <v>0.18220740842863406</v>
      </c>
      <c r="U276" s="36">
        <f t="shared" si="71"/>
        <v>-7.1503643136266448E-2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9965705</v>
      </c>
      <c r="E277" s="31">
        <v>9965705</v>
      </c>
      <c r="F277" s="31">
        <v>1063289</v>
      </c>
      <c r="G277" s="36">
        <f t="shared" si="64"/>
        <v>0.10669480985038189</v>
      </c>
      <c r="H277" s="31">
        <v>947746</v>
      </c>
      <c r="I277" s="36">
        <f t="shared" si="65"/>
        <v>9.5100748015318537E-2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2011035</v>
      </c>
      <c r="O277" s="36">
        <f t="shared" si="69"/>
        <v>0.20179555786570041</v>
      </c>
      <c r="P277" s="31">
        <v>925409</v>
      </c>
      <c r="Q277" s="31">
        <v>10197222</v>
      </c>
      <c r="R277" s="31">
        <v>9896522</v>
      </c>
      <c r="S277" s="31">
        <v>1781147</v>
      </c>
      <c r="T277" s="36">
        <f t="shared" si="70"/>
        <v>0.17466982674300902</v>
      </c>
      <c r="U277" s="36">
        <f t="shared" si="71"/>
        <v>2.4137435447461719E-2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13045289</v>
      </c>
      <c r="F278" s="31">
        <v>4303</v>
      </c>
      <c r="G278" s="36">
        <f t="shared" si="64"/>
        <v>0</v>
      </c>
      <c r="H278" s="31">
        <v>40313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44616</v>
      </c>
      <c r="O278" s="36">
        <f t="shared" si="69"/>
        <v>0</v>
      </c>
      <c r="P278" s="31">
        <v>423171</v>
      </c>
      <c r="Q278" s="31">
        <v>12337427</v>
      </c>
      <c r="R278" s="31">
        <v>12976734</v>
      </c>
      <c r="S278" s="31">
        <v>646647</v>
      </c>
      <c r="T278" s="36">
        <f t="shared" si="70"/>
        <v>5.2413440825222313E-2</v>
      </c>
      <c r="U278" s="36">
        <f t="shared" si="71"/>
        <v>-0.90473591054207403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6780495</v>
      </c>
      <c r="E279" s="31">
        <v>6780495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169769</v>
      </c>
      <c r="Q279" s="31">
        <v>8336899</v>
      </c>
      <c r="R279" s="31">
        <v>8336899</v>
      </c>
      <c r="S279" s="31">
        <v>348170</v>
      </c>
      <c r="T279" s="36">
        <f t="shared" si="70"/>
        <v>4.176253064838617E-2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7925258</v>
      </c>
      <c r="E280" s="31">
        <v>7925258</v>
      </c>
      <c r="F280" s="31">
        <v>829408</v>
      </c>
      <c r="G280" s="36">
        <f t="shared" si="64"/>
        <v>0.10465375385886491</v>
      </c>
      <c r="H280" s="31">
        <v>916376</v>
      </c>
      <c r="I280" s="36">
        <f t="shared" si="65"/>
        <v>0.11562727673976039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1745784</v>
      </c>
      <c r="O280" s="36">
        <f t="shared" si="69"/>
        <v>0.2202810305986253</v>
      </c>
      <c r="P280" s="31">
        <v>19327</v>
      </c>
      <c r="Q280" s="31">
        <v>5616129</v>
      </c>
      <c r="R280" s="31">
        <v>7308285</v>
      </c>
      <c r="S280" s="31">
        <v>23121</v>
      </c>
      <c r="T280" s="36">
        <f t="shared" si="70"/>
        <v>4.1168926141119623E-3</v>
      </c>
      <c r="U280" s="36">
        <f t="shared" si="71"/>
        <v>46.414290888394476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4365228</v>
      </c>
      <c r="E281" s="31">
        <v>4365228</v>
      </c>
      <c r="F281" s="31">
        <v>720950</v>
      </c>
      <c r="G281" s="36">
        <f t="shared" si="64"/>
        <v>0.1651574671471914</v>
      </c>
      <c r="H281" s="31">
        <v>934979</v>
      </c>
      <c r="I281" s="36">
        <f t="shared" si="65"/>
        <v>0.21418789579834088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1655929</v>
      </c>
      <c r="O281" s="36">
        <f t="shared" si="69"/>
        <v>0.37934536294553228</v>
      </c>
      <c r="P281" s="31">
        <v>829311</v>
      </c>
      <c r="Q281" s="31">
        <v>3302416</v>
      </c>
      <c r="R281" s="31">
        <v>4169067</v>
      </c>
      <c r="S281" s="31">
        <v>1325032</v>
      </c>
      <c r="T281" s="36">
        <f t="shared" si="70"/>
        <v>0.40123109868653739</v>
      </c>
      <c r="U281" s="36">
        <f t="shared" si="71"/>
        <v>0.12741661451494068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3260920</v>
      </c>
      <c r="E282" s="31">
        <v>3260920</v>
      </c>
      <c r="F282" s="31">
        <v>679996</v>
      </c>
      <c r="G282" s="36">
        <f t="shared" si="64"/>
        <v>0.20852888141996737</v>
      </c>
      <c r="H282" s="31">
        <v>502805</v>
      </c>
      <c r="I282" s="36">
        <f t="shared" si="65"/>
        <v>0.15419114851023638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1182801</v>
      </c>
      <c r="O282" s="36">
        <f t="shared" si="69"/>
        <v>0.36272002993020375</v>
      </c>
      <c r="P282" s="31">
        <v>731359</v>
      </c>
      <c r="Q282" s="31">
        <v>4122283</v>
      </c>
      <c r="R282" s="31">
        <v>4522283</v>
      </c>
      <c r="S282" s="31">
        <v>1016751</v>
      </c>
      <c r="T282" s="36">
        <f t="shared" si="70"/>
        <v>0.24664754942831435</v>
      </c>
      <c r="U282" s="36">
        <f t="shared" si="71"/>
        <v>-0.31250589655695771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9803878</v>
      </c>
      <c r="E283" s="31">
        <v>9803878</v>
      </c>
      <c r="F283" s="31">
        <v>523633</v>
      </c>
      <c r="G283" s="36">
        <f t="shared" si="64"/>
        <v>5.3410803357610122E-2</v>
      </c>
      <c r="H283" s="31">
        <v>397693</v>
      </c>
      <c r="I283" s="36">
        <f t="shared" si="65"/>
        <v>4.0564866270265704E-2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921326</v>
      </c>
      <c r="O283" s="36">
        <f t="shared" si="69"/>
        <v>9.3975669627875832E-2</v>
      </c>
      <c r="P283" s="31">
        <v>240748</v>
      </c>
      <c r="Q283" s="31">
        <v>8595869</v>
      </c>
      <c r="R283" s="31">
        <v>8393677</v>
      </c>
      <c r="S283" s="31">
        <v>374794</v>
      </c>
      <c r="T283" s="36">
        <f t="shared" si="70"/>
        <v>4.3601641672296305E-2</v>
      </c>
      <c r="U283" s="36">
        <f t="shared" si="71"/>
        <v>0.65190572715038142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48667296</v>
      </c>
      <c r="E285" s="32">
        <f>SUM(E276:E284)</f>
        <v>61712585</v>
      </c>
      <c r="F285" s="32">
        <f>SUM(F276:F284)</f>
        <v>4562105</v>
      </c>
      <c r="G285" s="37">
        <f t="shared" si="64"/>
        <v>9.3740671353510163E-2</v>
      </c>
      <c r="H285" s="32">
        <f>SUM(H276:H284)</f>
        <v>4369803</v>
      </c>
      <c r="I285" s="37">
        <f t="shared" si="65"/>
        <v>8.9789311491643181E-2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8931908</v>
      </c>
      <c r="O285" s="37">
        <f t="shared" si="69"/>
        <v>0.18352998284515334</v>
      </c>
      <c r="P285" s="32">
        <f>SUM(P276:P284)</f>
        <v>4017493</v>
      </c>
      <c r="Q285" s="32">
        <f>SUM(Q276:Q284)</f>
        <v>59166904</v>
      </c>
      <c r="R285" s="32">
        <f>SUM(R276:R284)</f>
        <v>62124515</v>
      </c>
      <c r="S285" s="32">
        <f>SUM(S276:S284)</f>
        <v>6728919</v>
      </c>
      <c r="T285" s="37">
        <f t="shared" si="70"/>
        <v>0.11372775225825572</v>
      </c>
      <c r="U285" s="37">
        <f t="shared" si="71"/>
        <v>8.7693992248399688E-2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15341160</v>
      </c>
      <c r="E286" s="31">
        <v>15341160</v>
      </c>
      <c r="F286" s="31">
        <v>5888125</v>
      </c>
      <c r="G286" s="36">
        <f t="shared" si="64"/>
        <v>0.38381224105608702</v>
      </c>
      <c r="H286" s="31">
        <v>7478193</v>
      </c>
      <c r="I286" s="36">
        <f t="shared" si="65"/>
        <v>0.48745942288588345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13366318</v>
      </c>
      <c r="O286" s="36">
        <f t="shared" si="69"/>
        <v>0.87127166394197053</v>
      </c>
      <c r="P286" s="31">
        <v>2292012</v>
      </c>
      <c r="Q286" s="31">
        <v>15196797</v>
      </c>
      <c r="R286" s="31">
        <v>15196797</v>
      </c>
      <c r="S286" s="31">
        <v>5598022</v>
      </c>
      <c r="T286" s="36">
        <f t="shared" si="70"/>
        <v>0.36836854502958749</v>
      </c>
      <c r="U286" s="36">
        <f t="shared" si="71"/>
        <v>2.2627198286919965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6388486</v>
      </c>
      <c r="E287" s="31">
        <v>6388486</v>
      </c>
      <c r="F287" s="31">
        <v>535987</v>
      </c>
      <c r="G287" s="36">
        <f t="shared" si="64"/>
        <v>8.3898908129406563E-2</v>
      </c>
      <c r="H287" s="31">
        <v>399856</v>
      </c>
      <c r="I287" s="36">
        <f t="shared" si="65"/>
        <v>6.2590103508092534E-2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935843</v>
      </c>
      <c r="O287" s="36">
        <f t="shared" si="69"/>
        <v>0.14648901163749908</v>
      </c>
      <c r="P287" s="31">
        <v>534580</v>
      </c>
      <c r="Q287" s="31">
        <v>4524875</v>
      </c>
      <c r="R287" s="31">
        <v>4534875</v>
      </c>
      <c r="S287" s="31">
        <v>593361</v>
      </c>
      <c r="T287" s="36">
        <f t="shared" si="70"/>
        <v>0.13113312522445372</v>
      </c>
      <c r="U287" s="36">
        <f t="shared" si="71"/>
        <v>-0.25201840697369893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6210702</v>
      </c>
      <c r="E288" s="31">
        <v>6210702</v>
      </c>
      <c r="F288" s="31">
        <v>2142577</v>
      </c>
      <c r="G288" s="36">
        <f t="shared" si="64"/>
        <v>0.34498145298228766</v>
      </c>
      <c r="H288" s="31">
        <v>2266369</v>
      </c>
      <c r="I288" s="36">
        <f t="shared" si="65"/>
        <v>0.36491349931134998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4408946</v>
      </c>
      <c r="O288" s="36">
        <f t="shared" si="69"/>
        <v>0.70989495229363764</v>
      </c>
      <c r="P288" s="31">
        <v>1356307</v>
      </c>
      <c r="Q288" s="31">
        <v>6243223</v>
      </c>
      <c r="R288" s="31">
        <v>6043226</v>
      </c>
      <c r="S288" s="31">
        <v>2230141</v>
      </c>
      <c r="T288" s="36">
        <f t="shared" si="70"/>
        <v>0.35720988982773799</v>
      </c>
      <c r="U288" s="36">
        <f t="shared" si="71"/>
        <v>0.67098525628784644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12090687</v>
      </c>
      <c r="E289" s="31">
        <v>12090687</v>
      </c>
      <c r="F289" s="31">
        <v>150768</v>
      </c>
      <c r="G289" s="36">
        <f t="shared" si="64"/>
        <v>1.2469762884441554E-2</v>
      </c>
      <c r="H289" s="31">
        <v>1188606</v>
      </c>
      <c r="I289" s="36">
        <f t="shared" si="65"/>
        <v>9.8307565153245638E-2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1339374</v>
      </c>
      <c r="O289" s="36">
        <f t="shared" si="69"/>
        <v>0.11077732803768719</v>
      </c>
      <c r="P289" s="31">
        <v>1265130</v>
      </c>
      <c r="Q289" s="31">
        <v>11015947</v>
      </c>
      <c r="R289" s="31">
        <v>10860199</v>
      </c>
      <c r="S289" s="31">
        <v>2662717</v>
      </c>
      <c r="T289" s="36">
        <f t="shared" si="70"/>
        <v>0.24171476133645159</v>
      </c>
      <c r="U289" s="36">
        <f t="shared" si="71"/>
        <v>-6.0487064570439397E-2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32072265</v>
      </c>
      <c r="E290" s="31">
        <v>32072265</v>
      </c>
      <c r="F290" s="31">
        <v>4799098</v>
      </c>
      <c r="G290" s="36">
        <f t="shared" si="64"/>
        <v>0.14963389707586913</v>
      </c>
      <c r="H290" s="31">
        <v>5606062</v>
      </c>
      <c r="I290" s="36">
        <f t="shared" si="65"/>
        <v>0.17479470190209515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10405160</v>
      </c>
      <c r="O290" s="36">
        <f t="shared" si="69"/>
        <v>0.32442859897796428</v>
      </c>
      <c r="P290" s="31">
        <v>4820382</v>
      </c>
      <c r="Q290" s="31">
        <v>30159861</v>
      </c>
      <c r="R290" s="31">
        <v>30919531</v>
      </c>
      <c r="S290" s="31">
        <v>10694387</v>
      </c>
      <c r="T290" s="36">
        <f t="shared" si="70"/>
        <v>0.35459006260008957</v>
      </c>
      <c r="U290" s="36">
        <f t="shared" si="71"/>
        <v>0.16299123181523778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72103300</v>
      </c>
      <c r="E292" s="32">
        <f>SUM(E286:E291)</f>
        <v>72103300</v>
      </c>
      <c r="F292" s="32">
        <f>SUM(F286:F291)</f>
        <v>13516555</v>
      </c>
      <c r="G292" s="37">
        <f t="shared" si="64"/>
        <v>0.18746097612730625</v>
      </c>
      <c r="H292" s="32">
        <f>SUM(H286:H291)</f>
        <v>16939086</v>
      </c>
      <c r="I292" s="37">
        <f t="shared" si="65"/>
        <v>0.23492802687255646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30455641</v>
      </c>
      <c r="O292" s="37">
        <f t="shared" si="69"/>
        <v>0.42238900299986271</v>
      </c>
      <c r="P292" s="32">
        <f>SUM(P286:P291)</f>
        <v>10268411</v>
      </c>
      <c r="Q292" s="32">
        <f>SUM(Q286:Q291)</f>
        <v>67140703</v>
      </c>
      <c r="R292" s="32">
        <f>SUM(R286:R291)</f>
        <v>67554628</v>
      </c>
      <c r="S292" s="32">
        <f>SUM(S286:S291)</f>
        <v>21778628</v>
      </c>
      <c r="T292" s="37">
        <f t="shared" si="70"/>
        <v>0.32437295153135348</v>
      </c>
      <c r="U292" s="37">
        <f t="shared" si="71"/>
        <v>0.64963069748571622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87169535</v>
      </c>
      <c r="E293" s="31">
        <v>87169535</v>
      </c>
      <c r="F293" s="31">
        <v>18351861</v>
      </c>
      <c r="G293" s="36">
        <f t="shared" si="64"/>
        <v>0.21053067450686758</v>
      </c>
      <c r="H293" s="31">
        <v>20626320</v>
      </c>
      <c r="I293" s="36">
        <f t="shared" si="65"/>
        <v>0.23662303578882232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38978181</v>
      </c>
      <c r="O293" s="36">
        <f t="shared" si="69"/>
        <v>0.4471537102956899</v>
      </c>
      <c r="P293" s="31">
        <v>19604725</v>
      </c>
      <c r="Q293" s="31">
        <v>76412609</v>
      </c>
      <c r="R293" s="31">
        <v>77066109</v>
      </c>
      <c r="S293" s="31">
        <v>38520502</v>
      </c>
      <c r="T293" s="36">
        <f t="shared" si="70"/>
        <v>0.50411185410512549</v>
      </c>
      <c r="U293" s="36">
        <f t="shared" si="71"/>
        <v>5.2109631734186479E-2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13364687</v>
      </c>
      <c r="E294" s="31">
        <v>13364687</v>
      </c>
      <c r="F294" s="31">
        <v>3926529</v>
      </c>
      <c r="G294" s="36">
        <f t="shared" si="64"/>
        <v>0.29379879977735357</v>
      </c>
      <c r="H294" s="31">
        <v>2926093</v>
      </c>
      <c r="I294" s="36">
        <f t="shared" si="65"/>
        <v>0.21894212711453698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6852622</v>
      </c>
      <c r="O294" s="36">
        <f t="shared" si="69"/>
        <v>0.51274092689189055</v>
      </c>
      <c r="P294" s="31">
        <v>2632839</v>
      </c>
      <c r="Q294" s="31">
        <v>15167797</v>
      </c>
      <c r="R294" s="31">
        <v>13659700</v>
      </c>
      <c r="S294" s="31">
        <v>5534586</v>
      </c>
      <c r="T294" s="36">
        <f t="shared" si="70"/>
        <v>0.36489056387028385</v>
      </c>
      <c r="U294" s="36">
        <f t="shared" si="71"/>
        <v>0.11138318750216025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3659529</v>
      </c>
      <c r="E295" s="31">
        <v>3659529</v>
      </c>
      <c r="F295" s="31">
        <v>639135</v>
      </c>
      <c r="G295" s="36">
        <f t="shared" si="64"/>
        <v>0.17464952456996516</v>
      </c>
      <c r="H295" s="31">
        <v>687635</v>
      </c>
      <c r="I295" s="36">
        <f t="shared" si="65"/>
        <v>0.18790259620841918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1326770</v>
      </c>
      <c r="O295" s="36">
        <f t="shared" si="69"/>
        <v>0.36255212077838433</v>
      </c>
      <c r="P295" s="31">
        <v>1535398</v>
      </c>
      <c r="Q295" s="31">
        <v>4498307</v>
      </c>
      <c r="R295" s="31">
        <v>3955374</v>
      </c>
      <c r="S295" s="31">
        <v>2219740</v>
      </c>
      <c r="T295" s="36">
        <f t="shared" si="70"/>
        <v>0.49346120662729331</v>
      </c>
      <c r="U295" s="36">
        <f t="shared" si="71"/>
        <v>-0.55214543720911458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32158621</v>
      </c>
      <c r="E296" s="31">
        <v>32158621</v>
      </c>
      <c r="F296" s="31">
        <v>5123502</v>
      </c>
      <c r="G296" s="36">
        <f t="shared" si="64"/>
        <v>0.15931970466022161</v>
      </c>
      <c r="H296" s="31">
        <v>3875274</v>
      </c>
      <c r="I296" s="36">
        <f t="shared" si="65"/>
        <v>0.12050498060846576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8998776</v>
      </c>
      <c r="O296" s="36">
        <f t="shared" si="69"/>
        <v>0.27982468526868737</v>
      </c>
      <c r="P296" s="31">
        <v>9386398</v>
      </c>
      <c r="Q296" s="31">
        <v>24597698</v>
      </c>
      <c r="R296" s="31">
        <v>35283275</v>
      </c>
      <c r="S296" s="31">
        <v>18492639</v>
      </c>
      <c r="T296" s="36">
        <f t="shared" si="70"/>
        <v>0.7518036443898124</v>
      </c>
      <c r="U296" s="36">
        <f t="shared" si="71"/>
        <v>-0.58713939042431407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136352372</v>
      </c>
      <c r="E298" s="32">
        <f>SUM(E293:E297)</f>
        <v>136352372</v>
      </c>
      <c r="F298" s="32">
        <f>SUM(F293:F297)</f>
        <v>28041027</v>
      </c>
      <c r="G298" s="37">
        <f t="shared" si="64"/>
        <v>0.20565118588476042</v>
      </c>
      <c r="H298" s="32">
        <f>SUM(H293:H297)</f>
        <v>28115322</v>
      </c>
      <c r="I298" s="37">
        <f t="shared" si="65"/>
        <v>0.2061960608943422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56156349</v>
      </c>
      <c r="O298" s="37">
        <f t="shared" si="69"/>
        <v>0.41184724677910262</v>
      </c>
      <c r="P298" s="32">
        <f>SUM(P293:P297)</f>
        <v>33159360</v>
      </c>
      <c r="Q298" s="32">
        <f>SUM(Q293:Q297)</f>
        <v>120676411</v>
      </c>
      <c r="R298" s="32">
        <f>SUM(R293:R297)</f>
        <v>129964458</v>
      </c>
      <c r="S298" s="32">
        <f>SUM(S293:S297)</f>
        <v>64767467</v>
      </c>
      <c r="T298" s="37">
        <f t="shared" si="70"/>
        <v>0.53670362304692676</v>
      </c>
      <c r="U298" s="37">
        <f t="shared" si="71"/>
        <v>-0.15211505891549171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401659344</v>
      </c>
      <c r="E299" s="32">
        <f>SUM(E263:E266,E268:E274,E276:E284,E286:E291,E293:E297)</f>
        <v>414704636</v>
      </c>
      <c r="F299" s="32">
        <f>SUM(F263:F266,F268:F274,F276:F284,F286:F291,F293:F297)</f>
        <v>63747565</v>
      </c>
      <c r="G299" s="37">
        <f t="shared" si="64"/>
        <v>0.1587105241102022</v>
      </c>
      <c r="H299" s="32">
        <f>SUM(H263:H266,H268:H274,H276:H284,H286:H291,H293:H297)</f>
        <v>70203625</v>
      </c>
      <c r="I299" s="37">
        <f t="shared" si="65"/>
        <v>0.17478399556416147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133951190</v>
      </c>
      <c r="O299" s="37">
        <f t="shared" si="69"/>
        <v>0.33349451967436367</v>
      </c>
      <c r="P299" s="32">
        <f>SUM(P263:P266,P268:P274,P276:P284,P286:P291,P293:P297)</f>
        <v>65652085</v>
      </c>
      <c r="Q299" s="32">
        <f>SUM(Q263:Q266,Q268:Q274,Q276:Q284,Q286:Q291,Q293:Q297)</f>
        <v>389363106</v>
      </c>
      <c r="R299" s="32">
        <f>SUM(R263:R266,R268:R274,R276:R284,R286:R291,R293:R297)</f>
        <v>395690333</v>
      </c>
      <c r="S299" s="32">
        <f>SUM(S263:S266,S268:S274,S276:S284,S286:S291,S293:S297)</f>
        <v>129530083</v>
      </c>
      <c r="T299" s="37">
        <f t="shared" si="70"/>
        <v>0.33267169129270302</v>
      </c>
      <c r="U299" s="37">
        <f t="shared" si="71"/>
        <v>6.9328186606716358E-2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2900255514</v>
      </c>
      <c r="E302" s="31">
        <v>2900255514</v>
      </c>
      <c r="F302" s="31">
        <v>576542063</v>
      </c>
      <c r="G302" s="36">
        <f t="shared" ref="G302:G339" si="72">IF(($D302     =0),0,($F302     /$D302     ))</f>
        <v>0.19879009287869248</v>
      </c>
      <c r="H302" s="31">
        <v>814805853</v>
      </c>
      <c r="I302" s="36">
        <f t="shared" ref="I302:I339" si="73">IF(($D302     =0),0,($H302     /$D302     ))</f>
        <v>0.28094278213309176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1391347916</v>
      </c>
      <c r="O302" s="36">
        <f t="shared" ref="O302:O339" si="77">IF(($D302     =0),0,($N302     /$D302     ))</f>
        <v>0.47973287501178424</v>
      </c>
      <c r="P302" s="31">
        <v>709524086</v>
      </c>
      <c r="Q302" s="31">
        <v>2771569192</v>
      </c>
      <c r="R302" s="31">
        <v>2772149817</v>
      </c>
      <c r="S302" s="31">
        <v>1215057632</v>
      </c>
      <c r="T302" s="36">
        <f t="shared" ref="T302:T339" si="78">IF(($Q302     =0),0,($S302     /$Q302     ))</f>
        <v>0.43840061273130215</v>
      </c>
      <c r="U302" s="36">
        <f t="shared" ref="U302:U339" si="79">IF(($P302     =0),0,(($H302     /$P302     )-1))</f>
        <v>0.14838364063654907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2900255514</v>
      </c>
      <c r="E303" s="32">
        <f>E302</f>
        <v>2900255514</v>
      </c>
      <c r="F303" s="32">
        <f>F302</f>
        <v>576542063</v>
      </c>
      <c r="G303" s="37">
        <f t="shared" si="72"/>
        <v>0.19879009287869248</v>
      </c>
      <c r="H303" s="32">
        <f>H302</f>
        <v>814805853</v>
      </c>
      <c r="I303" s="37">
        <f t="shared" si="73"/>
        <v>0.28094278213309176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1391347916</v>
      </c>
      <c r="O303" s="37">
        <f t="shared" si="77"/>
        <v>0.47973287501178424</v>
      </c>
      <c r="P303" s="32">
        <f>P302</f>
        <v>709524086</v>
      </c>
      <c r="Q303" s="32">
        <f>Q302</f>
        <v>2771569192</v>
      </c>
      <c r="R303" s="32">
        <f>R302</f>
        <v>2772149817</v>
      </c>
      <c r="S303" s="32">
        <f>S302</f>
        <v>1215057632</v>
      </c>
      <c r="T303" s="37">
        <f t="shared" si="78"/>
        <v>0.43840061273130215</v>
      </c>
      <c r="U303" s="37">
        <f t="shared" si="79"/>
        <v>0.14838364063654907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47398404</v>
      </c>
      <c r="E304" s="31">
        <v>47398404</v>
      </c>
      <c r="F304" s="31">
        <v>4732435</v>
      </c>
      <c r="G304" s="36">
        <f t="shared" si="72"/>
        <v>9.9843762671840169E-2</v>
      </c>
      <c r="H304" s="31">
        <v>6071132</v>
      </c>
      <c r="I304" s="36">
        <f t="shared" si="73"/>
        <v>0.12808726639825257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10803567</v>
      </c>
      <c r="O304" s="36">
        <f t="shared" si="77"/>
        <v>0.22793102907009274</v>
      </c>
      <c r="P304" s="31">
        <v>5759304</v>
      </c>
      <c r="Q304" s="31">
        <v>30184435</v>
      </c>
      <c r="R304" s="31">
        <v>39161075</v>
      </c>
      <c r="S304" s="31">
        <v>9742648</v>
      </c>
      <c r="T304" s="36">
        <f t="shared" si="78"/>
        <v>0.32277059351947451</v>
      </c>
      <c r="U304" s="36">
        <f t="shared" si="79"/>
        <v>5.4143347876757231E-2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26191637</v>
      </c>
      <c r="E305" s="31">
        <v>26191637</v>
      </c>
      <c r="F305" s="31">
        <v>3757881</v>
      </c>
      <c r="G305" s="36">
        <f t="shared" si="72"/>
        <v>0.14347636995732646</v>
      </c>
      <c r="H305" s="31">
        <v>4856483</v>
      </c>
      <c r="I305" s="36">
        <f t="shared" si="73"/>
        <v>0.18542113270735999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8614364</v>
      </c>
      <c r="O305" s="36">
        <f t="shared" si="77"/>
        <v>0.32889750266468643</v>
      </c>
      <c r="P305" s="31">
        <v>4782411</v>
      </c>
      <c r="Q305" s="31">
        <v>16908559</v>
      </c>
      <c r="R305" s="31">
        <v>18012056</v>
      </c>
      <c r="S305" s="31">
        <v>8566020</v>
      </c>
      <c r="T305" s="36">
        <f t="shared" si="78"/>
        <v>0.50660851702383392</v>
      </c>
      <c r="U305" s="36">
        <f t="shared" si="79"/>
        <v>1.5488422053227868E-2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51467353</v>
      </c>
      <c r="E306" s="31">
        <v>51535353</v>
      </c>
      <c r="F306" s="31">
        <v>10825877</v>
      </c>
      <c r="G306" s="36">
        <f t="shared" si="72"/>
        <v>0.2103445459882112</v>
      </c>
      <c r="H306" s="31">
        <v>13221970</v>
      </c>
      <c r="I306" s="36">
        <f t="shared" si="73"/>
        <v>0.25690013628639496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24047847</v>
      </c>
      <c r="O306" s="36">
        <f t="shared" si="77"/>
        <v>0.46724468227460619</v>
      </c>
      <c r="P306" s="31">
        <v>14030564</v>
      </c>
      <c r="Q306" s="31">
        <v>55306643</v>
      </c>
      <c r="R306" s="31">
        <v>51799756</v>
      </c>
      <c r="S306" s="31">
        <v>25333668</v>
      </c>
      <c r="T306" s="36">
        <f t="shared" si="78"/>
        <v>0.45805832040827354</v>
      </c>
      <c r="U306" s="36">
        <f t="shared" si="79"/>
        <v>-5.7630897802825265E-2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108124817</v>
      </c>
      <c r="E307" s="31">
        <v>108124817</v>
      </c>
      <c r="F307" s="31">
        <v>19941345</v>
      </c>
      <c r="G307" s="36">
        <f t="shared" si="72"/>
        <v>0.18442893642076638</v>
      </c>
      <c r="H307" s="31">
        <v>24514840</v>
      </c>
      <c r="I307" s="36">
        <f t="shared" si="73"/>
        <v>0.22672722766319225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44456185</v>
      </c>
      <c r="O307" s="36">
        <f t="shared" si="77"/>
        <v>0.41115616408395861</v>
      </c>
      <c r="P307" s="31">
        <v>23322637</v>
      </c>
      <c r="Q307" s="31">
        <v>93018866</v>
      </c>
      <c r="R307" s="31">
        <v>96904284</v>
      </c>
      <c r="S307" s="31">
        <v>41474930</v>
      </c>
      <c r="T307" s="36">
        <f t="shared" si="78"/>
        <v>0.44587653863679655</v>
      </c>
      <c r="U307" s="36">
        <f t="shared" si="79"/>
        <v>5.1117847437234465E-2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65559047</v>
      </c>
      <c r="E308" s="31">
        <v>65634459</v>
      </c>
      <c r="F308" s="31">
        <v>11517796</v>
      </c>
      <c r="G308" s="36">
        <f t="shared" si="72"/>
        <v>0.17568583631180607</v>
      </c>
      <c r="H308" s="31">
        <v>14443709</v>
      </c>
      <c r="I308" s="36">
        <f t="shared" si="73"/>
        <v>0.22031603052436075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25961505</v>
      </c>
      <c r="O308" s="36">
        <f t="shared" si="77"/>
        <v>0.39600186683616678</v>
      </c>
      <c r="P308" s="31">
        <v>14031187</v>
      </c>
      <c r="Q308" s="31">
        <v>58190030</v>
      </c>
      <c r="R308" s="31">
        <v>63797159</v>
      </c>
      <c r="S308" s="31">
        <v>24245392</v>
      </c>
      <c r="T308" s="36">
        <f t="shared" si="78"/>
        <v>0.41665886750702824</v>
      </c>
      <c r="U308" s="36">
        <f t="shared" si="79"/>
        <v>2.9400363632813065E-2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14130618</v>
      </c>
      <c r="E309" s="31">
        <v>14130618</v>
      </c>
      <c r="F309" s="31">
        <v>0</v>
      </c>
      <c r="G309" s="36">
        <f t="shared" si="72"/>
        <v>0</v>
      </c>
      <c r="H309" s="31">
        <v>4579456</v>
      </c>
      <c r="I309" s="36">
        <f t="shared" si="73"/>
        <v>0.32408037638551973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4579456</v>
      </c>
      <c r="O309" s="36">
        <f t="shared" si="77"/>
        <v>0.32408037638551973</v>
      </c>
      <c r="P309" s="31">
        <v>0</v>
      </c>
      <c r="Q309" s="31">
        <v>4168</v>
      </c>
      <c r="R309" s="31">
        <v>9604168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312871876</v>
      </c>
      <c r="E310" s="32">
        <f>SUM(E304:E309)</f>
        <v>313015288</v>
      </c>
      <c r="F310" s="32">
        <f>SUM(F304:F309)</f>
        <v>50775334</v>
      </c>
      <c r="G310" s="37">
        <f t="shared" si="72"/>
        <v>0.16228794562538437</v>
      </c>
      <c r="H310" s="32">
        <f>SUM(H304:H309)</f>
        <v>67687590</v>
      </c>
      <c r="I310" s="37">
        <f t="shared" si="73"/>
        <v>0.21634283932890153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118462924</v>
      </c>
      <c r="O310" s="37">
        <f t="shared" si="77"/>
        <v>0.37863078495428587</v>
      </c>
      <c r="P310" s="32">
        <f>SUM(P304:P309)</f>
        <v>61926103</v>
      </c>
      <c r="Q310" s="32">
        <f>SUM(Q304:Q309)</f>
        <v>253612701</v>
      </c>
      <c r="R310" s="32">
        <f>SUM(R304:R309)</f>
        <v>279278498</v>
      </c>
      <c r="S310" s="32">
        <f>SUM(S304:S309)</f>
        <v>109362658</v>
      </c>
      <c r="T310" s="37">
        <f t="shared" si="78"/>
        <v>0.43121916831759938</v>
      </c>
      <c r="U310" s="37">
        <f t="shared" si="79"/>
        <v>9.3038100589019734E-2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76652331</v>
      </c>
      <c r="E311" s="31">
        <v>76652331</v>
      </c>
      <c r="F311" s="31">
        <v>11428952</v>
      </c>
      <c r="G311" s="36">
        <f t="shared" si="72"/>
        <v>0.1491011669299398</v>
      </c>
      <c r="H311" s="31">
        <v>9154841</v>
      </c>
      <c r="I311" s="36">
        <f t="shared" si="73"/>
        <v>0.11943330203487224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20583793</v>
      </c>
      <c r="O311" s="36">
        <f t="shared" si="77"/>
        <v>0.26853446896481203</v>
      </c>
      <c r="P311" s="31">
        <v>13236188</v>
      </c>
      <c r="Q311" s="31">
        <v>70940921</v>
      </c>
      <c r="R311" s="31">
        <v>71645914</v>
      </c>
      <c r="S311" s="31">
        <v>20337015</v>
      </c>
      <c r="T311" s="36">
        <f t="shared" si="78"/>
        <v>0.2866753731601539</v>
      </c>
      <c r="U311" s="36">
        <f t="shared" si="79"/>
        <v>-0.30834761488730744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117119330</v>
      </c>
      <c r="E312" s="31">
        <v>117119330</v>
      </c>
      <c r="F312" s="31">
        <v>28242079</v>
      </c>
      <c r="G312" s="36">
        <f t="shared" si="72"/>
        <v>0.24113934907243748</v>
      </c>
      <c r="H312" s="31">
        <v>29087085</v>
      </c>
      <c r="I312" s="36">
        <f t="shared" si="73"/>
        <v>0.2483542639801645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57329164</v>
      </c>
      <c r="O312" s="36">
        <f t="shared" si="77"/>
        <v>0.48949361305260197</v>
      </c>
      <c r="P312" s="31">
        <v>29074655</v>
      </c>
      <c r="Q312" s="31">
        <v>100694888</v>
      </c>
      <c r="R312" s="31">
        <v>129883808</v>
      </c>
      <c r="S312" s="31">
        <v>48123657</v>
      </c>
      <c r="T312" s="36">
        <f t="shared" si="78"/>
        <v>0.47791559190174582</v>
      </c>
      <c r="U312" s="36">
        <f t="shared" si="79"/>
        <v>4.2752012018709706E-4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161114065</v>
      </c>
      <c r="E313" s="31">
        <v>167825869</v>
      </c>
      <c r="F313" s="31">
        <v>12393355</v>
      </c>
      <c r="G313" s="36">
        <f t="shared" si="72"/>
        <v>7.6922862072904691E-2</v>
      </c>
      <c r="H313" s="31">
        <v>25226753</v>
      </c>
      <c r="I313" s="36">
        <f t="shared" si="73"/>
        <v>0.15657697544903978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37620108</v>
      </c>
      <c r="O313" s="36">
        <f t="shared" si="77"/>
        <v>0.23349983752194448</v>
      </c>
      <c r="P313" s="31">
        <v>30040296</v>
      </c>
      <c r="Q313" s="31">
        <v>150615900</v>
      </c>
      <c r="R313" s="31">
        <v>175707754</v>
      </c>
      <c r="S313" s="31">
        <v>42793980</v>
      </c>
      <c r="T313" s="36">
        <f t="shared" si="78"/>
        <v>0.28412657627780336</v>
      </c>
      <c r="U313" s="36">
        <f t="shared" si="79"/>
        <v>-0.16023620406403449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69529244</v>
      </c>
      <c r="E314" s="31">
        <v>69422244</v>
      </c>
      <c r="F314" s="31">
        <v>11559865</v>
      </c>
      <c r="G314" s="36">
        <f t="shared" si="72"/>
        <v>0.16625903483144444</v>
      </c>
      <c r="H314" s="31">
        <v>14926831</v>
      </c>
      <c r="I314" s="36">
        <f t="shared" si="73"/>
        <v>0.21468421258830314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26486696</v>
      </c>
      <c r="O314" s="36">
        <f t="shared" si="77"/>
        <v>0.38094324741974755</v>
      </c>
      <c r="P314" s="31">
        <v>11323843</v>
      </c>
      <c r="Q314" s="31">
        <v>52597279</v>
      </c>
      <c r="R314" s="31">
        <v>62643589</v>
      </c>
      <c r="S314" s="31">
        <v>19338525</v>
      </c>
      <c r="T314" s="36">
        <f t="shared" si="78"/>
        <v>0.36767158620505824</v>
      </c>
      <c r="U314" s="36">
        <f t="shared" si="79"/>
        <v>0.31817714180601064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41346929</v>
      </c>
      <c r="E315" s="31">
        <v>48100460</v>
      </c>
      <c r="F315" s="31">
        <v>9553194</v>
      </c>
      <c r="G315" s="36">
        <f t="shared" si="72"/>
        <v>0.23104966272102095</v>
      </c>
      <c r="H315" s="31">
        <v>12654041</v>
      </c>
      <c r="I315" s="36">
        <f t="shared" si="73"/>
        <v>0.30604548647373547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22207235</v>
      </c>
      <c r="O315" s="36">
        <f t="shared" si="77"/>
        <v>0.53709514919475643</v>
      </c>
      <c r="P315" s="31">
        <v>11263720</v>
      </c>
      <c r="Q315" s="31">
        <v>58304730</v>
      </c>
      <c r="R315" s="31">
        <v>40129932</v>
      </c>
      <c r="S315" s="31">
        <v>19790267</v>
      </c>
      <c r="T315" s="36">
        <f t="shared" si="78"/>
        <v>0.33942815617189204</v>
      </c>
      <c r="U315" s="36">
        <f t="shared" si="79"/>
        <v>0.12343355481137674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2032000</v>
      </c>
      <c r="F316" s="31">
        <v>0</v>
      </c>
      <c r="G316" s="36">
        <f t="shared" si="72"/>
        <v>0</v>
      </c>
      <c r="H316" s="31">
        <v>15953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15953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465761899</v>
      </c>
      <c r="E317" s="32">
        <f>SUM(E311:E316)</f>
        <v>481152234</v>
      </c>
      <c r="F317" s="32">
        <f>SUM(F311:F316)</f>
        <v>73177445</v>
      </c>
      <c r="G317" s="37">
        <f t="shared" si="72"/>
        <v>0.15711342030576872</v>
      </c>
      <c r="H317" s="32">
        <f>SUM(H311:H316)</f>
        <v>91065504</v>
      </c>
      <c r="I317" s="37">
        <f t="shared" si="73"/>
        <v>0.19551943642345893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164242949</v>
      </c>
      <c r="O317" s="37">
        <f t="shared" si="77"/>
        <v>0.35263285672922767</v>
      </c>
      <c r="P317" s="32">
        <f>SUM(P311:P316)</f>
        <v>94938702</v>
      </c>
      <c r="Q317" s="32">
        <f>SUM(Q311:Q316)</f>
        <v>433153718</v>
      </c>
      <c r="R317" s="32">
        <f>SUM(R311:R316)</f>
        <v>480010997</v>
      </c>
      <c r="S317" s="32">
        <f>SUM(S311:S316)</f>
        <v>150383444</v>
      </c>
      <c r="T317" s="37">
        <f t="shared" si="78"/>
        <v>0.34718262305207781</v>
      </c>
      <c r="U317" s="37">
        <f t="shared" si="79"/>
        <v>-4.0796829095051224E-2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74037492</v>
      </c>
      <c r="E318" s="31">
        <v>74037492</v>
      </c>
      <c r="F318" s="31">
        <v>12192981</v>
      </c>
      <c r="G318" s="36">
        <f t="shared" si="72"/>
        <v>0.16468657528269595</v>
      </c>
      <c r="H318" s="31">
        <v>15103174</v>
      </c>
      <c r="I318" s="36">
        <f t="shared" si="73"/>
        <v>0.20399359286778651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27296155</v>
      </c>
      <c r="O318" s="36">
        <f t="shared" si="77"/>
        <v>0.36868016815048243</v>
      </c>
      <c r="P318" s="31">
        <v>14203888</v>
      </c>
      <c r="Q318" s="31">
        <v>63902856</v>
      </c>
      <c r="R318" s="31">
        <v>75816321</v>
      </c>
      <c r="S318" s="31">
        <v>24965722</v>
      </c>
      <c r="T318" s="36">
        <f t="shared" si="78"/>
        <v>0.39068241331811521</v>
      </c>
      <c r="U318" s="36">
        <f t="shared" si="79"/>
        <v>6.3312664814028308E-2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112633192</v>
      </c>
      <c r="E319" s="31">
        <v>112633192</v>
      </c>
      <c r="F319" s="31">
        <v>20838331</v>
      </c>
      <c r="G319" s="36">
        <f t="shared" si="72"/>
        <v>0.1850105695308715</v>
      </c>
      <c r="H319" s="31">
        <v>30723540</v>
      </c>
      <c r="I319" s="36">
        <f t="shared" si="73"/>
        <v>0.27277518690937924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51561871</v>
      </c>
      <c r="O319" s="36">
        <f t="shared" si="77"/>
        <v>0.45778575644025077</v>
      </c>
      <c r="P319" s="31">
        <v>26257846</v>
      </c>
      <c r="Q319" s="31">
        <v>95874287</v>
      </c>
      <c r="R319" s="31">
        <v>107585576</v>
      </c>
      <c r="S319" s="31">
        <v>42509286</v>
      </c>
      <c r="T319" s="36">
        <f t="shared" si="78"/>
        <v>0.44338568066743483</v>
      </c>
      <c r="U319" s="36">
        <f t="shared" si="79"/>
        <v>0.17007084282541673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33333638</v>
      </c>
      <c r="E320" s="31">
        <v>33333638</v>
      </c>
      <c r="F320" s="31">
        <v>3891418</v>
      </c>
      <c r="G320" s="36">
        <f t="shared" si="72"/>
        <v>0.11674147298293694</v>
      </c>
      <c r="H320" s="31">
        <v>5423570</v>
      </c>
      <c r="I320" s="36">
        <f t="shared" si="73"/>
        <v>0.16270561287069837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9314988</v>
      </c>
      <c r="O320" s="36">
        <f t="shared" si="77"/>
        <v>0.27944708585363531</v>
      </c>
      <c r="P320" s="31">
        <v>6490132</v>
      </c>
      <c r="Q320" s="31">
        <v>30220470</v>
      </c>
      <c r="R320" s="31">
        <v>30765070</v>
      </c>
      <c r="S320" s="31">
        <v>10631660</v>
      </c>
      <c r="T320" s="36">
        <f t="shared" si="78"/>
        <v>0.35180326447603233</v>
      </c>
      <c r="U320" s="36">
        <f t="shared" si="79"/>
        <v>-0.16433594879118019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29061847</v>
      </c>
      <c r="E321" s="31">
        <v>29078847</v>
      </c>
      <c r="F321" s="31">
        <v>4520678</v>
      </c>
      <c r="G321" s="36">
        <f t="shared" si="72"/>
        <v>0.1555537058604706</v>
      </c>
      <c r="H321" s="31">
        <v>5517379</v>
      </c>
      <c r="I321" s="36">
        <f t="shared" si="73"/>
        <v>0.18984956461989494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10038057</v>
      </c>
      <c r="O321" s="36">
        <f t="shared" si="77"/>
        <v>0.34540327048036557</v>
      </c>
      <c r="P321" s="31">
        <v>3855187</v>
      </c>
      <c r="Q321" s="31">
        <v>22346452</v>
      </c>
      <c r="R321" s="31">
        <v>22167226</v>
      </c>
      <c r="S321" s="31">
        <v>7462137</v>
      </c>
      <c r="T321" s="36">
        <f t="shared" si="78"/>
        <v>0.33392938619517765</v>
      </c>
      <c r="U321" s="36">
        <f t="shared" si="79"/>
        <v>0.43115729535298808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9287391</v>
      </c>
      <c r="E322" s="31">
        <v>9287391</v>
      </c>
      <c r="F322" s="31">
        <v>1372001</v>
      </c>
      <c r="G322" s="36">
        <f t="shared" si="72"/>
        <v>0.14772727884504916</v>
      </c>
      <c r="H322" s="31">
        <v>2140820</v>
      </c>
      <c r="I322" s="36">
        <f t="shared" si="73"/>
        <v>0.23050822346124977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3512821</v>
      </c>
      <c r="O322" s="36">
        <f t="shared" si="77"/>
        <v>0.37823550230629893</v>
      </c>
      <c r="P322" s="31">
        <v>2699981</v>
      </c>
      <c r="Q322" s="31">
        <v>9966919</v>
      </c>
      <c r="R322" s="31">
        <v>9339017</v>
      </c>
      <c r="S322" s="31">
        <v>3664530</v>
      </c>
      <c r="T322" s="36">
        <f t="shared" si="78"/>
        <v>0.36766928676755573</v>
      </c>
      <c r="U322" s="36">
        <f t="shared" si="79"/>
        <v>-0.20709812402383576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258353560</v>
      </c>
      <c r="E323" s="32">
        <f>SUM(E318:E322)</f>
        <v>258370560</v>
      </c>
      <c r="F323" s="32">
        <f>SUM(F318:F322)</f>
        <v>42815409</v>
      </c>
      <c r="G323" s="37">
        <f t="shared" si="72"/>
        <v>0.16572409143500869</v>
      </c>
      <c r="H323" s="32">
        <f>SUM(H318:H322)</f>
        <v>58908483</v>
      </c>
      <c r="I323" s="37">
        <f t="shared" si="73"/>
        <v>0.2280149845815943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101723892</v>
      </c>
      <c r="O323" s="37">
        <f t="shared" si="77"/>
        <v>0.39373907601660296</v>
      </c>
      <c r="P323" s="32">
        <f>SUM(P318:P322)</f>
        <v>53507034</v>
      </c>
      <c r="Q323" s="32">
        <f>SUM(Q318:Q322)</f>
        <v>222310984</v>
      </c>
      <c r="R323" s="32">
        <f>SUM(R318:R322)</f>
        <v>245673210</v>
      </c>
      <c r="S323" s="32">
        <f>SUM(S318:S322)</f>
        <v>89233335</v>
      </c>
      <c r="T323" s="37">
        <f t="shared" si="78"/>
        <v>0.4013896812224087</v>
      </c>
      <c r="U323" s="37">
        <f t="shared" si="79"/>
        <v>0.10094839119656673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10419179</v>
      </c>
      <c r="E324" s="31">
        <v>10419179</v>
      </c>
      <c r="F324" s="31">
        <v>1251218</v>
      </c>
      <c r="G324" s="36">
        <f t="shared" si="72"/>
        <v>0.12008796470432076</v>
      </c>
      <c r="H324" s="31">
        <v>2067654</v>
      </c>
      <c r="I324" s="36">
        <f t="shared" si="73"/>
        <v>0.198446921777618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3318872</v>
      </c>
      <c r="O324" s="36">
        <f t="shared" si="77"/>
        <v>0.31853488648193873</v>
      </c>
      <c r="P324" s="31">
        <v>5455994</v>
      </c>
      <c r="Q324" s="31">
        <v>10656720</v>
      </c>
      <c r="R324" s="31">
        <v>10871220</v>
      </c>
      <c r="S324" s="31">
        <v>7606639</v>
      </c>
      <c r="T324" s="36">
        <f t="shared" si="78"/>
        <v>0.71378801357265653</v>
      </c>
      <c r="U324" s="36">
        <f t="shared" si="79"/>
        <v>-0.62103074160272165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39194309</v>
      </c>
      <c r="E325" s="31">
        <v>39194309</v>
      </c>
      <c r="F325" s="31">
        <v>3668229</v>
      </c>
      <c r="G325" s="36">
        <f t="shared" si="72"/>
        <v>9.3590857795196741E-2</v>
      </c>
      <c r="H325" s="31">
        <v>10077415</v>
      </c>
      <c r="I325" s="36">
        <f t="shared" si="73"/>
        <v>0.25711424074347122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13745644</v>
      </c>
      <c r="O325" s="36">
        <f t="shared" si="77"/>
        <v>0.35070509853866794</v>
      </c>
      <c r="P325" s="31">
        <v>9084390</v>
      </c>
      <c r="Q325" s="31">
        <v>38600740</v>
      </c>
      <c r="R325" s="31">
        <v>32482905</v>
      </c>
      <c r="S325" s="31">
        <v>14329127</v>
      </c>
      <c r="T325" s="36">
        <f t="shared" si="78"/>
        <v>0.3712137902019495</v>
      </c>
      <c r="U325" s="36">
        <f t="shared" si="79"/>
        <v>0.10931113701635442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135565578</v>
      </c>
      <c r="E326" s="31">
        <v>135412578</v>
      </c>
      <c r="F326" s="31">
        <v>38502097</v>
      </c>
      <c r="G326" s="36">
        <f t="shared" si="72"/>
        <v>0.28401086446885504</v>
      </c>
      <c r="H326" s="31">
        <v>24862878</v>
      </c>
      <c r="I326" s="36">
        <f t="shared" si="73"/>
        <v>0.18340111381371457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63364975</v>
      </c>
      <c r="O326" s="36">
        <f t="shared" si="77"/>
        <v>0.46741197828256964</v>
      </c>
      <c r="P326" s="31">
        <v>30592365</v>
      </c>
      <c r="Q326" s="31">
        <v>114468744</v>
      </c>
      <c r="R326" s="31">
        <v>118023856</v>
      </c>
      <c r="S326" s="31">
        <v>48461714</v>
      </c>
      <c r="T326" s="36">
        <f t="shared" si="78"/>
        <v>0.42336197905692058</v>
      </c>
      <c r="U326" s="36">
        <f t="shared" si="79"/>
        <v>-0.18728486666526112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142957349</v>
      </c>
      <c r="E327" s="31">
        <v>142957349</v>
      </c>
      <c r="F327" s="31">
        <v>25465723</v>
      </c>
      <c r="G327" s="36">
        <f t="shared" si="72"/>
        <v>0.17813510937447505</v>
      </c>
      <c r="H327" s="31">
        <v>34862673</v>
      </c>
      <c r="I327" s="36">
        <f t="shared" si="73"/>
        <v>0.2438676517427586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60328396</v>
      </c>
      <c r="O327" s="36">
        <f t="shared" si="77"/>
        <v>0.42200276111723367</v>
      </c>
      <c r="P327" s="31">
        <v>33059139</v>
      </c>
      <c r="Q327" s="31">
        <v>119506174</v>
      </c>
      <c r="R327" s="31">
        <v>129786294</v>
      </c>
      <c r="S327" s="31">
        <v>59132770</v>
      </c>
      <c r="T327" s="36">
        <f t="shared" si="78"/>
        <v>0.494809330938835</v>
      </c>
      <c r="U327" s="36">
        <f t="shared" si="79"/>
        <v>5.4554778332248866E-2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38520200</v>
      </c>
      <c r="E328" s="31">
        <v>38777200</v>
      </c>
      <c r="F328" s="31">
        <v>7644949</v>
      </c>
      <c r="G328" s="36">
        <f t="shared" si="72"/>
        <v>0.19846597369691746</v>
      </c>
      <c r="H328" s="31">
        <v>10542143</v>
      </c>
      <c r="I328" s="36">
        <f t="shared" si="73"/>
        <v>0.27367830385096653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18187092</v>
      </c>
      <c r="O328" s="36">
        <f t="shared" si="77"/>
        <v>0.47214427754788396</v>
      </c>
      <c r="P328" s="31">
        <v>8791057</v>
      </c>
      <c r="Q328" s="31">
        <v>36822500</v>
      </c>
      <c r="R328" s="31">
        <v>38467500</v>
      </c>
      <c r="S328" s="31">
        <v>15902878</v>
      </c>
      <c r="T328" s="36">
        <f t="shared" si="78"/>
        <v>0.43187936723470705</v>
      </c>
      <c r="U328" s="36">
        <f t="shared" si="79"/>
        <v>0.19918947175521673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64728003</v>
      </c>
      <c r="E329" s="31">
        <v>64728003</v>
      </c>
      <c r="F329" s="31">
        <v>10457014</v>
      </c>
      <c r="G329" s="36">
        <f t="shared" si="72"/>
        <v>0.16155316888117188</v>
      </c>
      <c r="H329" s="31">
        <v>11962549</v>
      </c>
      <c r="I329" s="36">
        <f t="shared" si="73"/>
        <v>0.18481257640530019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22419563</v>
      </c>
      <c r="O329" s="36">
        <f t="shared" si="77"/>
        <v>0.34636574528647207</v>
      </c>
      <c r="P329" s="31">
        <v>14525719</v>
      </c>
      <c r="Q329" s="31">
        <v>71964979</v>
      </c>
      <c r="R329" s="31">
        <v>72510661</v>
      </c>
      <c r="S329" s="31">
        <v>27587087</v>
      </c>
      <c r="T329" s="36">
        <f t="shared" si="78"/>
        <v>0.38334044396789169</v>
      </c>
      <c r="U329" s="36">
        <f t="shared" si="79"/>
        <v>-0.17645735815211627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65341444</v>
      </c>
      <c r="E330" s="31">
        <v>65791444</v>
      </c>
      <c r="F330" s="31">
        <v>16432636</v>
      </c>
      <c r="G330" s="36">
        <f t="shared" si="72"/>
        <v>0.25148871824748775</v>
      </c>
      <c r="H330" s="31">
        <v>16696974</v>
      </c>
      <c r="I330" s="36">
        <f t="shared" si="73"/>
        <v>0.25553420582501973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33129610</v>
      </c>
      <c r="O330" s="36">
        <f t="shared" si="77"/>
        <v>0.50702292407250749</v>
      </c>
      <c r="P330" s="31">
        <v>12567676</v>
      </c>
      <c r="Q330" s="31">
        <v>45917970</v>
      </c>
      <c r="R330" s="31">
        <v>53780812</v>
      </c>
      <c r="S330" s="31">
        <v>23260153</v>
      </c>
      <c r="T330" s="36">
        <f t="shared" si="78"/>
        <v>0.50655882653349005</v>
      </c>
      <c r="U330" s="36">
        <f t="shared" si="79"/>
        <v>0.3285649630050933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2725547</v>
      </c>
      <c r="E331" s="31">
        <v>2725547</v>
      </c>
      <c r="F331" s="31">
        <v>645458</v>
      </c>
      <c r="G331" s="36">
        <f t="shared" si="72"/>
        <v>0.23681778373295342</v>
      </c>
      <c r="H331" s="31">
        <v>790070</v>
      </c>
      <c r="I331" s="36">
        <f t="shared" si="73"/>
        <v>0.28987575704986923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1435528</v>
      </c>
      <c r="O331" s="36">
        <f t="shared" si="77"/>
        <v>0.52669354078282271</v>
      </c>
      <c r="P331" s="31">
        <v>1109774</v>
      </c>
      <c r="Q331" s="31">
        <v>38046925</v>
      </c>
      <c r="R331" s="31">
        <v>3939164</v>
      </c>
      <c r="S331" s="31">
        <v>1947223</v>
      </c>
      <c r="T331" s="36">
        <f t="shared" si="78"/>
        <v>5.1179510564914245E-2</v>
      </c>
      <c r="U331" s="36">
        <f t="shared" si="79"/>
        <v>-0.28808027580390239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499451609</v>
      </c>
      <c r="E332" s="32">
        <f>SUM(E324:E331)</f>
        <v>500005609</v>
      </c>
      <c r="F332" s="32">
        <f>SUM(F324:F331)</f>
        <v>104067324</v>
      </c>
      <c r="G332" s="37">
        <f t="shared" si="72"/>
        <v>0.20836317698197665</v>
      </c>
      <c r="H332" s="32">
        <f>SUM(H324:H331)</f>
        <v>111862356</v>
      </c>
      <c r="I332" s="37">
        <f t="shared" si="73"/>
        <v>0.22397035865790954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215929680</v>
      </c>
      <c r="O332" s="37">
        <f t="shared" si="77"/>
        <v>0.43233353563988619</v>
      </c>
      <c r="P332" s="32">
        <f>SUM(P324:P331)</f>
        <v>115186114</v>
      </c>
      <c r="Q332" s="32">
        <f>SUM(Q324:Q331)</f>
        <v>475984752</v>
      </c>
      <c r="R332" s="32">
        <f>SUM(R324:R331)</f>
        <v>459862412</v>
      </c>
      <c r="S332" s="32">
        <f>SUM(S324:S331)</f>
        <v>198227591</v>
      </c>
      <c r="T332" s="37">
        <f t="shared" si="78"/>
        <v>0.41645785955765241</v>
      </c>
      <c r="U332" s="37">
        <f t="shared" si="79"/>
        <v>-2.885554416741587E-2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2399998</v>
      </c>
      <c r="E333" s="31">
        <v>2399998</v>
      </c>
      <c r="F333" s="31">
        <v>308615</v>
      </c>
      <c r="G333" s="36">
        <f t="shared" si="72"/>
        <v>0.12858969049140875</v>
      </c>
      <c r="H333" s="31">
        <v>477008</v>
      </c>
      <c r="I333" s="36">
        <f t="shared" si="73"/>
        <v>0.19875349896124914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785623</v>
      </c>
      <c r="O333" s="36">
        <f t="shared" si="77"/>
        <v>0.32734318945265789</v>
      </c>
      <c r="P333" s="31">
        <v>352842</v>
      </c>
      <c r="Q333" s="31">
        <v>2587800</v>
      </c>
      <c r="R333" s="31">
        <v>2719932</v>
      </c>
      <c r="S333" s="31">
        <v>720416</v>
      </c>
      <c r="T333" s="36">
        <f t="shared" si="78"/>
        <v>0.27838936548419507</v>
      </c>
      <c r="U333" s="36">
        <f t="shared" si="79"/>
        <v>0.35190255128357739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3823979</v>
      </c>
      <c r="E334" s="31">
        <v>3823979</v>
      </c>
      <c r="F334" s="31">
        <v>901272</v>
      </c>
      <c r="G334" s="36">
        <f t="shared" si="72"/>
        <v>0.23568957883921435</v>
      </c>
      <c r="H334" s="31">
        <v>657855</v>
      </c>
      <c r="I334" s="36">
        <f t="shared" si="73"/>
        <v>0.172034156045313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1559127</v>
      </c>
      <c r="O334" s="36">
        <f t="shared" si="77"/>
        <v>0.40772373488452734</v>
      </c>
      <c r="P334" s="31">
        <v>763324</v>
      </c>
      <c r="Q334" s="31">
        <v>3239742</v>
      </c>
      <c r="R334" s="31">
        <v>2611647</v>
      </c>
      <c r="S334" s="31">
        <v>1595567</v>
      </c>
      <c r="T334" s="36">
        <f t="shared" si="78"/>
        <v>0.49249816806400015</v>
      </c>
      <c r="U334" s="36">
        <f t="shared" si="79"/>
        <v>-0.13817068505641117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18195901</v>
      </c>
      <c r="E335" s="31">
        <v>18195901</v>
      </c>
      <c r="F335" s="31">
        <v>3355865</v>
      </c>
      <c r="G335" s="36">
        <f t="shared" si="72"/>
        <v>0.1844297240351</v>
      </c>
      <c r="H335" s="31">
        <v>4784549</v>
      </c>
      <c r="I335" s="36">
        <f t="shared" si="73"/>
        <v>0.26294652845165511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8140414</v>
      </c>
      <c r="O335" s="36">
        <f t="shared" si="77"/>
        <v>0.44737625248675511</v>
      </c>
      <c r="P335" s="31">
        <v>4869082</v>
      </c>
      <c r="Q335" s="31">
        <v>17111172</v>
      </c>
      <c r="R335" s="31">
        <v>18134135</v>
      </c>
      <c r="S335" s="31">
        <v>10369749</v>
      </c>
      <c r="T335" s="36">
        <f t="shared" si="78"/>
        <v>0.6060221357134391</v>
      </c>
      <c r="U335" s="36">
        <f t="shared" si="79"/>
        <v>-1.736117814405258E-2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24419878</v>
      </c>
      <c r="E337" s="32">
        <f>SUM(E333:E336)</f>
        <v>24419878</v>
      </c>
      <c r="F337" s="32">
        <f>SUM(F333:F336)</f>
        <v>4565752</v>
      </c>
      <c r="G337" s="37">
        <f t="shared" si="72"/>
        <v>0.18696866544542115</v>
      </c>
      <c r="H337" s="32">
        <f>SUM(H333:H336)</f>
        <v>5919412</v>
      </c>
      <c r="I337" s="37">
        <f t="shared" si="73"/>
        <v>0.24240137481440324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10485164</v>
      </c>
      <c r="O337" s="37">
        <f t="shared" si="77"/>
        <v>0.42937004025982439</v>
      </c>
      <c r="P337" s="32">
        <f>SUM(P333:P336)</f>
        <v>5985248</v>
      </c>
      <c r="Q337" s="32">
        <f>SUM(Q333:Q336)</f>
        <v>22938714</v>
      </c>
      <c r="R337" s="32">
        <f>SUM(R333:R336)</f>
        <v>23465714</v>
      </c>
      <c r="S337" s="32">
        <f>SUM(S333:S336)</f>
        <v>12685732</v>
      </c>
      <c r="T337" s="37">
        <f t="shared" si="78"/>
        <v>0.55302716621341541</v>
      </c>
      <c r="U337" s="37">
        <f t="shared" si="79"/>
        <v>-1.0999711290158753E-2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4461114336</v>
      </c>
      <c r="E338" s="32">
        <f>SUM(E302,E304:E309,E311:E316,E318:E322,E324:E331,E333:E336)</f>
        <v>4477219083</v>
      </c>
      <c r="F338" s="32">
        <f>SUM(F302,F304:F309,F311:F316,F318:F322,F324:F331,F333:F336)</f>
        <v>851943327</v>
      </c>
      <c r="G338" s="37">
        <f t="shared" si="72"/>
        <v>0.19097096887319051</v>
      </c>
      <c r="H338" s="32">
        <f>SUM(H302,H304:H309,H311:H316,H318:H322,H324:H331,H333:H336)</f>
        <v>1150249198</v>
      </c>
      <c r="I338" s="37">
        <f t="shared" si="73"/>
        <v>0.25783898626354329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2002192525</v>
      </c>
      <c r="O338" s="37">
        <f t="shared" si="77"/>
        <v>0.44880995513673377</v>
      </c>
      <c r="P338" s="32">
        <f>SUM(P302,P304:P309,P311:P316,P318:P322,P324:P331,P333:P336)</f>
        <v>1041067287</v>
      </c>
      <c r="Q338" s="32">
        <f>SUM(Q302,Q304:Q309,Q311:Q316,Q318:Q322,Q324:Q331,Q333:Q336)</f>
        <v>4179570061</v>
      </c>
      <c r="R338" s="32">
        <f>SUM(R302,R304:R309,R311:R316,R318:R322,R324:R331,R333:R336)</f>
        <v>4260440648</v>
      </c>
      <c r="S338" s="32">
        <f>SUM(S302,S304:S309,S311:S316,S318:S322,S324:S331,S333:S336)</f>
        <v>1774950392</v>
      </c>
      <c r="T338" s="37">
        <f t="shared" si="78"/>
        <v>0.42467296063828325</v>
      </c>
      <c r="U338" s="37">
        <f t="shared" si="79"/>
        <v>0.10487498009338569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23162017969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23214085983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5212696227</v>
      </c>
      <c r="G339" s="39">
        <f t="shared" si="72"/>
        <v>0.22505363021376903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5779689734</v>
      </c>
      <c r="I339" s="39">
        <f t="shared" si="73"/>
        <v>0.24953308220965573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10992385961</v>
      </c>
      <c r="O339" s="39">
        <f t="shared" si="77"/>
        <v>0.47458671242342476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6094785103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21415679370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22589916015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10329763387</v>
      </c>
      <c r="T339" s="39">
        <f t="shared" si="78"/>
        <v>0.48234581815183386</v>
      </c>
      <c r="U339" s="39">
        <f t="shared" si="79"/>
        <v>-5.1699176209658693E-2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tabSelected="1" view="pageBreakPreview" topLeftCell="A247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5.42578125" bestFit="1" customWidth="1"/>
    <col min="5" max="5" width="11.7109375" hidden="1" customWidth="1"/>
    <col min="6" max="6" width="15.42578125" customWidth="1"/>
    <col min="7" max="7" width="13" bestFit="1" customWidth="1"/>
    <col min="8" max="8" width="15.85546875" customWidth="1"/>
    <col min="9" max="9" width="13" bestFit="1" customWidth="1"/>
    <col min="10" max="13" width="11.7109375" hidden="1" customWidth="1"/>
    <col min="14" max="14" width="15.85546875" customWidth="1"/>
    <col min="15" max="15" width="19.85546875" bestFit="1" customWidth="1"/>
    <col min="16" max="16" width="15.7109375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1.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182788597</v>
      </c>
      <c r="E8" s="31">
        <v>182443597</v>
      </c>
      <c r="F8" s="31">
        <v>36041765</v>
      </c>
      <c r="G8" s="36">
        <f>IF(($D8       =0),0,($F8       /$D8       ))</f>
        <v>0.19717731626333343</v>
      </c>
      <c r="H8" s="31">
        <v>43098019</v>
      </c>
      <c r="I8" s="36">
        <f>IF(($D8       =0),0,($H8       /$D8       ))</f>
        <v>0.23578067618736634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79139784</v>
      </c>
      <c r="O8" s="36">
        <f>IF(($D8       =0),0,($N8       /$D8       ))</f>
        <v>0.43295799245069977</v>
      </c>
      <c r="P8" s="31">
        <v>21908152</v>
      </c>
      <c r="Q8" s="31">
        <v>152729457</v>
      </c>
      <c r="R8" s="31">
        <v>169156274</v>
      </c>
      <c r="S8" s="31">
        <v>64136987</v>
      </c>
      <c r="T8" s="36">
        <f>IF(($Q8       =0),0,($S8       /$Q8       ))</f>
        <v>0.41993855186691326</v>
      </c>
      <c r="U8" s="36">
        <f>IF(($P8       =0),0,(($H8       /$P8       )-1))</f>
        <v>0.96721380242386479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109433260</v>
      </c>
      <c r="E9" s="31">
        <v>109433260</v>
      </c>
      <c r="F9" s="31">
        <v>14981130</v>
      </c>
      <c r="G9" s="36">
        <f>IF(($D9       =0),0,($F9       /$D9       ))</f>
        <v>0.13689741126235297</v>
      </c>
      <c r="H9" s="31">
        <v>18778621</v>
      </c>
      <c r="I9" s="36">
        <f>IF(($D9       =0),0,($H9       /$D9       ))</f>
        <v>0.17159884481189722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33759751</v>
      </c>
      <c r="O9" s="36">
        <f>IF(($D9       =0),0,($N9       /$D9       ))</f>
        <v>0.30849625607425019</v>
      </c>
      <c r="P9" s="31">
        <v>17508143</v>
      </c>
      <c r="Q9" s="31">
        <v>84658710</v>
      </c>
      <c r="R9" s="31">
        <v>92014020</v>
      </c>
      <c r="S9" s="31">
        <v>31269632</v>
      </c>
      <c r="T9" s="36">
        <f>IF(($Q9       =0),0,($S9       /$Q9       ))</f>
        <v>0.36936107342056124</v>
      </c>
      <c r="U9" s="36">
        <f>IF(($P9       =0),0,(($H9       /$P9       )-1))</f>
        <v>7.2564977336545544E-2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292221857</v>
      </c>
      <c r="E10" s="32">
        <f>SUM(E8:E9)</f>
        <v>291876857</v>
      </c>
      <c r="F10" s="32">
        <f>SUM(F8:F9)</f>
        <v>51022895</v>
      </c>
      <c r="G10" s="37">
        <f t="shared" ref="G10:G54" si="0">IF(($D10      =0),0,($F10      /$D10      ))</f>
        <v>0.17460328095854924</v>
      </c>
      <c r="H10" s="32">
        <f>SUM(H8:H9)</f>
        <v>61876640</v>
      </c>
      <c r="I10" s="37">
        <f t="shared" ref="I10:I54" si="1">IF(($D10      =0),0,($H10      /$D10      ))</f>
        <v>0.21174542053505602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112899535</v>
      </c>
      <c r="O10" s="37">
        <f t="shared" ref="O10:O54" si="5">IF(($D10      =0),0,($N10      /$D10      ))</f>
        <v>0.38634870149360523</v>
      </c>
      <c r="P10" s="32">
        <f>SUM(P8:P9)</f>
        <v>39416295</v>
      </c>
      <c r="Q10" s="32">
        <f>SUM(Q8:Q9)</f>
        <v>237388167</v>
      </c>
      <c r="R10" s="32">
        <f>SUM(R8:R9)</f>
        <v>261170294</v>
      </c>
      <c r="S10" s="32">
        <f>SUM(S8:S9)</f>
        <v>95406619</v>
      </c>
      <c r="T10" s="37">
        <f t="shared" ref="T10:T54" si="6">IF(($Q10      =0),0,($S10      /$Q10      ))</f>
        <v>0.40190132560398428</v>
      </c>
      <c r="U10" s="37">
        <f t="shared" ref="U10:U54" si="7">IF(($P10      =0),0,(($H10      /$P10      )-1))</f>
        <v>0.5698238507703477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2437637</v>
      </c>
      <c r="E11" s="31">
        <v>2437637</v>
      </c>
      <c r="F11" s="31">
        <v>194400</v>
      </c>
      <c r="G11" s="36">
        <f t="shared" si="0"/>
        <v>7.9749363830627779E-2</v>
      </c>
      <c r="H11" s="31">
        <v>704486</v>
      </c>
      <c r="I11" s="36">
        <f t="shared" si="1"/>
        <v>0.28900365394847549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898886</v>
      </c>
      <c r="O11" s="36">
        <f t="shared" si="5"/>
        <v>0.3687530177791033</v>
      </c>
      <c r="P11" s="31">
        <v>376176</v>
      </c>
      <c r="Q11" s="31">
        <v>2240524</v>
      </c>
      <c r="R11" s="31">
        <v>2537636</v>
      </c>
      <c r="S11" s="31">
        <v>887841</v>
      </c>
      <c r="T11" s="36">
        <f t="shared" si="6"/>
        <v>0.39626489160571365</v>
      </c>
      <c r="U11" s="36">
        <f t="shared" si="7"/>
        <v>0.87275636935902345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3349874</v>
      </c>
      <c r="E14" s="31">
        <v>3349874</v>
      </c>
      <c r="F14" s="31">
        <v>582500</v>
      </c>
      <c r="G14" s="36">
        <f t="shared" si="0"/>
        <v>0.1738871372475502</v>
      </c>
      <c r="H14" s="31">
        <v>816638</v>
      </c>
      <c r="I14" s="36">
        <f t="shared" si="1"/>
        <v>0.24378170641642044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1399138</v>
      </c>
      <c r="O14" s="36">
        <f t="shared" si="5"/>
        <v>0.41766884366397067</v>
      </c>
      <c r="P14" s="31">
        <v>933263</v>
      </c>
      <c r="Q14" s="31">
        <v>3016118</v>
      </c>
      <c r="R14" s="31">
        <v>3287809</v>
      </c>
      <c r="S14" s="31">
        <v>1991754</v>
      </c>
      <c r="T14" s="36">
        <f t="shared" si="6"/>
        <v>0.66037005183484199</v>
      </c>
      <c r="U14" s="36">
        <f t="shared" si="7"/>
        <v>-0.12496477413119345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182435</v>
      </c>
      <c r="E15" s="31">
        <v>182435</v>
      </c>
      <c r="F15" s="31">
        <v>54064</v>
      </c>
      <c r="G15" s="36">
        <f t="shared" si="0"/>
        <v>0.29634664401019539</v>
      </c>
      <c r="H15" s="31">
        <v>46686</v>
      </c>
      <c r="I15" s="36">
        <f t="shared" si="1"/>
        <v>0.25590484282073067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100750</v>
      </c>
      <c r="O15" s="36">
        <f t="shared" si="5"/>
        <v>0.55225148683092606</v>
      </c>
      <c r="P15" s="31">
        <v>43637</v>
      </c>
      <c r="Q15" s="31">
        <v>0</v>
      </c>
      <c r="R15" s="31">
        <v>224004</v>
      </c>
      <c r="S15" s="31">
        <v>89696</v>
      </c>
      <c r="T15" s="36">
        <f t="shared" si="6"/>
        <v>0</v>
      </c>
      <c r="U15" s="36">
        <f t="shared" si="7"/>
        <v>6.9871897701491825E-2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2809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2809</v>
      </c>
      <c r="O16" s="36">
        <f t="shared" si="5"/>
        <v>0</v>
      </c>
      <c r="P16" s="31">
        <v>1833740</v>
      </c>
      <c r="Q16" s="31">
        <v>7227237</v>
      </c>
      <c r="R16" s="31">
        <v>8009790</v>
      </c>
      <c r="S16" s="31">
        <v>2636666</v>
      </c>
      <c r="T16" s="36">
        <f t="shared" si="6"/>
        <v>0.3648235141590071</v>
      </c>
      <c r="U16" s="36">
        <f t="shared" si="7"/>
        <v>-1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10048060</v>
      </c>
      <c r="E18" s="31">
        <v>10048060</v>
      </c>
      <c r="F18" s="31">
        <v>3573435</v>
      </c>
      <c r="G18" s="36">
        <f t="shared" si="0"/>
        <v>0.35563432145110596</v>
      </c>
      <c r="H18" s="31">
        <v>2720831</v>
      </c>
      <c r="I18" s="36">
        <f t="shared" si="1"/>
        <v>0.27078172303907422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6294266</v>
      </c>
      <c r="O18" s="36">
        <f t="shared" si="5"/>
        <v>0.62641604449018018</v>
      </c>
      <c r="P18" s="31">
        <v>2813586</v>
      </c>
      <c r="Q18" s="31">
        <v>8345310</v>
      </c>
      <c r="R18" s="31">
        <v>10463630</v>
      </c>
      <c r="S18" s="31">
        <v>5633263</v>
      </c>
      <c r="T18" s="36">
        <f t="shared" si="6"/>
        <v>0.67502141921630232</v>
      </c>
      <c r="U18" s="36">
        <f t="shared" si="7"/>
        <v>-3.296682596515621E-2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16018006</v>
      </c>
      <c r="E19" s="32">
        <f>SUM(E11:E18)</f>
        <v>16018006</v>
      </c>
      <c r="F19" s="32">
        <f>SUM(F11:F18)</f>
        <v>4407208</v>
      </c>
      <c r="G19" s="37">
        <f t="shared" si="0"/>
        <v>0.27514086335090648</v>
      </c>
      <c r="H19" s="32">
        <f>SUM(H11:H18)</f>
        <v>4288641</v>
      </c>
      <c r="I19" s="37">
        <f t="shared" si="1"/>
        <v>0.26773875599746932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8695849</v>
      </c>
      <c r="O19" s="37">
        <f t="shared" si="5"/>
        <v>0.54287961934837581</v>
      </c>
      <c r="P19" s="32">
        <f>SUM(P11:P18)</f>
        <v>6000402</v>
      </c>
      <c r="Q19" s="32">
        <f>SUM(Q11:Q18)</f>
        <v>20829189</v>
      </c>
      <c r="R19" s="32">
        <f>SUM(R11:R18)</f>
        <v>24522869</v>
      </c>
      <c r="S19" s="32">
        <f>SUM(S11:S18)</f>
        <v>11239220</v>
      </c>
      <c r="T19" s="37">
        <f t="shared" si="6"/>
        <v>0.53958989953953562</v>
      </c>
      <c r="U19" s="37">
        <f t="shared" si="7"/>
        <v>-0.28527438661609672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3339149</v>
      </c>
      <c r="E24" s="31">
        <v>3339149</v>
      </c>
      <c r="F24" s="31">
        <v>476379</v>
      </c>
      <c r="G24" s="36">
        <f t="shared" si="0"/>
        <v>0.14266479273611329</v>
      </c>
      <c r="H24" s="31">
        <v>1506427</v>
      </c>
      <c r="I24" s="36">
        <f t="shared" si="1"/>
        <v>0.45114099430723215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1982806</v>
      </c>
      <c r="O24" s="36">
        <f t="shared" si="5"/>
        <v>0.59380578704334552</v>
      </c>
      <c r="P24" s="31">
        <v>503689</v>
      </c>
      <c r="Q24" s="31">
        <v>2983095</v>
      </c>
      <c r="R24" s="31">
        <v>2347291</v>
      </c>
      <c r="S24" s="31">
        <v>839396</v>
      </c>
      <c r="T24" s="36">
        <f t="shared" si="6"/>
        <v>0.28138426701127522</v>
      </c>
      <c r="U24" s="36">
        <f t="shared" si="7"/>
        <v>1.9907879663840187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3339149</v>
      </c>
      <c r="E27" s="32">
        <f>SUM(E20:E26)</f>
        <v>3339149</v>
      </c>
      <c r="F27" s="32">
        <f>SUM(F20:F26)</f>
        <v>476379</v>
      </c>
      <c r="G27" s="37">
        <f t="shared" si="0"/>
        <v>0.14266479273611329</v>
      </c>
      <c r="H27" s="32">
        <f>SUM(H20:H26)</f>
        <v>1506427</v>
      </c>
      <c r="I27" s="37">
        <f t="shared" si="1"/>
        <v>0.45114099430723215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1982806</v>
      </c>
      <c r="O27" s="37">
        <f t="shared" si="5"/>
        <v>0.59380578704334552</v>
      </c>
      <c r="P27" s="32">
        <f>SUM(P20:P26)</f>
        <v>503689</v>
      </c>
      <c r="Q27" s="32">
        <f>SUM(Q20:Q26)</f>
        <v>2983095</v>
      </c>
      <c r="R27" s="32">
        <f>SUM(R20:R26)</f>
        <v>2347291</v>
      </c>
      <c r="S27" s="32">
        <f>SUM(S20:S26)</f>
        <v>839396</v>
      </c>
      <c r="T27" s="37">
        <f t="shared" si="6"/>
        <v>0.28138426701127522</v>
      </c>
      <c r="U27" s="37">
        <f t="shared" si="7"/>
        <v>1.9907879663840187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62520</v>
      </c>
      <c r="R28" s="31">
        <v>62520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434783</v>
      </c>
      <c r="E29" s="31">
        <v>434783</v>
      </c>
      <c r="F29" s="31">
        <v>19908</v>
      </c>
      <c r="G29" s="36">
        <f t="shared" si="0"/>
        <v>4.5788358790477088E-2</v>
      </c>
      <c r="H29" s="31">
        <v>35313</v>
      </c>
      <c r="I29" s="36">
        <f t="shared" si="1"/>
        <v>8.1219826902155789E-2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55221</v>
      </c>
      <c r="O29" s="36">
        <f t="shared" si="5"/>
        <v>0.12700818569263286</v>
      </c>
      <c r="P29" s="31">
        <v>66846</v>
      </c>
      <c r="Q29" s="31">
        <v>450000</v>
      </c>
      <c r="R29" s="31">
        <v>300000</v>
      </c>
      <c r="S29" s="31">
        <v>151534</v>
      </c>
      <c r="T29" s="36">
        <f t="shared" si="6"/>
        <v>0.33674222222222222</v>
      </c>
      <c r="U29" s="36">
        <f t="shared" si="7"/>
        <v>-0.47172605690692038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3051849</v>
      </c>
      <c r="E30" s="31">
        <v>3051849</v>
      </c>
      <c r="F30" s="31">
        <v>1750984</v>
      </c>
      <c r="G30" s="36">
        <f t="shared" si="0"/>
        <v>0.57374529342703395</v>
      </c>
      <c r="H30" s="31">
        <v>2223833</v>
      </c>
      <c r="I30" s="36">
        <f t="shared" si="1"/>
        <v>0.728683824134156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3974817</v>
      </c>
      <c r="O30" s="36">
        <f t="shared" si="5"/>
        <v>1.30242911756119</v>
      </c>
      <c r="P30" s="31">
        <v>947983</v>
      </c>
      <c r="Q30" s="31">
        <v>1721509</v>
      </c>
      <c r="R30" s="31">
        <v>1751509</v>
      </c>
      <c r="S30" s="31">
        <v>2274049</v>
      </c>
      <c r="T30" s="36">
        <f t="shared" si="6"/>
        <v>1.3209625973491861</v>
      </c>
      <c r="U30" s="36">
        <f t="shared" si="7"/>
        <v>1.3458574679081798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1666088</v>
      </c>
      <c r="E31" s="31">
        <v>1666088</v>
      </c>
      <c r="F31" s="31">
        <v>154155</v>
      </c>
      <c r="G31" s="36">
        <f t="shared" si="0"/>
        <v>9.2525124723303931E-2</v>
      </c>
      <c r="H31" s="31">
        <v>247167</v>
      </c>
      <c r="I31" s="36">
        <f t="shared" si="1"/>
        <v>0.14835170771291792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401322</v>
      </c>
      <c r="O31" s="36">
        <f t="shared" si="5"/>
        <v>0.24087683243622185</v>
      </c>
      <c r="P31" s="31">
        <v>422492</v>
      </c>
      <c r="Q31" s="31">
        <v>2240000</v>
      </c>
      <c r="R31" s="31">
        <v>3480000</v>
      </c>
      <c r="S31" s="31">
        <v>465452</v>
      </c>
      <c r="T31" s="36">
        <f t="shared" si="6"/>
        <v>0.20779107142857142</v>
      </c>
      <c r="U31" s="36">
        <f t="shared" si="7"/>
        <v>-0.41497827177792712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5152720</v>
      </c>
      <c r="E35" s="32">
        <f>SUM(E28:E34)</f>
        <v>5152720</v>
      </c>
      <c r="F35" s="32">
        <f>SUM(F28:F34)</f>
        <v>1925047</v>
      </c>
      <c r="G35" s="37">
        <f t="shared" si="0"/>
        <v>0.37359821608781379</v>
      </c>
      <c r="H35" s="32">
        <f>SUM(H28:H34)</f>
        <v>2506313</v>
      </c>
      <c r="I35" s="37">
        <f t="shared" si="1"/>
        <v>0.48640582061513143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4431360</v>
      </c>
      <c r="O35" s="37">
        <f t="shared" si="5"/>
        <v>0.86000403670294523</v>
      </c>
      <c r="P35" s="32">
        <f>SUM(P28:P34)</f>
        <v>1437321</v>
      </c>
      <c r="Q35" s="32">
        <f>SUM(Q28:Q34)</f>
        <v>4474029</v>
      </c>
      <c r="R35" s="32">
        <f>SUM(R28:R34)</f>
        <v>5594029</v>
      </c>
      <c r="S35" s="32">
        <f>SUM(S28:S34)</f>
        <v>2891035</v>
      </c>
      <c r="T35" s="37">
        <f t="shared" si="6"/>
        <v>0.6461815513489072</v>
      </c>
      <c r="U35" s="37">
        <f t="shared" si="7"/>
        <v>0.7437392203968356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3972814</v>
      </c>
      <c r="E37" s="31">
        <v>3972814</v>
      </c>
      <c r="F37" s="31">
        <v>277257</v>
      </c>
      <c r="G37" s="36">
        <f t="shared" si="0"/>
        <v>6.9788568002428511E-2</v>
      </c>
      <c r="H37" s="31">
        <v>301872</v>
      </c>
      <c r="I37" s="36">
        <f t="shared" si="1"/>
        <v>7.5984428166030432E-2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579129</v>
      </c>
      <c r="O37" s="36">
        <f t="shared" si="5"/>
        <v>0.14577299616845893</v>
      </c>
      <c r="P37" s="31">
        <v>381509</v>
      </c>
      <c r="Q37" s="31">
        <v>1648063</v>
      </c>
      <c r="R37" s="31">
        <v>2163595</v>
      </c>
      <c r="S37" s="31">
        <v>712661</v>
      </c>
      <c r="T37" s="36">
        <f t="shared" si="6"/>
        <v>0.4324233964356945</v>
      </c>
      <c r="U37" s="36">
        <f t="shared" si="7"/>
        <v>-0.20874212666018366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3972814</v>
      </c>
      <c r="E40" s="32">
        <f>SUM(E36:E39)</f>
        <v>3972814</v>
      </c>
      <c r="F40" s="32">
        <f>SUM(F36:F39)</f>
        <v>277257</v>
      </c>
      <c r="G40" s="37">
        <f t="shared" si="0"/>
        <v>6.9788568002428511E-2</v>
      </c>
      <c r="H40" s="32">
        <f>SUM(H36:H39)</f>
        <v>301872</v>
      </c>
      <c r="I40" s="37">
        <f t="shared" si="1"/>
        <v>7.5984428166030432E-2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579129</v>
      </c>
      <c r="O40" s="37">
        <f t="shared" si="5"/>
        <v>0.14577299616845893</v>
      </c>
      <c r="P40" s="32">
        <f>SUM(P36:P39)</f>
        <v>381509</v>
      </c>
      <c r="Q40" s="32">
        <f>SUM(Q36:Q39)</f>
        <v>1648063</v>
      </c>
      <c r="R40" s="32">
        <f>SUM(R36:R39)</f>
        <v>2163595</v>
      </c>
      <c r="S40" s="32">
        <f>SUM(S36:S39)</f>
        <v>712661</v>
      </c>
      <c r="T40" s="37">
        <f t="shared" si="6"/>
        <v>0.4324233964356945</v>
      </c>
      <c r="U40" s="37">
        <f t="shared" si="7"/>
        <v>-0.20874212666018366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4520683</v>
      </c>
      <c r="E43" s="31">
        <v>6136680</v>
      </c>
      <c r="F43" s="31">
        <v>363390</v>
      </c>
      <c r="G43" s="36">
        <f t="shared" si="0"/>
        <v>8.0383871198223808E-2</v>
      </c>
      <c r="H43" s="31">
        <v>656604</v>
      </c>
      <c r="I43" s="36">
        <f t="shared" si="1"/>
        <v>0.14524442434915255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1019994</v>
      </c>
      <c r="O43" s="36">
        <f t="shared" si="5"/>
        <v>0.22562829554737635</v>
      </c>
      <c r="P43" s="31">
        <v>832294</v>
      </c>
      <c r="Q43" s="31">
        <v>4905747</v>
      </c>
      <c r="R43" s="31">
        <v>5372208</v>
      </c>
      <c r="S43" s="31">
        <v>1241202</v>
      </c>
      <c r="T43" s="36">
        <f t="shared" si="6"/>
        <v>0.25300978627719695</v>
      </c>
      <c r="U43" s="36">
        <f t="shared" si="7"/>
        <v>-0.21109127303573016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5341262</v>
      </c>
      <c r="E46" s="31">
        <v>5341262</v>
      </c>
      <c r="F46" s="31">
        <v>902060</v>
      </c>
      <c r="G46" s="36">
        <f t="shared" si="0"/>
        <v>0.16888518106769523</v>
      </c>
      <c r="H46" s="31">
        <v>1197783</v>
      </c>
      <c r="I46" s="36">
        <f t="shared" si="1"/>
        <v>0.22425093545308206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2099843</v>
      </c>
      <c r="O46" s="36">
        <f t="shared" si="5"/>
        <v>0.39313611652077729</v>
      </c>
      <c r="P46" s="31">
        <v>1412789</v>
      </c>
      <c r="Q46" s="31">
        <v>5111856</v>
      </c>
      <c r="R46" s="31">
        <v>5356856</v>
      </c>
      <c r="S46" s="31">
        <v>1571027</v>
      </c>
      <c r="T46" s="36">
        <f t="shared" si="6"/>
        <v>0.30733005781070516</v>
      </c>
      <c r="U46" s="36">
        <f t="shared" si="7"/>
        <v>-0.15218549974553874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9861945</v>
      </c>
      <c r="E47" s="32">
        <f>SUM(E41:E46)</f>
        <v>11477942</v>
      </c>
      <c r="F47" s="32">
        <f>SUM(F41:F46)</f>
        <v>1265450</v>
      </c>
      <c r="G47" s="37">
        <f t="shared" si="0"/>
        <v>0.12831647306895344</v>
      </c>
      <c r="H47" s="32">
        <f>SUM(H41:H46)</f>
        <v>1854387</v>
      </c>
      <c r="I47" s="37">
        <f t="shared" si="1"/>
        <v>0.18803461183366973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3119837</v>
      </c>
      <c r="O47" s="37">
        <f t="shared" si="5"/>
        <v>0.31635108490262315</v>
      </c>
      <c r="P47" s="32">
        <f>SUM(P41:P46)</f>
        <v>2245083</v>
      </c>
      <c r="Q47" s="32">
        <f>SUM(Q41:Q46)</f>
        <v>10017603</v>
      </c>
      <c r="R47" s="32">
        <f>SUM(R41:R46)</f>
        <v>10729064</v>
      </c>
      <c r="S47" s="32">
        <f>SUM(S41:S46)</f>
        <v>2812229</v>
      </c>
      <c r="T47" s="37">
        <f t="shared" si="6"/>
        <v>0.28072873321092878</v>
      </c>
      <c r="U47" s="37">
        <f t="shared" si="7"/>
        <v>-0.17402296485252433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4264392</v>
      </c>
      <c r="E50" s="31">
        <v>4264392</v>
      </c>
      <c r="F50" s="31">
        <v>714492</v>
      </c>
      <c r="G50" s="36">
        <f t="shared" si="0"/>
        <v>0.16754838673367739</v>
      </c>
      <c r="H50" s="31">
        <v>793757</v>
      </c>
      <c r="I50" s="36">
        <f t="shared" si="1"/>
        <v>0.18613603064633832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1508249</v>
      </c>
      <c r="O50" s="36">
        <f t="shared" si="5"/>
        <v>0.35368441738001571</v>
      </c>
      <c r="P50" s="31">
        <v>699212</v>
      </c>
      <c r="Q50" s="31">
        <v>4299312</v>
      </c>
      <c r="R50" s="31">
        <v>4065974</v>
      </c>
      <c r="S50" s="31">
        <v>1385737</v>
      </c>
      <c r="T50" s="36">
        <f t="shared" si="6"/>
        <v>0.3223159891629172</v>
      </c>
      <c r="U50" s="36">
        <f t="shared" si="7"/>
        <v>0.13521650086096915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175000</v>
      </c>
      <c r="E51" s="31">
        <v>175000</v>
      </c>
      <c r="F51" s="31">
        <v>48700</v>
      </c>
      <c r="G51" s="36">
        <f t="shared" si="0"/>
        <v>0.2782857142857143</v>
      </c>
      <c r="H51" s="31">
        <v>780</v>
      </c>
      <c r="I51" s="36">
        <f t="shared" si="1"/>
        <v>4.4571428571428574E-3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49480</v>
      </c>
      <c r="O51" s="36">
        <f t="shared" si="5"/>
        <v>0.28274285714285713</v>
      </c>
      <c r="P51" s="31">
        <v>63878</v>
      </c>
      <c r="Q51" s="31">
        <v>165000</v>
      </c>
      <c r="R51" s="31">
        <v>173913</v>
      </c>
      <c r="S51" s="31">
        <v>113558</v>
      </c>
      <c r="T51" s="36">
        <f t="shared" si="6"/>
        <v>0.68823030303030308</v>
      </c>
      <c r="U51" s="36">
        <f t="shared" si="7"/>
        <v>-0.9877892232067379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4439392</v>
      </c>
      <c r="E53" s="32">
        <f>SUM(E48:E52)</f>
        <v>4439392</v>
      </c>
      <c r="F53" s="32">
        <f>SUM(F48:F52)</f>
        <v>763192</v>
      </c>
      <c r="G53" s="37">
        <f t="shared" si="0"/>
        <v>0.17191363141619392</v>
      </c>
      <c r="H53" s="32">
        <f>SUM(H48:H52)</f>
        <v>794537</v>
      </c>
      <c r="I53" s="37">
        <f t="shared" si="1"/>
        <v>0.17897428296487447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1557729</v>
      </c>
      <c r="O53" s="37">
        <f t="shared" si="5"/>
        <v>0.35088791438106842</v>
      </c>
      <c r="P53" s="32">
        <f>SUM(P48:P52)</f>
        <v>763090</v>
      </c>
      <c r="Q53" s="32">
        <f>SUM(Q48:Q52)</f>
        <v>4464312</v>
      </c>
      <c r="R53" s="32">
        <f>SUM(R48:R52)</f>
        <v>4239887</v>
      </c>
      <c r="S53" s="32">
        <f>SUM(S48:S52)</f>
        <v>1499295</v>
      </c>
      <c r="T53" s="37">
        <f t="shared" si="6"/>
        <v>0.33584010257347607</v>
      </c>
      <c r="U53" s="37">
        <f t="shared" si="7"/>
        <v>4.1210080069192356E-2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335005883</v>
      </c>
      <c r="E54" s="32">
        <f>SUM(E8:E9,E11:E18,E20:E26,E28:E34,E36:E39,E41:E46,E48:E52)</f>
        <v>336276880</v>
      </c>
      <c r="F54" s="32">
        <f>SUM(F8:F9,F11:F18,F20:F26,F28:F34,F36:F39,F41:F46,F48:F52)</f>
        <v>60137428</v>
      </c>
      <c r="G54" s="37">
        <f t="shared" si="0"/>
        <v>0.17951155801046037</v>
      </c>
      <c r="H54" s="32">
        <f>SUM(H8:H9,H11:H18,H20:H26,H28:H34,H36:H39,H41:H46,H48:H52)</f>
        <v>73128817</v>
      </c>
      <c r="I54" s="37">
        <f t="shared" si="1"/>
        <v>0.21829114266629163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133266245</v>
      </c>
      <c r="O54" s="37">
        <f t="shared" si="5"/>
        <v>0.397802700676752</v>
      </c>
      <c r="P54" s="32">
        <f>SUM(P8:P9,P11:P18,P20:P26,P28:P34,P36:P39,P41:P46,P48:P52)</f>
        <v>50747389</v>
      </c>
      <c r="Q54" s="32">
        <f>SUM(Q8:Q9,Q11:Q18,Q20:Q26,Q28:Q34,Q36:Q39,Q41:Q46,Q48:Q52)</f>
        <v>281804458</v>
      </c>
      <c r="R54" s="32">
        <f>SUM(R8:R9,R11:R18,R20:R26,R28:R34,R36:R39,R41:R46,R48:R52)</f>
        <v>310767029</v>
      </c>
      <c r="S54" s="32">
        <f>SUM(S8:S9,S11:S18,S20:S26,S28:S34,S36:S39,S41:S46,S48:S52)</f>
        <v>115400455</v>
      </c>
      <c r="T54" s="37">
        <f t="shared" si="6"/>
        <v>0.40950542734139428</v>
      </c>
      <c r="U54" s="37">
        <f t="shared" si="7"/>
        <v>0.44103605015028458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4911408</v>
      </c>
      <c r="E57" s="31">
        <v>4911408</v>
      </c>
      <c r="F57" s="31">
        <v>1180112</v>
      </c>
      <c r="G57" s="36">
        <f t="shared" ref="G57:G85" si="8">IF(($D57      =0),0,($F57      /$D57      ))</f>
        <v>0.24027977313226676</v>
      </c>
      <c r="H57" s="31">
        <v>1184578</v>
      </c>
      <c r="I57" s="36">
        <f t="shared" ref="I57:I85" si="9">IF(($D57      =0),0,($H57      /$D57      ))</f>
        <v>0.24118908467795794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2364690</v>
      </c>
      <c r="O57" s="36">
        <f t="shared" ref="O57:O85" si="13">IF(($D57      =0),0,($N57      /$D57      ))</f>
        <v>0.48146885781022469</v>
      </c>
      <c r="P57" s="31">
        <v>1311419</v>
      </c>
      <c r="Q57" s="31">
        <v>4357472</v>
      </c>
      <c r="R57" s="31">
        <v>4571989</v>
      </c>
      <c r="S57" s="31">
        <v>2351143</v>
      </c>
      <c r="T57" s="36">
        <f t="shared" ref="T57:T85" si="14">IF(($Q57      =0),0,($S57      /$Q57      ))</f>
        <v>0.53956583083035303</v>
      </c>
      <c r="U57" s="36">
        <f t="shared" ref="U57:U85" si="15">IF(($P57      =0),0,(($H57      /$P57      )-1))</f>
        <v>-9.672042268718084E-2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4911408</v>
      </c>
      <c r="E58" s="32">
        <f>E57</f>
        <v>4911408</v>
      </c>
      <c r="F58" s="32">
        <f>F57</f>
        <v>1180112</v>
      </c>
      <c r="G58" s="37">
        <f t="shared" si="8"/>
        <v>0.24027977313226676</v>
      </c>
      <c r="H58" s="32">
        <f>H57</f>
        <v>1184578</v>
      </c>
      <c r="I58" s="37">
        <f t="shared" si="9"/>
        <v>0.24118908467795794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2364690</v>
      </c>
      <c r="O58" s="37">
        <f t="shared" si="13"/>
        <v>0.48146885781022469</v>
      </c>
      <c r="P58" s="32">
        <f>P57</f>
        <v>1311419</v>
      </c>
      <c r="Q58" s="32">
        <f>Q57</f>
        <v>4357472</v>
      </c>
      <c r="R58" s="32">
        <f>R57</f>
        <v>4571989</v>
      </c>
      <c r="S58" s="32">
        <f>S57</f>
        <v>2351143</v>
      </c>
      <c r="T58" s="37">
        <f t="shared" si="14"/>
        <v>0.53956583083035303</v>
      </c>
      <c r="U58" s="37">
        <f t="shared" si="15"/>
        <v>-9.672042268718084E-2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12574469</v>
      </c>
      <c r="E67" s="31">
        <v>12574469</v>
      </c>
      <c r="F67" s="31">
        <v>998949</v>
      </c>
      <c r="G67" s="36">
        <f t="shared" si="8"/>
        <v>7.9442638889960282E-2</v>
      </c>
      <c r="H67" s="31">
        <v>935683</v>
      </c>
      <c r="I67" s="36">
        <f t="shared" si="9"/>
        <v>7.4411332995452925E-2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1934632</v>
      </c>
      <c r="O67" s="36">
        <f t="shared" si="13"/>
        <v>0.15385397188541322</v>
      </c>
      <c r="P67" s="31">
        <v>616893</v>
      </c>
      <c r="Q67" s="31">
        <v>11938872</v>
      </c>
      <c r="R67" s="31">
        <v>11541214</v>
      </c>
      <c r="S67" s="31">
        <v>1738127</v>
      </c>
      <c r="T67" s="36">
        <f t="shared" si="14"/>
        <v>0.14558552935319183</v>
      </c>
      <c r="U67" s="36">
        <f t="shared" si="15"/>
        <v>0.51676708926831716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875000</v>
      </c>
      <c r="E69" s="31">
        <v>875000</v>
      </c>
      <c r="F69" s="31">
        <v>0</v>
      </c>
      <c r="G69" s="36">
        <f t="shared" si="8"/>
        <v>0</v>
      </c>
      <c r="H69" s="31">
        <v>247500</v>
      </c>
      <c r="I69" s="36">
        <f t="shared" si="9"/>
        <v>0.28285714285714286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247500</v>
      </c>
      <c r="O69" s="36">
        <f t="shared" si="13"/>
        <v>0.28285714285714286</v>
      </c>
      <c r="P69" s="31">
        <v>411409</v>
      </c>
      <c r="Q69" s="31">
        <v>1125000</v>
      </c>
      <c r="R69" s="31">
        <v>1175000</v>
      </c>
      <c r="S69" s="31">
        <v>411409</v>
      </c>
      <c r="T69" s="36">
        <f t="shared" si="14"/>
        <v>0.3656968888888889</v>
      </c>
      <c r="U69" s="36">
        <f t="shared" si="15"/>
        <v>-0.39840888264476471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13449469</v>
      </c>
      <c r="E70" s="32">
        <f>SUM(E64:E69)</f>
        <v>13449469</v>
      </c>
      <c r="F70" s="32">
        <f>SUM(F64:F69)</f>
        <v>998949</v>
      </c>
      <c r="G70" s="37">
        <f t="shared" si="8"/>
        <v>7.4274233428843914E-2</v>
      </c>
      <c r="H70" s="32">
        <f>SUM(H64:H69)</f>
        <v>1183183</v>
      </c>
      <c r="I70" s="37">
        <f t="shared" si="9"/>
        <v>8.797246939637543E-2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2182132</v>
      </c>
      <c r="O70" s="37">
        <f t="shared" si="13"/>
        <v>0.16224670282521936</v>
      </c>
      <c r="P70" s="32">
        <f>SUM(P64:P69)</f>
        <v>1028302</v>
      </c>
      <c r="Q70" s="32">
        <f>SUM(Q64:Q69)</f>
        <v>13063872</v>
      </c>
      <c r="R70" s="32">
        <f>SUM(R64:R69)</f>
        <v>12716214</v>
      </c>
      <c r="S70" s="32">
        <f>SUM(S64:S69)</f>
        <v>2149536</v>
      </c>
      <c r="T70" s="37">
        <f t="shared" si="14"/>
        <v>0.16454049764112813</v>
      </c>
      <c r="U70" s="37">
        <f t="shared" si="15"/>
        <v>0.15061820360166567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3831500</v>
      </c>
      <c r="E72" s="31">
        <v>3831500</v>
      </c>
      <c r="F72" s="31">
        <v>677336</v>
      </c>
      <c r="G72" s="36">
        <f t="shared" si="8"/>
        <v>0.17678089521075296</v>
      </c>
      <c r="H72" s="31">
        <v>519751</v>
      </c>
      <c r="I72" s="36">
        <f t="shared" si="9"/>
        <v>0.13565209447996868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1197087</v>
      </c>
      <c r="O72" s="36">
        <f t="shared" si="13"/>
        <v>0.31243298969072164</v>
      </c>
      <c r="P72" s="31">
        <v>526670</v>
      </c>
      <c r="Q72" s="31">
        <v>3164843</v>
      </c>
      <c r="R72" s="31">
        <v>3717796</v>
      </c>
      <c r="S72" s="31">
        <v>1394430</v>
      </c>
      <c r="T72" s="36">
        <f t="shared" si="14"/>
        <v>0.44060005504222483</v>
      </c>
      <c r="U72" s="36">
        <f t="shared" si="15"/>
        <v>-1.3137258624945414E-2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3097</v>
      </c>
      <c r="E73" s="31">
        <v>3097</v>
      </c>
      <c r="F73" s="31">
        <v>75111</v>
      </c>
      <c r="G73" s="36">
        <f t="shared" si="8"/>
        <v>24.252825314820793</v>
      </c>
      <c r="H73" s="31">
        <v>88621</v>
      </c>
      <c r="I73" s="36">
        <f t="shared" si="9"/>
        <v>28.615111398127219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163732</v>
      </c>
      <c r="O73" s="36">
        <f t="shared" si="13"/>
        <v>52.867936712948016</v>
      </c>
      <c r="P73" s="31">
        <v>0</v>
      </c>
      <c r="Q73" s="31">
        <v>2952</v>
      </c>
      <c r="R73" s="31">
        <v>2952</v>
      </c>
      <c r="S73" s="31">
        <v>71290</v>
      </c>
      <c r="T73" s="36">
        <f t="shared" si="14"/>
        <v>24.149728997289973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4227900</v>
      </c>
      <c r="E74" s="31">
        <v>2833193</v>
      </c>
      <c r="F74" s="31">
        <v>654151</v>
      </c>
      <c r="G74" s="36">
        <f t="shared" si="8"/>
        <v>0.154722439035928</v>
      </c>
      <c r="H74" s="31">
        <v>788932</v>
      </c>
      <c r="I74" s="36">
        <f t="shared" si="9"/>
        <v>0.18660138603089005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1443083</v>
      </c>
      <c r="O74" s="36">
        <f t="shared" si="13"/>
        <v>0.34132382506681802</v>
      </c>
      <c r="P74" s="31">
        <v>852549</v>
      </c>
      <c r="Q74" s="31">
        <v>3361779</v>
      </c>
      <c r="R74" s="31">
        <v>4330884</v>
      </c>
      <c r="S74" s="31">
        <v>1411269</v>
      </c>
      <c r="T74" s="36">
        <f t="shared" si="14"/>
        <v>0.41979826752442678</v>
      </c>
      <c r="U74" s="36">
        <f t="shared" si="15"/>
        <v>-7.4619757925937447E-2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8062497</v>
      </c>
      <c r="E78" s="32">
        <f>SUM(E71:E77)</f>
        <v>6667790</v>
      </c>
      <c r="F78" s="32">
        <f>SUM(F71:F77)</f>
        <v>1406598</v>
      </c>
      <c r="G78" s="37">
        <f t="shared" si="8"/>
        <v>0.17446183235789112</v>
      </c>
      <c r="H78" s="32">
        <f>SUM(H71:H77)</f>
        <v>1397304</v>
      </c>
      <c r="I78" s="37">
        <f t="shared" si="9"/>
        <v>0.17330908774291637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2803902</v>
      </c>
      <c r="O78" s="37">
        <f t="shared" si="13"/>
        <v>0.34777092010080746</v>
      </c>
      <c r="P78" s="32">
        <f>SUM(P71:P77)</f>
        <v>1379219</v>
      </c>
      <c r="Q78" s="32">
        <f>SUM(Q71:Q77)</f>
        <v>6529574</v>
      </c>
      <c r="R78" s="32">
        <f>SUM(R71:R77)</f>
        <v>8051632</v>
      </c>
      <c r="S78" s="32">
        <f>SUM(S71:S77)</f>
        <v>2876989</v>
      </c>
      <c r="T78" s="37">
        <f t="shared" si="14"/>
        <v>0.44060898919286312</v>
      </c>
      <c r="U78" s="37">
        <f t="shared" si="15"/>
        <v>1.3112493374873857E-2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3130466</v>
      </c>
      <c r="E79" s="31">
        <v>3130466</v>
      </c>
      <c r="F79" s="31">
        <v>354403</v>
      </c>
      <c r="G79" s="36">
        <f t="shared" si="8"/>
        <v>0.113210940479788</v>
      </c>
      <c r="H79" s="31">
        <v>312738</v>
      </c>
      <c r="I79" s="36">
        <f t="shared" si="9"/>
        <v>9.9901420427501844E-2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667141</v>
      </c>
      <c r="O79" s="36">
        <f t="shared" si="13"/>
        <v>0.21311236090728986</v>
      </c>
      <c r="P79" s="31">
        <v>0</v>
      </c>
      <c r="Q79" s="31">
        <v>3911179</v>
      </c>
      <c r="R79" s="31">
        <v>2961179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6406280</v>
      </c>
      <c r="E81" s="31">
        <v>6406280</v>
      </c>
      <c r="F81" s="31">
        <v>814432</v>
      </c>
      <c r="G81" s="36">
        <f t="shared" si="8"/>
        <v>0.12713025343881315</v>
      </c>
      <c r="H81" s="31">
        <v>970121</v>
      </c>
      <c r="I81" s="36">
        <f t="shared" si="9"/>
        <v>0.15143281280243762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1784553</v>
      </c>
      <c r="O81" s="36">
        <f t="shared" si="13"/>
        <v>0.27856306624125077</v>
      </c>
      <c r="P81" s="31">
        <v>957814</v>
      </c>
      <c r="Q81" s="31">
        <v>6162270</v>
      </c>
      <c r="R81" s="31">
        <v>6144780</v>
      </c>
      <c r="S81" s="31">
        <v>1824771</v>
      </c>
      <c r="T81" s="36">
        <f t="shared" si="14"/>
        <v>0.29611993632216699</v>
      </c>
      <c r="U81" s="36">
        <f t="shared" si="15"/>
        <v>1.2849050024326125E-2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2115000</v>
      </c>
      <c r="E83" s="31">
        <v>2115000</v>
      </c>
      <c r="F83" s="31">
        <v>478700</v>
      </c>
      <c r="G83" s="36">
        <f t="shared" si="8"/>
        <v>0.22633569739952719</v>
      </c>
      <c r="H83" s="31">
        <v>34029</v>
      </c>
      <c r="I83" s="36">
        <f t="shared" si="9"/>
        <v>1.6089361702127658E-2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512729</v>
      </c>
      <c r="O83" s="36">
        <f t="shared" si="13"/>
        <v>0.24242505910165485</v>
      </c>
      <c r="P83" s="31">
        <v>477327</v>
      </c>
      <c r="Q83" s="31">
        <v>2118000</v>
      </c>
      <c r="R83" s="31">
        <v>1758000</v>
      </c>
      <c r="S83" s="31">
        <v>634568</v>
      </c>
      <c r="T83" s="36">
        <f t="shared" si="14"/>
        <v>0.29960717658168085</v>
      </c>
      <c r="U83" s="36">
        <f t="shared" si="15"/>
        <v>-0.92870924963389878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11651746</v>
      </c>
      <c r="E84" s="32">
        <f>SUM(E79:E83)</f>
        <v>11651746</v>
      </c>
      <c r="F84" s="32">
        <f>SUM(F79:F83)</f>
        <v>1647535</v>
      </c>
      <c r="G84" s="37">
        <f t="shared" si="8"/>
        <v>0.14139812179221894</v>
      </c>
      <c r="H84" s="32">
        <f>SUM(H79:H83)</f>
        <v>1316888</v>
      </c>
      <c r="I84" s="37">
        <f t="shared" si="9"/>
        <v>0.11302065801983668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2964423</v>
      </c>
      <c r="O84" s="37">
        <f t="shared" si="13"/>
        <v>0.25441877981205563</v>
      </c>
      <c r="P84" s="32">
        <f>SUM(P79:P83)</f>
        <v>1435141</v>
      </c>
      <c r="Q84" s="32">
        <f>SUM(Q79:Q83)</f>
        <v>12191449</v>
      </c>
      <c r="R84" s="32">
        <f>SUM(R79:R83)</f>
        <v>10863959</v>
      </c>
      <c r="S84" s="32">
        <f>SUM(S79:S83)</f>
        <v>2459339</v>
      </c>
      <c r="T84" s="37">
        <f t="shared" si="14"/>
        <v>0.20172655440710943</v>
      </c>
      <c r="U84" s="37">
        <f t="shared" si="15"/>
        <v>-8.2398175510280836E-2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38075120</v>
      </c>
      <c r="E85" s="32">
        <f>SUM(E57,E59:E62,E64:E69,E71:E77,E79:E83)</f>
        <v>36680413</v>
      </c>
      <c r="F85" s="32">
        <f>SUM(F57,F59:F62,F64:F69,F71:F77,F79:F83)</f>
        <v>5233194</v>
      </c>
      <c r="G85" s="37">
        <f t="shared" si="8"/>
        <v>0.13744392663765734</v>
      </c>
      <c r="H85" s="32">
        <f>SUM(H57,H59:H62,H64:H69,H71:H77,H79:H83)</f>
        <v>5081953</v>
      </c>
      <c r="I85" s="37">
        <f t="shared" si="9"/>
        <v>0.13347175268259168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10315147</v>
      </c>
      <c r="O85" s="37">
        <f t="shared" si="13"/>
        <v>0.27091567932024901</v>
      </c>
      <c r="P85" s="32">
        <f>SUM(P57,P59:P62,P64:P69,P71:P77,P79:P83)</f>
        <v>5154081</v>
      </c>
      <c r="Q85" s="32">
        <f>SUM(Q57,Q59:Q62,Q64:Q69,Q71:Q77,Q79:Q83)</f>
        <v>36142367</v>
      </c>
      <c r="R85" s="32">
        <f>SUM(R57,R59:R62,R64:R69,R71:R77,R79:R83)</f>
        <v>36203794</v>
      </c>
      <c r="S85" s="32">
        <f>SUM(S57,S59:S62,S64:S69,S71:S77,S79:S83)</f>
        <v>9837007</v>
      </c>
      <c r="T85" s="37">
        <f t="shared" si="14"/>
        <v>0.27217384517178966</v>
      </c>
      <c r="U85" s="37">
        <f t="shared" si="15"/>
        <v>-1.399434739190164E-2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362328839</v>
      </c>
      <c r="E88" s="31">
        <v>362328839</v>
      </c>
      <c r="F88" s="31">
        <v>81870709</v>
      </c>
      <c r="G88" s="36">
        <f t="shared" ref="G88:G99" si="16">IF(($D88      =0),0,($F88      /$D88      ))</f>
        <v>0.22595692141414114</v>
      </c>
      <c r="H88" s="31">
        <v>88407393</v>
      </c>
      <c r="I88" s="36">
        <f t="shared" ref="I88:I99" si="17">IF(($D88      =0),0,($H88      /$D88      ))</f>
        <v>0.24399767140809897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170278102</v>
      </c>
      <c r="O88" s="36">
        <f t="shared" ref="O88:O99" si="21">IF(($D88      =0),0,($N88      /$D88      ))</f>
        <v>0.46995459282224011</v>
      </c>
      <c r="P88" s="31">
        <v>81630992</v>
      </c>
      <c r="Q88" s="31">
        <v>335002392</v>
      </c>
      <c r="R88" s="31">
        <v>340260344</v>
      </c>
      <c r="S88" s="31">
        <v>162123552</v>
      </c>
      <c r="T88" s="36">
        <f t="shared" ref="T88:T99" si="22">IF(($Q88      =0),0,($S88      /$Q88      ))</f>
        <v>0.48394744596331118</v>
      </c>
      <c r="U88" s="36">
        <f t="shared" ref="U88:U99" si="23">IF(($P88      =0),0,(($H88      /$P88      )-1))</f>
        <v>8.301260139041311E-2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619513000</v>
      </c>
      <c r="E89" s="31">
        <v>619513000</v>
      </c>
      <c r="F89" s="31">
        <v>161358187</v>
      </c>
      <c r="G89" s="36">
        <f t="shared" si="16"/>
        <v>0.26045972723736227</v>
      </c>
      <c r="H89" s="31">
        <v>218527021</v>
      </c>
      <c r="I89" s="36">
        <f t="shared" si="17"/>
        <v>0.35274000868424071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379885208</v>
      </c>
      <c r="O89" s="36">
        <f t="shared" si="21"/>
        <v>0.61319973592160293</v>
      </c>
      <c r="P89" s="31">
        <v>169965710</v>
      </c>
      <c r="Q89" s="31">
        <v>607083000</v>
      </c>
      <c r="R89" s="31">
        <v>595959000</v>
      </c>
      <c r="S89" s="31">
        <v>331743437</v>
      </c>
      <c r="T89" s="36">
        <f t="shared" si="22"/>
        <v>0.54645482907609011</v>
      </c>
      <c r="U89" s="36">
        <f t="shared" si="23"/>
        <v>0.28571240046006929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260638939</v>
      </c>
      <c r="E90" s="31">
        <v>260638939</v>
      </c>
      <c r="F90" s="31">
        <v>36507486</v>
      </c>
      <c r="G90" s="36">
        <f t="shared" si="16"/>
        <v>0.14006919357510123</v>
      </c>
      <c r="H90" s="31">
        <v>76414014</v>
      </c>
      <c r="I90" s="36">
        <f t="shared" si="17"/>
        <v>0.29317957743835044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112921500</v>
      </c>
      <c r="O90" s="36">
        <f t="shared" si="21"/>
        <v>0.43324877101345166</v>
      </c>
      <c r="P90" s="31">
        <v>104601575</v>
      </c>
      <c r="Q90" s="31">
        <v>203101995</v>
      </c>
      <c r="R90" s="31">
        <v>239037149</v>
      </c>
      <c r="S90" s="31">
        <v>133919484</v>
      </c>
      <c r="T90" s="36">
        <f t="shared" si="22"/>
        <v>0.65937059850150659</v>
      </c>
      <c r="U90" s="36">
        <f t="shared" si="23"/>
        <v>-0.2694754930793346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1242480778</v>
      </c>
      <c r="E91" s="32">
        <f>SUM(E88:E90)</f>
        <v>1242480778</v>
      </c>
      <c r="F91" s="32">
        <f>SUM(F88:F90)</f>
        <v>279736382</v>
      </c>
      <c r="G91" s="37">
        <f t="shared" si="16"/>
        <v>0.22514342833559717</v>
      </c>
      <c r="H91" s="32">
        <f>SUM(H88:H90)</f>
        <v>383348428</v>
      </c>
      <c r="I91" s="37">
        <f t="shared" si="17"/>
        <v>0.30853469509368942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663084810</v>
      </c>
      <c r="O91" s="37">
        <f t="shared" si="21"/>
        <v>0.53367812342928656</v>
      </c>
      <c r="P91" s="32">
        <f>SUM(P88:P90)</f>
        <v>356198277</v>
      </c>
      <c r="Q91" s="32">
        <f>SUM(Q88:Q90)</f>
        <v>1145187387</v>
      </c>
      <c r="R91" s="32">
        <f>SUM(R88:R90)</f>
        <v>1175256493</v>
      </c>
      <c r="S91" s="32">
        <f>SUM(S88:S90)</f>
        <v>627786473</v>
      </c>
      <c r="T91" s="37">
        <f t="shared" si="22"/>
        <v>0.54819541336775135</v>
      </c>
      <c r="U91" s="37">
        <f t="shared" si="23"/>
        <v>7.6222016649451607E-2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1516593</v>
      </c>
      <c r="E92" s="31">
        <v>1516593</v>
      </c>
      <c r="F92" s="31">
        <v>267903</v>
      </c>
      <c r="G92" s="36">
        <f t="shared" si="16"/>
        <v>0.17664792070120328</v>
      </c>
      <c r="H92" s="31">
        <v>255705</v>
      </c>
      <c r="I92" s="36">
        <f t="shared" si="17"/>
        <v>0.16860489267720477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523608</v>
      </c>
      <c r="O92" s="36">
        <f t="shared" si="21"/>
        <v>0.34525281337840807</v>
      </c>
      <c r="P92" s="31">
        <v>280073</v>
      </c>
      <c r="Q92" s="31">
        <v>934520</v>
      </c>
      <c r="R92" s="31">
        <v>934520</v>
      </c>
      <c r="S92" s="31">
        <v>551118</v>
      </c>
      <c r="T92" s="36">
        <f t="shared" si="22"/>
        <v>0.58973376706758551</v>
      </c>
      <c r="U92" s="36">
        <f t="shared" si="23"/>
        <v>-8.7005887750693622E-2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20033521</v>
      </c>
      <c r="E95" s="31">
        <v>20033521</v>
      </c>
      <c r="F95" s="31">
        <v>4325715</v>
      </c>
      <c r="G95" s="36">
        <f t="shared" si="16"/>
        <v>0.21592385082981669</v>
      </c>
      <c r="H95" s="31">
        <v>5231102</v>
      </c>
      <c r="I95" s="36">
        <f t="shared" si="17"/>
        <v>0.26111745409107068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9556817</v>
      </c>
      <c r="O95" s="36">
        <f t="shared" si="21"/>
        <v>0.47704130492088737</v>
      </c>
      <c r="P95" s="31">
        <v>5868877</v>
      </c>
      <c r="Q95" s="31">
        <v>19620413</v>
      </c>
      <c r="R95" s="31">
        <v>21285931</v>
      </c>
      <c r="S95" s="31">
        <v>11255229</v>
      </c>
      <c r="T95" s="36">
        <f t="shared" si="22"/>
        <v>0.57364893389349148</v>
      </c>
      <c r="U95" s="36">
        <f t="shared" si="23"/>
        <v>-0.10867070480434327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21550114</v>
      </c>
      <c r="E96" s="32">
        <f>SUM(E92:E95)</f>
        <v>21550114</v>
      </c>
      <c r="F96" s="32">
        <f>SUM(F92:F95)</f>
        <v>4593618</v>
      </c>
      <c r="G96" s="37">
        <f t="shared" si="16"/>
        <v>0.21315980045395583</v>
      </c>
      <c r="H96" s="32">
        <f>SUM(H92:H95)</f>
        <v>5486807</v>
      </c>
      <c r="I96" s="37">
        <f t="shared" si="17"/>
        <v>0.25460686658084503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10080425</v>
      </c>
      <c r="O96" s="37">
        <f t="shared" si="21"/>
        <v>0.46776666703480085</v>
      </c>
      <c r="P96" s="32">
        <f>SUM(P92:P95)</f>
        <v>6148950</v>
      </c>
      <c r="Q96" s="32">
        <f>SUM(Q92:Q95)</f>
        <v>20554933</v>
      </c>
      <c r="R96" s="32">
        <f>SUM(R92:R95)</f>
        <v>22220451</v>
      </c>
      <c r="S96" s="32">
        <f>SUM(S92:S95)</f>
        <v>11806347</v>
      </c>
      <c r="T96" s="37">
        <f t="shared" si="22"/>
        <v>0.57438022298588864</v>
      </c>
      <c r="U96" s="37">
        <f t="shared" si="23"/>
        <v>-0.10768391351368933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8254639</v>
      </c>
      <c r="E97" s="31">
        <v>8254639</v>
      </c>
      <c r="F97" s="31">
        <v>1079369</v>
      </c>
      <c r="G97" s="36">
        <f t="shared" si="16"/>
        <v>0.13075907983377588</v>
      </c>
      <c r="H97" s="31">
        <v>2746212</v>
      </c>
      <c r="I97" s="36">
        <f t="shared" si="17"/>
        <v>0.33268711084760944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3825581</v>
      </c>
      <c r="O97" s="36">
        <f t="shared" si="21"/>
        <v>0.46344619068138532</v>
      </c>
      <c r="P97" s="31">
        <v>1801440</v>
      </c>
      <c r="Q97" s="31">
        <v>8180403</v>
      </c>
      <c r="R97" s="31">
        <v>6253839</v>
      </c>
      <c r="S97" s="31">
        <v>3357707</v>
      </c>
      <c r="T97" s="36">
        <f t="shared" si="22"/>
        <v>0.41045740656053253</v>
      </c>
      <c r="U97" s="36">
        <f t="shared" si="23"/>
        <v>0.52445377031707974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24627064</v>
      </c>
      <c r="E99" s="31">
        <v>24627064</v>
      </c>
      <c r="F99" s="31">
        <v>12994512</v>
      </c>
      <c r="G99" s="36">
        <f t="shared" si="16"/>
        <v>0.52765169246321852</v>
      </c>
      <c r="H99" s="31">
        <v>4259835</v>
      </c>
      <c r="I99" s="36">
        <f t="shared" si="17"/>
        <v>0.1729737251667515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17254347</v>
      </c>
      <c r="O99" s="36">
        <f t="shared" si="21"/>
        <v>0.70062541762996999</v>
      </c>
      <c r="P99" s="31">
        <v>18836584</v>
      </c>
      <c r="Q99" s="31">
        <v>27808825</v>
      </c>
      <c r="R99" s="31">
        <v>27808825</v>
      </c>
      <c r="S99" s="31">
        <v>38250359</v>
      </c>
      <c r="T99" s="36">
        <f t="shared" si="22"/>
        <v>1.3754755549722075</v>
      </c>
      <c r="U99" s="36">
        <f t="shared" si="23"/>
        <v>-0.77385310415094377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32881703</v>
      </c>
      <c r="E101" s="32">
        <f>SUM(E97:E100)</f>
        <v>32881703</v>
      </c>
      <c r="F101" s="32">
        <f>SUM(F97:F100)</f>
        <v>14073881</v>
      </c>
      <c r="G101" s="37">
        <f>IF(($D101     =0),0,($F101     /$D101     ))</f>
        <v>0.42801557449746447</v>
      </c>
      <c r="H101" s="32">
        <f>SUM(H97:H100)</f>
        <v>7006047</v>
      </c>
      <c r="I101" s="37">
        <f>IF(($D101     =0),0,($H101     /$D101     ))</f>
        <v>0.2130682525780371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21079928</v>
      </c>
      <c r="O101" s="37">
        <f>IF(($D101     =0),0,($N101     /$D101     ))</f>
        <v>0.64108382707550149</v>
      </c>
      <c r="P101" s="32">
        <f>SUM(P97:P100)</f>
        <v>20638024</v>
      </c>
      <c r="Q101" s="32">
        <f>SUM(Q97:Q100)</f>
        <v>35989228</v>
      </c>
      <c r="R101" s="32">
        <f>SUM(R97:R100)</f>
        <v>34062664</v>
      </c>
      <c r="S101" s="32">
        <f>SUM(S97:S100)</f>
        <v>41608066</v>
      </c>
      <c r="T101" s="37">
        <f>IF(($Q101     =0),0,($S101     /$Q101     ))</f>
        <v>1.1561255495672205</v>
      </c>
      <c r="U101" s="37">
        <f>IF(($P101     =0),0,(($H101     /$P101     )-1))</f>
        <v>-0.66052723846042627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1296912595</v>
      </c>
      <c r="E102" s="32">
        <f>SUM(E88:E90,E92:E95,E97:E100)</f>
        <v>1296912595</v>
      </c>
      <c r="F102" s="32">
        <f>SUM(F88:F90,F92:F95,F97:F100)</f>
        <v>298403881</v>
      </c>
      <c r="G102" s="37">
        <f>IF(($D102     =0),0,($F102     /$D102     ))</f>
        <v>0.23008788884496878</v>
      </c>
      <c r="H102" s="32">
        <f>SUM(H88:H90,H92:H95,H97:H100)</f>
        <v>395841282</v>
      </c>
      <c r="I102" s="37">
        <f>IF(($D102     =0),0,($H102     /$D102     ))</f>
        <v>0.30521816468287133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694245163</v>
      </c>
      <c r="O102" s="37">
        <f>IF(($D102     =0),0,($N102     /$D102     ))</f>
        <v>0.53530605352784011</v>
      </c>
      <c r="P102" s="32">
        <f>SUM(P88:P90,P92:P95,P97:P100)</f>
        <v>382985251</v>
      </c>
      <c r="Q102" s="32">
        <f>SUM(Q88:Q90,Q92:Q95,Q97:Q100)</f>
        <v>1201731548</v>
      </c>
      <c r="R102" s="32">
        <f>SUM(R88:R90,R92:R95,R97:R100)</f>
        <v>1231539608</v>
      </c>
      <c r="S102" s="32">
        <f>SUM(S88:S90,S92:S95,S97:S100)</f>
        <v>681200886</v>
      </c>
      <c r="T102" s="37">
        <f>IF(($Q102     =0),0,($S102     /$Q102     ))</f>
        <v>0.56684946578435003</v>
      </c>
      <c r="U102" s="37">
        <f>IF(($P102     =0),0,(($H102     /$P102     )-1))</f>
        <v>3.3567953247369386E-2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404787780</v>
      </c>
      <c r="E105" s="31">
        <v>404787780</v>
      </c>
      <c r="F105" s="31">
        <v>84435920</v>
      </c>
      <c r="G105" s="36">
        <f t="shared" ref="G105:G136" si="24">IF(($D105     =0),0,($F105     /$D105     ))</f>
        <v>0.20859305584768395</v>
      </c>
      <c r="H105" s="31">
        <v>93585488</v>
      </c>
      <c r="I105" s="36">
        <f t="shared" ref="I105:I136" si="25">IF(($D105     =0),0,($H105     /$D105     ))</f>
        <v>0.23119642593953799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178021408</v>
      </c>
      <c r="O105" s="36">
        <f t="shared" ref="O105:O136" si="29">IF(($D105     =0),0,($N105     /$D105     ))</f>
        <v>0.43978948178722194</v>
      </c>
      <c r="P105" s="31">
        <v>78612728</v>
      </c>
      <c r="Q105" s="31">
        <v>359329240</v>
      </c>
      <c r="R105" s="31">
        <v>378655852</v>
      </c>
      <c r="S105" s="31">
        <v>148486932</v>
      </c>
      <c r="T105" s="36">
        <f t="shared" ref="T105:T136" si="30">IF(($Q105     =0),0,($S105     /$Q105     ))</f>
        <v>0.41323364611240654</v>
      </c>
      <c r="U105" s="36">
        <f t="shared" ref="U105:U136" si="31">IF(($P105     =0),0,(($H105     /$P105     )-1))</f>
        <v>0.19046228748097893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404787780</v>
      </c>
      <c r="E106" s="32">
        <f>E105</f>
        <v>404787780</v>
      </c>
      <c r="F106" s="32">
        <f>F105</f>
        <v>84435920</v>
      </c>
      <c r="G106" s="37">
        <f t="shared" si="24"/>
        <v>0.20859305584768395</v>
      </c>
      <c r="H106" s="32">
        <f>H105</f>
        <v>93585488</v>
      </c>
      <c r="I106" s="37">
        <f t="shared" si="25"/>
        <v>0.23119642593953799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178021408</v>
      </c>
      <c r="O106" s="37">
        <f t="shared" si="29"/>
        <v>0.43978948178722194</v>
      </c>
      <c r="P106" s="32">
        <f>P105</f>
        <v>78612728</v>
      </c>
      <c r="Q106" s="32">
        <f>Q105</f>
        <v>359329240</v>
      </c>
      <c r="R106" s="32">
        <f>R105</f>
        <v>378655852</v>
      </c>
      <c r="S106" s="32">
        <f>S105</f>
        <v>148486932</v>
      </c>
      <c r="T106" s="37">
        <f t="shared" si="30"/>
        <v>0.41323364611240654</v>
      </c>
      <c r="U106" s="37">
        <f t="shared" si="31"/>
        <v>0.19046228748097893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43478</v>
      </c>
      <c r="R108" s="31">
        <v>43478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6450888</v>
      </c>
      <c r="E110" s="31">
        <v>7638885</v>
      </c>
      <c r="F110" s="31">
        <v>987164</v>
      </c>
      <c r="G110" s="36">
        <f t="shared" si="24"/>
        <v>0.15302761418272956</v>
      </c>
      <c r="H110" s="31">
        <v>924413</v>
      </c>
      <c r="I110" s="36">
        <f t="shared" si="25"/>
        <v>0.14330011620105634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1911577</v>
      </c>
      <c r="O110" s="36">
        <f t="shared" si="29"/>
        <v>0.2963277303837859</v>
      </c>
      <c r="P110" s="31">
        <v>997531</v>
      </c>
      <c r="Q110" s="31">
        <v>5850440</v>
      </c>
      <c r="R110" s="31">
        <v>5296090</v>
      </c>
      <c r="S110" s="31">
        <v>2112837</v>
      </c>
      <c r="T110" s="36">
        <f t="shared" si="30"/>
        <v>0.36114155516508162</v>
      </c>
      <c r="U110" s="36">
        <f t="shared" si="31"/>
        <v>-7.329897516969397E-2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6450888</v>
      </c>
      <c r="E112" s="32">
        <f>SUM(E107:E111)</f>
        <v>7638885</v>
      </c>
      <c r="F112" s="32">
        <f>SUM(F107:F111)</f>
        <v>987164</v>
      </c>
      <c r="G112" s="37">
        <f t="shared" si="24"/>
        <v>0.15302761418272956</v>
      </c>
      <c r="H112" s="32">
        <f>SUM(H107:H111)</f>
        <v>924413</v>
      </c>
      <c r="I112" s="37">
        <f t="shared" si="25"/>
        <v>0.14330011620105634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1911577</v>
      </c>
      <c r="O112" s="37">
        <f t="shared" si="29"/>
        <v>0.2963277303837859</v>
      </c>
      <c r="P112" s="32">
        <f>SUM(P107:P111)</f>
        <v>997531</v>
      </c>
      <c r="Q112" s="32">
        <f>SUM(Q107:Q111)</f>
        <v>5893918</v>
      </c>
      <c r="R112" s="32">
        <f>SUM(R107:R111)</f>
        <v>5339568</v>
      </c>
      <c r="S112" s="32">
        <f>SUM(S107:S111)</f>
        <v>2112837</v>
      </c>
      <c r="T112" s="37">
        <f t="shared" si="30"/>
        <v>0.35847750172296255</v>
      </c>
      <c r="U112" s="37">
        <f t="shared" si="31"/>
        <v>-7.329897516969397E-2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2799144</v>
      </c>
      <c r="E113" s="31">
        <v>2799144</v>
      </c>
      <c r="F113" s="31">
        <v>596125</v>
      </c>
      <c r="G113" s="36">
        <f t="shared" si="24"/>
        <v>0.21296689273577923</v>
      </c>
      <c r="H113" s="31">
        <v>623722</v>
      </c>
      <c r="I113" s="36">
        <f t="shared" si="25"/>
        <v>0.22282597822762959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1219847</v>
      </c>
      <c r="O113" s="36">
        <f t="shared" si="29"/>
        <v>0.4357928709634088</v>
      </c>
      <c r="P113" s="31">
        <v>716964</v>
      </c>
      <c r="Q113" s="31">
        <v>2145462</v>
      </c>
      <c r="R113" s="31">
        <v>2609462</v>
      </c>
      <c r="S113" s="31">
        <v>1343084</v>
      </c>
      <c r="T113" s="36">
        <f t="shared" si="30"/>
        <v>0.62601155368866934</v>
      </c>
      <c r="U113" s="36">
        <f t="shared" si="31"/>
        <v>-0.13005116016982721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1092000</v>
      </c>
      <c r="E114" s="31">
        <v>1092000</v>
      </c>
      <c r="F114" s="31">
        <v>48100</v>
      </c>
      <c r="G114" s="36">
        <f t="shared" si="24"/>
        <v>4.4047619047619051E-2</v>
      </c>
      <c r="H114" s="31">
        <v>413600</v>
      </c>
      <c r="I114" s="36">
        <f t="shared" si="25"/>
        <v>0.37875457875457874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461700</v>
      </c>
      <c r="O114" s="36">
        <f t="shared" si="29"/>
        <v>0.4228021978021978</v>
      </c>
      <c r="P114" s="31">
        <v>304056</v>
      </c>
      <c r="Q114" s="31">
        <v>1469160</v>
      </c>
      <c r="R114" s="31">
        <v>1391528</v>
      </c>
      <c r="S114" s="31">
        <v>464053</v>
      </c>
      <c r="T114" s="36">
        <f t="shared" si="30"/>
        <v>0.31586280595714555</v>
      </c>
      <c r="U114" s="36">
        <f t="shared" si="31"/>
        <v>0.36027573867971685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3433072</v>
      </c>
      <c r="E115" s="31">
        <v>3433072</v>
      </c>
      <c r="F115" s="31">
        <v>570971</v>
      </c>
      <c r="G115" s="36">
        <f t="shared" si="24"/>
        <v>0.16631489231801722</v>
      </c>
      <c r="H115" s="31">
        <v>1170382</v>
      </c>
      <c r="I115" s="36">
        <f t="shared" si="25"/>
        <v>0.34091391034035989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1741353</v>
      </c>
      <c r="O115" s="36">
        <f t="shared" si="29"/>
        <v>0.50722880265837711</v>
      </c>
      <c r="P115" s="31">
        <v>791104</v>
      </c>
      <c r="Q115" s="31">
        <v>2689344</v>
      </c>
      <c r="R115" s="31">
        <v>3391722</v>
      </c>
      <c r="S115" s="31">
        <v>1475804</v>
      </c>
      <c r="T115" s="36">
        <f t="shared" si="30"/>
        <v>0.54875984626734253</v>
      </c>
      <c r="U115" s="36">
        <f t="shared" si="31"/>
        <v>0.47942874767413635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57398348</v>
      </c>
      <c r="E117" s="31">
        <v>57398348</v>
      </c>
      <c r="F117" s="31">
        <v>14111691</v>
      </c>
      <c r="G117" s="36">
        <f t="shared" si="24"/>
        <v>0.2458553510982581</v>
      </c>
      <c r="H117" s="31">
        <v>18425036</v>
      </c>
      <c r="I117" s="36">
        <f t="shared" si="25"/>
        <v>0.32100289715655234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32536727</v>
      </c>
      <c r="O117" s="36">
        <f t="shared" si="29"/>
        <v>0.56685824825481035</v>
      </c>
      <c r="P117" s="31">
        <v>18124874</v>
      </c>
      <c r="Q117" s="31">
        <v>63848087</v>
      </c>
      <c r="R117" s="31">
        <v>60746573</v>
      </c>
      <c r="S117" s="31">
        <v>30850252</v>
      </c>
      <c r="T117" s="36">
        <f t="shared" si="30"/>
        <v>0.48318208813366642</v>
      </c>
      <c r="U117" s="36">
        <f t="shared" si="31"/>
        <v>1.6560777194920107E-2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544440</v>
      </c>
      <c r="E118" s="31">
        <v>544440</v>
      </c>
      <c r="F118" s="31">
        <v>92509</v>
      </c>
      <c r="G118" s="36">
        <f t="shared" si="24"/>
        <v>0.16991587686430093</v>
      </c>
      <c r="H118" s="31">
        <v>132957</v>
      </c>
      <c r="I118" s="36">
        <f t="shared" si="25"/>
        <v>0.2442087282345162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225466</v>
      </c>
      <c r="O118" s="36">
        <f t="shared" si="29"/>
        <v>0.41412460509881716</v>
      </c>
      <c r="P118" s="31">
        <v>125373</v>
      </c>
      <c r="Q118" s="31">
        <v>672092</v>
      </c>
      <c r="R118" s="31">
        <v>672092</v>
      </c>
      <c r="S118" s="31">
        <v>209508</v>
      </c>
      <c r="T118" s="36">
        <f t="shared" si="30"/>
        <v>0.31172518048124365</v>
      </c>
      <c r="U118" s="36">
        <f t="shared" si="31"/>
        <v>6.0491493383742823E-2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65267004</v>
      </c>
      <c r="E121" s="32">
        <f>SUM(E113:E120)</f>
        <v>65267004</v>
      </c>
      <c r="F121" s="32">
        <f>SUM(F113:F120)</f>
        <v>15419396</v>
      </c>
      <c r="G121" s="37">
        <f t="shared" si="24"/>
        <v>0.23625101590384018</v>
      </c>
      <c r="H121" s="32">
        <f>SUM(H113:H120)</f>
        <v>20765697</v>
      </c>
      <c r="I121" s="37">
        <f t="shared" si="25"/>
        <v>0.31816531673493087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36185093</v>
      </c>
      <c r="O121" s="37">
        <f t="shared" si="29"/>
        <v>0.55441633263877099</v>
      </c>
      <c r="P121" s="32">
        <f>SUM(P113:P120)</f>
        <v>20062371</v>
      </c>
      <c r="Q121" s="32">
        <f>SUM(Q113:Q120)</f>
        <v>70824145</v>
      </c>
      <c r="R121" s="32">
        <f>SUM(R113:R120)</f>
        <v>68811377</v>
      </c>
      <c r="S121" s="32">
        <f>SUM(S113:S120)</f>
        <v>34342701</v>
      </c>
      <c r="T121" s="37">
        <f t="shared" si="30"/>
        <v>0.48490103198563145</v>
      </c>
      <c r="U121" s="37">
        <f t="shared" si="31"/>
        <v>3.505697307661193E-2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4315867</v>
      </c>
      <c r="E122" s="31">
        <v>4315867</v>
      </c>
      <c r="F122" s="31">
        <v>952081</v>
      </c>
      <c r="G122" s="36">
        <f t="shared" si="24"/>
        <v>0.22060017141399399</v>
      </c>
      <c r="H122" s="31">
        <v>1181025</v>
      </c>
      <c r="I122" s="36">
        <f t="shared" si="25"/>
        <v>0.27364721850789192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2133106</v>
      </c>
      <c r="O122" s="36">
        <f t="shared" si="29"/>
        <v>0.49424738992188594</v>
      </c>
      <c r="P122" s="31">
        <v>1118160</v>
      </c>
      <c r="Q122" s="31">
        <v>4258002</v>
      </c>
      <c r="R122" s="31">
        <v>4776220</v>
      </c>
      <c r="S122" s="31">
        <v>2565625</v>
      </c>
      <c r="T122" s="36">
        <f t="shared" si="30"/>
        <v>0.60254199035134315</v>
      </c>
      <c r="U122" s="36">
        <f t="shared" si="31"/>
        <v>5.6221828718609146E-2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296146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4528709</v>
      </c>
      <c r="E124" s="31">
        <v>4528709</v>
      </c>
      <c r="F124" s="31">
        <v>868042</v>
      </c>
      <c r="G124" s="36">
        <f t="shared" si="24"/>
        <v>0.19167537591839087</v>
      </c>
      <c r="H124" s="31">
        <v>1055542</v>
      </c>
      <c r="I124" s="36">
        <f t="shared" si="25"/>
        <v>0.23307790365863648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1923584</v>
      </c>
      <c r="O124" s="36">
        <f t="shared" si="29"/>
        <v>0.42475327957702735</v>
      </c>
      <c r="P124" s="31">
        <v>892112</v>
      </c>
      <c r="Q124" s="31">
        <v>4290504</v>
      </c>
      <c r="R124" s="31">
        <v>4303927</v>
      </c>
      <c r="S124" s="31">
        <v>1710535</v>
      </c>
      <c r="T124" s="36">
        <f t="shared" si="30"/>
        <v>0.39867926938187215</v>
      </c>
      <c r="U124" s="36">
        <f t="shared" si="31"/>
        <v>0.18319448679089612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8844576</v>
      </c>
      <c r="E126" s="32">
        <f>SUM(E122:E125)</f>
        <v>8844576</v>
      </c>
      <c r="F126" s="32">
        <f>SUM(F122:F125)</f>
        <v>1820123</v>
      </c>
      <c r="G126" s="37">
        <f t="shared" si="24"/>
        <v>0.20578974051441246</v>
      </c>
      <c r="H126" s="32">
        <f>SUM(H122:H125)</f>
        <v>2236567</v>
      </c>
      <c r="I126" s="37">
        <f t="shared" si="25"/>
        <v>0.252874417043847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4056690</v>
      </c>
      <c r="O126" s="37">
        <f t="shared" si="29"/>
        <v>0.45866415755825946</v>
      </c>
      <c r="P126" s="32">
        <f>SUM(P122:P125)</f>
        <v>2010272</v>
      </c>
      <c r="Q126" s="32">
        <f>SUM(Q122:Q125)</f>
        <v>8844652</v>
      </c>
      <c r="R126" s="32">
        <f>SUM(R122:R125)</f>
        <v>9080147</v>
      </c>
      <c r="S126" s="32">
        <f>SUM(S122:S125)</f>
        <v>4276160</v>
      </c>
      <c r="T126" s="37">
        <f t="shared" si="30"/>
        <v>0.48347408128663516</v>
      </c>
      <c r="U126" s="37">
        <f t="shared" si="31"/>
        <v>0.1125693438499864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209496</v>
      </c>
      <c r="E127" s="31">
        <v>209496</v>
      </c>
      <c r="F127" s="31">
        <v>635</v>
      </c>
      <c r="G127" s="36">
        <f t="shared" si="24"/>
        <v>3.0310841257112308E-3</v>
      </c>
      <c r="H127" s="31">
        <v>846</v>
      </c>
      <c r="I127" s="36">
        <f t="shared" si="25"/>
        <v>4.0382632603963801E-3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1481</v>
      </c>
      <c r="O127" s="36">
        <f t="shared" si="29"/>
        <v>7.0693473861076104E-3</v>
      </c>
      <c r="P127" s="31">
        <v>13320</v>
      </c>
      <c r="Q127" s="31">
        <v>222492</v>
      </c>
      <c r="R127" s="31">
        <v>222492</v>
      </c>
      <c r="S127" s="31">
        <v>14178</v>
      </c>
      <c r="T127" s="36">
        <f t="shared" si="30"/>
        <v>6.3723639501645002E-2</v>
      </c>
      <c r="U127" s="36">
        <f t="shared" si="31"/>
        <v>-0.93648648648648647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1599840</v>
      </c>
      <c r="R129" s="31">
        <v>1599840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209496</v>
      </c>
      <c r="E132" s="32">
        <f>SUM(E127:E131)</f>
        <v>209496</v>
      </c>
      <c r="F132" s="32">
        <f>SUM(F127:F131)</f>
        <v>635</v>
      </c>
      <c r="G132" s="37">
        <f t="shared" si="24"/>
        <v>3.0310841257112308E-3</v>
      </c>
      <c r="H132" s="32">
        <f>SUM(H127:H131)</f>
        <v>846</v>
      </c>
      <c r="I132" s="37">
        <f t="shared" si="25"/>
        <v>4.0382632603963801E-3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1481</v>
      </c>
      <c r="O132" s="37">
        <f t="shared" si="29"/>
        <v>7.0693473861076104E-3</v>
      </c>
      <c r="P132" s="32">
        <f>SUM(P127:P131)</f>
        <v>13320</v>
      </c>
      <c r="Q132" s="32">
        <f>SUM(Q127:Q131)</f>
        <v>1822332</v>
      </c>
      <c r="R132" s="32">
        <f>SUM(R127:R131)</f>
        <v>1822332</v>
      </c>
      <c r="S132" s="32">
        <f>SUM(S127:S131)</f>
        <v>14178</v>
      </c>
      <c r="T132" s="37">
        <f t="shared" si="30"/>
        <v>7.7801410500391802E-3</v>
      </c>
      <c r="U132" s="37">
        <f t="shared" si="31"/>
        <v>-0.93648648648648647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2346464</v>
      </c>
      <c r="E133" s="31">
        <v>2346464</v>
      </c>
      <c r="F133" s="31">
        <v>735828</v>
      </c>
      <c r="G133" s="36">
        <f t="shared" si="24"/>
        <v>0.31359015096758358</v>
      </c>
      <c r="H133" s="31">
        <v>741088</v>
      </c>
      <c r="I133" s="36">
        <f t="shared" si="25"/>
        <v>0.31583182183915881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1476916</v>
      </c>
      <c r="O133" s="36">
        <f t="shared" si="29"/>
        <v>0.62942197280674239</v>
      </c>
      <c r="P133" s="31">
        <v>714259</v>
      </c>
      <c r="Q133" s="31">
        <v>2511050</v>
      </c>
      <c r="R133" s="31">
        <v>2501050</v>
      </c>
      <c r="S133" s="31">
        <v>1420359</v>
      </c>
      <c r="T133" s="36">
        <f t="shared" si="30"/>
        <v>0.56564345592481236</v>
      </c>
      <c r="U133" s="36">
        <f t="shared" si="31"/>
        <v>3.7562004818980199E-2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4245329</v>
      </c>
      <c r="E134" s="31">
        <v>4245329</v>
      </c>
      <c r="F134" s="31">
        <v>763739</v>
      </c>
      <c r="G134" s="36">
        <f t="shared" si="24"/>
        <v>0.17990101591655205</v>
      </c>
      <c r="H134" s="31">
        <v>2319796</v>
      </c>
      <c r="I134" s="36">
        <f t="shared" si="25"/>
        <v>0.54643491705825387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3083535</v>
      </c>
      <c r="O134" s="36">
        <f t="shared" si="29"/>
        <v>0.72633593297480592</v>
      </c>
      <c r="P134" s="31">
        <v>1192110</v>
      </c>
      <c r="Q134" s="31">
        <v>7741650</v>
      </c>
      <c r="R134" s="31">
        <v>7638883</v>
      </c>
      <c r="S134" s="31">
        <v>1750533</v>
      </c>
      <c r="T134" s="36">
        <f t="shared" si="30"/>
        <v>0.22611885063261708</v>
      </c>
      <c r="U134" s="36">
        <f t="shared" si="31"/>
        <v>0.94595800723087642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6591793</v>
      </c>
      <c r="E137" s="32">
        <f>SUM(E133:E136)</f>
        <v>6591793</v>
      </c>
      <c r="F137" s="32">
        <f>SUM(F133:F136)</f>
        <v>1499567</v>
      </c>
      <c r="G137" s="37">
        <f t="shared" ref="G137:G170" si="32">IF(($D137     =0),0,($F137     /$D137     ))</f>
        <v>0.22749000158227056</v>
      </c>
      <c r="H137" s="32">
        <f>SUM(H133:H136)</f>
        <v>3060884</v>
      </c>
      <c r="I137" s="37">
        <f t="shared" ref="I137:I170" si="33">IF(($D137     =0),0,($H137     /$D137     ))</f>
        <v>0.46434771237507005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4560451</v>
      </c>
      <c r="O137" s="37">
        <f t="shared" ref="O137:O170" si="37">IF(($D137     =0),0,($N137     /$D137     ))</f>
        <v>0.69183771395734062</v>
      </c>
      <c r="P137" s="32">
        <f>SUM(P133:P136)</f>
        <v>1906369</v>
      </c>
      <c r="Q137" s="32">
        <f>SUM(Q133:Q136)</f>
        <v>10252700</v>
      </c>
      <c r="R137" s="32">
        <f>SUM(R133:R136)</f>
        <v>10139933</v>
      </c>
      <c r="S137" s="32">
        <f>SUM(S133:S136)</f>
        <v>3170892</v>
      </c>
      <c r="T137" s="37">
        <f t="shared" ref="T137:T170" si="38">IF(($Q137     =0),0,($S137     /$Q137     ))</f>
        <v>0.30927384981517064</v>
      </c>
      <c r="U137" s="37">
        <f t="shared" ref="U137:U170" si="39">IF(($P137     =0),0,(($H137     /$P137     )-1))</f>
        <v>0.60560940720290768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1264704</v>
      </c>
      <c r="E139" s="31">
        <v>1264704</v>
      </c>
      <c r="F139" s="31">
        <v>767600</v>
      </c>
      <c r="G139" s="36">
        <f t="shared" si="32"/>
        <v>0.60694043823693133</v>
      </c>
      <c r="H139" s="31">
        <v>6800</v>
      </c>
      <c r="I139" s="36">
        <f t="shared" si="33"/>
        <v>5.3767521886544205E-3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774400</v>
      </c>
      <c r="O139" s="36">
        <f t="shared" si="37"/>
        <v>0.61231719042558574</v>
      </c>
      <c r="P139" s="31">
        <v>7500</v>
      </c>
      <c r="Q139" s="31">
        <v>1244509</v>
      </c>
      <c r="R139" s="31">
        <v>1064168</v>
      </c>
      <c r="S139" s="31">
        <v>814607</v>
      </c>
      <c r="T139" s="36">
        <f t="shared" si="38"/>
        <v>0.65456095536472614</v>
      </c>
      <c r="U139" s="36">
        <f t="shared" si="39"/>
        <v>-9.3333333333333379E-2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3684042</v>
      </c>
      <c r="E140" s="31">
        <v>3684042</v>
      </c>
      <c r="F140" s="31">
        <v>2058384</v>
      </c>
      <c r="G140" s="36">
        <f t="shared" si="32"/>
        <v>0.55872978646823246</v>
      </c>
      <c r="H140" s="31">
        <v>2372535</v>
      </c>
      <c r="I140" s="36">
        <f t="shared" si="33"/>
        <v>0.64400324426268751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4430919</v>
      </c>
      <c r="O140" s="36">
        <f t="shared" si="37"/>
        <v>1.2027330307309201</v>
      </c>
      <c r="P140" s="31">
        <v>2371771</v>
      </c>
      <c r="Q140" s="31">
        <v>635800</v>
      </c>
      <c r="R140" s="31">
        <v>7665111</v>
      </c>
      <c r="S140" s="31">
        <v>4253125</v>
      </c>
      <c r="T140" s="36">
        <f t="shared" si="38"/>
        <v>6.6894070462409561</v>
      </c>
      <c r="U140" s="36">
        <f t="shared" si="39"/>
        <v>3.2212216103499891E-4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7889812</v>
      </c>
      <c r="E141" s="31">
        <v>7889812</v>
      </c>
      <c r="F141" s="31">
        <v>1182290</v>
      </c>
      <c r="G141" s="36">
        <f t="shared" si="32"/>
        <v>0.14985021189351533</v>
      </c>
      <c r="H141" s="31">
        <v>1144084</v>
      </c>
      <c r="I141" s="36">
        <f t="shared" si="33"/>
        <v>0.14500776444356342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2326374</v>
      </c>
      <c r="O141" s="36">
        <f t="shared" si="37"/>
        <v>0.29485797633707878</v>
      </c>
      <c r="P141" s="31">
        <v>1246410</v>
      </c>
      <c r="Q141" s="31">
        <v>6542741</v>
      </c>
      <c r="R141" s="31">
        <v>4776807</v>
      </c>
      <c r="S141" s="31">
        <v>2384619</v>
      </c>
      <c r="T141" s="36">
        <f t="shared" si="38"/>
        <v>0.3644678889168928</v>
      </c>
      <c r="U141" s="36">
        <f t="shared" si="39"/>
        <v>-8.2096581381728373E-2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4113203</v>
      </c>
      <c r="E142" s="31">
        <v>4113203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56857</v>
      </c>
      <c r="Q142" s="31">
        <v>1559358</v>
      </c>
      <c r="R142" s="31">
        <v>651240</v>
      </c>
      <c r="S142" s="31">
        <v>128255</v>
      </c>
      <c r="T142" s="36">
        <f t="shared" si="38"/>
        <v>8.2248592048779046E-2</v>
      </c>
      <c r="U142" s="36">
        <f t="shared" si="39"/>
        <v>-1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10615299</v>
      </c>
      <c r="E143" s="31">
        <v>10615299</v>
      </c>
      <c r="F143" s="31">
        <v>2534722</v>
      </c>
      <c r="G143" s="36">
        <f t="shared" si="32"/>
        <v>0.23878008523358599</v>
      </c>
      <c r="H143" s="31">
        <v>2319334</v>
      </c>
      <c r="I143" s="36">
        <f t="shared" si="33"/>
        <v>0.21848974767455914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4854056</v>
      </c>
      <c r="O143" s="36">
        <f t="shared" si="37"/>
        <v>0.4572698329081451</v>
      </c>
      <c r="P143" s="31">
        <v>2509494</v>
      </c>
      <c r="Q143" s="31">
        <v>13943788</v>
      </c>
      <c r="R143" s="31">
        <v>12211546</v>
      </c>
      <c r="S143" s="31">
        <v>5189990</v>
      </c>
      <c r="T143" s="36">
        <f t="shared" si="38"/>
        <v>0.37220803988127188</v>
      </c>
      <c r="U143" s="36">
        <f t="shared" si="39"/>
        <v>-7.5776232180670644E-2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27567060</v>
      </c>
      <c r="E144" s="32">
        <f>SUM(E138:E143)</f>
        <v>27567060</v>
      </c>
      <c r="F144" s="32">
        <f>SUM(F138:F143)</f>
        <v>6542996</v>
      </c>
      <c r="G144" s="37">
        <f t="shared" si="32"/>
        <v>0.23734834255085599</v>
      </c>
      <c r="H144" s="32">
        <f>SUM(H138:H143)</f>
        <v>5842753</v>
      </c>
      <c r="I144" s="37">
        <f t="shared" si="33"/>
        <v>0.2119469032969058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12385749</v>
      </c>
      <c r="O144" s="37">
        <f t="shared" si="37"/>
        <v>0.44929524584776176</v>
      </c>
      <c r="P144" s="32">
        <f>SUM(P138:P143)</f>
        <v>6192032</v>
      </c>
      <c r="Q144" s="32">
        <f>SUM(Q138:Q143)</f>
        <v>23926196</v>
      </c>
      <c r="R144" s="32">
        <f>SUM(R138:R143)</f>
        <v>26368872</v>
      </c>
      <c r="S144" s="32">
        <f>SUM(S138:S143)</f>
        <v>12770596</v>
      </c>
      <c r="T144" s="37">
        <f t="shared" si="38"/>
        <v>0.53374953544642034</v>
      </c>
      <c r="U144" s="37">
        <f t="shared" si="39"/>
        <v>-5.6407815721882582E-2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86957</v>
      </c>
      <c r="R145" s="31">
        <v>170435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2426120</v>
      </c>
      <c r="E146" s="31">
        <v>2426120</v>
      </c>
      <c r="F146" s="31">
        <v>222070</v>
      </c>
      <c r="G146" s="36">
        <f t="shared" si="32"/>
        <v>9.1532982704895058E-2</v>
      </c>
      <c r="H146" s="31">
        <v>325813</v>
      </c>
      <c r="I146" s="36">
        <f t="shared" si="33"/>
        <v>0.13429385191169441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547883</v>
      </c>
      <c r="O146" s="36">
        <f t="shared" si="37"/>
        <v>0.22582683461658945</v>
      </c>
      <c r="P146" s="31">
        <v>328369</v>
      </c>
      <c r="Q146" s="31">
        <v>704532</v>
      </c>
      <c r="R146" s="31">
        <v>1323669</v>
      </c>
      <c r="S146" s="31">
        <v>561830</v>
      </c>
      <c r="T146" s="36">
        <f t="shared" si="38"/>
        <v>0.79745135778076792</v>
      </c>
      <c r="U146" s="36">
        <f t="shared" si="39"/>
        <v>-7.783926010067943E-3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350000</v>
      </c>
      <c r="E149" s="31">
        <v>350000</v>
      </c>
      <c r="F149" s="31">
        <v>34796</v>
      </c>
      <c r="G149" s="36">
        <f t="shared" si="32"/>
        <v>9.9417142857142857E-2</v>
      </c>
      <c r="H149" s="31">
        <v>104418</v>
      </c>
      <c r="I149" s="36">
        <f t="shared" si="33"/>
        <v>0.29833714285714286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139214</v>
      </c>
      <c r="O149" s="36">
        <f t="shared" si="37"/>
        <v>0.39775428571428573</v>
      </c>
      <c r="P149" s="31">
        <v>0</v>
      </c>
      <c r="Q149" s="31">
        <v>334854</v>
      </c>
      <c r="R149" s="31">
        <v>334854</v>
      </c>
      <c r="S149" s="31">
        <v>20000</v>
      </c>
      <c r="T149" s="36">
        <f t="shared" si="38"/>
        <v>5.9727523039892011E-2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2776120</v>
      </c>
      <c r="E150" s="32">
        <f>SUM(E145:E149)</f>
        <v>2776120</v>
      </c>
      <c r="F150" s="32">
        <f>SUM(F145:F149)</f>
        <v>256866</v>
      </c>
      <c r="G150" s="37">
        <f t="shared" si="32"/>
        <v>9.2526980101724707E-2</v>
      </c>
      <c r="H150" s="32">
        <f>SUM(H145:H149)</f>
        <v>430231</v>
      </c>
      <c r="I150" s="37">
        <f t="shared" si="33"/>
        <v>0.15497564946760226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687097</v>
      </c>
      <c r="O150" s="37">
        <f t="shared" si="37"/>
        <v>0.24750262956932698</v>
      </c>
      <c r="P150" s="32">
        <f>SUM(P145:P149)</f>
        <v>328369</v>
      </c>
      <c r="Q150" s="32">
        <f>SUM(Q145:Q149)</f>
        <v>1126343</v>
      </c>
      <c r="R150" s="32">
        <f>SUM(R145:R149)</f>
        <v>1828958</v>
      </c>
      <c r="S150" s="32">
        <f>SUM(S145:S149)</f>
        <v>581830</v>
      </c>
      <c r="T150" s="37">
        <f t="shared" si="38"/>
        <v>0.51656555773862844</v>
      </c>
      <c r="U150" s="37">
        <f t="shared" si="39"/>
        <v>0.31020589641531315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26116700</v>
      </c>
      <c r="E152" s="31">
        <v>28429590</v>
      </c>
      <c r="F152" s="31">
        <v>9481760</v>
      </c>
      <c r="G152" s="36">
        <f t="shared" si="32"/>
        <v>0.36305352513908723</v>
      </c>
      <c r="H152" s="31">
        <v>5393749</v>
      </c>
      <c r="I152" s="36">
        <f t="shared" si="33"/>
        <v>0.20652490552022268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14875509</v>
      </c>
      <c r="O152" s="36">
        <f t="shared" si="37"/>
        <v>0.56957843065930991</v>
      </c>
      <c r="P152" s="31">
        <v>4657736</v>
      </c>
      <c r="Q152" s="31">
        <v>21388100</v>
      </c>
      <c r="R152" s="31">
        <v>24389100</v>
      </c>
      <c r="S152" s="31">
        <v>9412727</v>
      </c>
      <c r="T152" s="36">
        <f t="shared" si="38"/>
        <v>0.4400917800085094</v>
      </c>
      <c r="U152" s="36">
        <f t="shared" si="39"/>
        <v>0.15801947555636464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207920</v>
      </c>
      <c r="R153" s="31">
        <v>27920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2337837</v>
      </c>
      <c r="E155" s="31">
        <v>2337837</v>
      </c>
      <c r="F155" s="31">
        <v>464547</v>
      </c>
      <c r="G155" s="36">
        <f t="shared" si="32"/>
        <v>0.19870803653120384</v>
      </c>
      <c r="H155" s="31">
        <v>835723</v>
      </c>
      <c r="I155" s="36">
        <f t="shared" si="33"/>
        <v>0.35747701828656148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1300270</v>
      </c>
      <c r="O155" s="36">
        <f t="shared" si="37"/>
        <v>0.55618505481776526</v>
      </c>
      <c r="P155" s="31">
        <v>593649</v>
      </c>
      <c r="Q155" s="31">
        <v>4523362</v>
      </c>
      <c r="R155" s="31">
        <v>2022711</v>
      </c>
      <c r="S155" s="31">
        <v>1165584</v>
      </c>
      <c r="T155" s="36">
        <f t="shared" si="38"/>
        <v>0.25768090194859489</v>
      </c>
      <c r="U155" s="36">
        <f t="shared" si="39"/>
        <v>0.40777294327119229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28454537</v>
      </c>
      <c r="E157" s="32">
        <f>SUM(E151:E156)</f>
        <v>30767427</v>
      </c>
      <c r="F157" s="32">
        <f>SUM(F151:F156)</f>
        <v>9946307</v>
      </c>
      <c r="G157" s="37">
        <f t="shared" si="32"/>
        <v>0.34955082909976709</v>
      </c>
      <c r="H157" s="32">
        <f>SUM(H151:H156)</f>
        <v>6229472</v>
      </c>
      <c r="I157" s="37">
        <f t="shared" si="33"/>
        <v>0.21892719603907101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16175779</v>
      </c>
      <c r="O157" s="37">
        <f t="shared" si="37"/>
        <v>0.56847802513883816</v>
      </c>
      <c r="P157" s="32">
        <f>SUM(P151:P156)</f>
        <v>5251385</v>
      </c>
      <c r="Q157" s="32">
        <f>SUM(Q151:Q156)</f>
        <v>26119382</v>
      </c>
      <c r="R157" s="32">
        <f>SUM(R151:R156)</f>
        <v>26439731</v>
      </c>
      <c r="S157" s="32">
        <f>SUM(S151:S156)</f>
        <v>10578311</v>
      </c>
      <c r="T157" s="37">
        <f t="shared" si="38"/>
        <v>0.40499851795880931</v>
      </c>
      <c r="U157" s="37">
        <f t="shared" si="39"/>
        <v>0.18625315035938139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876088</v>
      </c>
      <c r="E158" s="31">
        <v>876088</v>
      </c>
      <c r="F158" s="31">
        <v>0</v>
      </c>
      <c r="G158" s="36">
        <f t="shared" si="32"/>
        <v>0</v>
      </c>
      <c r="H158" s="31">
        <v>42600</v>
      </c>
      <c r="I158" s="36">
        <f t="shared" si="33"/>
        <v>4.8625252257764061E-2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42600</v>
      </c>
      <c r="O158" s="36">
        <f t="shared" si="37"/>
        <v>4.8625252257764061E-2</v>
      </c>
      <c r="P158" s="31">
        <v>0</v>
      </c>
      <c r="Q158" s="31">
        <v>50000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876088</v>
      </c>
      <c r="E163" s="32">
        <f>SUM(E158:E162)</f>
        <v>876088</v>
      </c>
      <c r="F163" s="32">
        <f>SUM(F158:F162)</f>
        <v>0</v>
      </c>
      <c r="G163" s="37">
        <f t="shared" si="32"/>
        <v>0</v>
      </c>
      <c r="H163" s="32">
        <f>SUM(H158:H162)</f>
        <v>42600</v>
      </c>
      <c r="I163" s="37">
        <f t="shared" si="33"/>
        <v>4.8625252257764061E-2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42600</v>
      </c>
      <c r="O163" s="37">
        <f t="shared" si="37"/>
        <v>4.8625252257764061E-2</v>
      </c>
      <c r="P163" s="32">
        <f>SUM(P158:P162)</f>
        <v>0</v>
      </c>
      <c r="Q163" s="32">
        <f>SUM(Q158:Q162)</f>
        <v>50000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26965</v>
      </c>
      <c r="E165" s="31">
        <v>26965</v>
      </c>
      <c r="F165" s="31">
        <v>7494</v>
      </c>
      <c r="G165" s="36">
        <f t="shared" si="32"/>
        <v>0.27791581679955496</v>
      </c>
      <c r="H165" s="31">
        <v>1251</v>
      </c>
      <c r="I165" s="36">
        <f t="shared" si="33"/>
        <v>4.6393473020582235E-2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8745</v>
      </c>
      <c r="O165" s="36">
        <f t="shared" si="37"/>
        <v>0.32430928982013724</v>
      </c>
      <c r="P165" s="31">
        <v>27795</v>
      </c>
      <c r="Q165" s="31">
        <v>230940</v>
      </c>
      <c r="R165" s="31">
        <v>130940</v>
      </c>
      <c r="S165" s="31">
        <v>30920</v>
      </c>
      <c r="T165" s="36">
        <f t="shared" si="38"/>
        <v>0.13388758985017754</v>
      </c>
      <c r="U165" s="36">
        <f t="shared" si="39"/>
        <v>-0.95499190501888831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4903857</v>
      </c>
      <c r="E167" s="31">
        <v>4903857</v>
      </c>
      <c r="F167" s="31">
        <v>549833</v>
      </c>
      <c r="G167" s="36">
        <f t="shared" si="32"/>
        <v>0.11212255985441663</v>
      </c>
      <c r="H167" s="31">
        <v>346952</v>
      </c>
      <c r="I167" s="36">
        <f t="shared" si="33"/>
        <v>7.0750839594221446E-2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896785</v>
      </c>
      <c r="O167" s="36">
        <f t="shared" si="37"/>
        <v>0.18287339944863809</v>
      </c>
      <c r="P167" s="31">
        <v>33534</v>
      </c>
      <c r="Q167" s="31">
        <v>896000</v>
      </c>
      <c r="R167" s="31">
        <v>808000</v>
      </c>
      <c r="S167" s="31">
        <v>89151</v>
      </c>
      <c r="T167" s="36">
        <f t="shared" si="38"/>
        <v>9.9498883928571424E-2</v>
      </c>
      <c r="U167" s="36">
        <f t="shared" si="39"/>
        <v>9.3462754219598025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250000</v>
      </c>
      <c r="E168" s="31">
        <v>250000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212000</v>
      </c>
      <c r="R168" s="31">
        <v>212000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5180822</v>
      </c>
      <c r="E169" s="32">
        <f>SUM(E164:E168)</f>
        <v>5180822</v>
      </c>
      <c r="F169" s="32">
        <f>SUM(F164:F168)</f>
        <v>557327</v>
      </c>
      <c r="G169" s="37">
        <f t="shared" si="32"/>
        <v>0.10757501415798497</v>
      </c>
      <c r="H169" s="32">
        <f>SUM(H164:H168)</f>
        <v>348203</v>
      </c>
      <c r="I169" s="37">
        <f t="shared" si="33"/>
        <v>6.7209991001427966E-2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905530</v>
      </c>
      <c r="O169" s="37">
        <f t="shared" si="37"/>
        <v>0.17478500515941292</v>
      </c>
      <c r="P169" s="32">
        <f>SUM(P164:P168)</f>
        <v>61329</v>
      </c>
      <c r="Q169" s="32">
        <f>SUM(Q164:Q168)</f>
        <v>1338940</v>
      </c>
      <c r="R169" s="32">
        <f>SUM(R164:R168)</f>
        <v>1150940</v>
      </c>
      <c r="S169" s="32">
        <f>SUM(S164:S168)</f>
        <v>120071</v>
      </c>
      <c r="T169" s="37">
        <f t="shared" si="38"/>
        <v>8.9676161739883783E-2</v>
      </c>
      <c r="U169" s="37">
        <f t="shared" si="39"/>
        <v>4.6776239625625724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557006164</v>
      </c>
      <c r="E170" s="32">
        <f>SUM(E105,E107:E111,E113:E120,E122:E125,E127:E131,E133:E136,E138:E143,E145:E149,E151:E156,E158:E162,E164:E168)</f>
        <v>560507051</v>
      </c>
      <c r="F170" s="32">
        <f>SUM(F105,F107:F111,F113:F120,F122:F125,F127:F131,F133:F136,F138:F143,F145:F149,F151:F156,F158:F162,F164:F168)</f>
        <v>121466301</v>
      </c>
      <c r="G170" s="37">
        <f t="shared" si="32"/>
        <v>0.21806994042529124</v>
      </c>
      <c r="H170" s="32">
        <f>SUM(H105,H107:H111,H113:H120,H122:H125,H127:H131,H133:H136,H138:H143,H145:H149,H151:H156,H158:H162,H164:H168)</f>
        <v>133467154</v>
      </c>
      <c r="I170" s="37">
        <f t="shared" si="33"/>
        <v>0.2396152190516872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254933455</v>
      </c>
      <c r="O170" s="37">
        <f t="shared" si="37"/>
        <v>0.45768515947697841</v>
      </c>
      <c r="P170" s="32">
        <f>SUM(P105,P107:P111,P113:P120,P122:P125,P127:P131,P133:P136,P138:P143,P145:P149,P151:P156,P158:P162,P164:P168)</f>
        <v>115435706</v>
      </c>
      <c r="Q170" s="32">
        <f>SUM(Q105,Q107:Q111,Q113:Q120,Q122:Q125,Q127:Q131,Q133:Q136,Q138:Q143,Q145:Q149,Q151:Q156,Q158:Q162,Q164:Q168)</f>
        <v>509527848</v>
      </c>
      <c r="R170" s="32">
        <f>SUM(R105,R107:R111,R113:R120,R122:R125,R127:R131,R133:R136,R138:R143,R145:R149,R151:R156,R158:R162,R164:R168)</f>
        <v>529637710</v>
      </c>
      <c r="S170" s="32">
        <f>SUM(S105,S107:S111,S113:S120,S122:S125,S127:S131,S133:S136,S138:S143,S145:S149,S151:S156,S158:S162,S164:S168)</f>
        <v>216454508</v>
      </c>
      <c r="T170" s="37">
        <f t="shared" si="38"/>
        <v>0.42481389162462424</v>
      </c>
      <c r="U170" s="37">
        <f t="shared" si="39"/>
        <v>0.15620338476554219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10050999</v>
      </c>
      <c r="E180" s="31">
        <v>10050999</v>
      </c>
      <c r="F180" s="31">
        <v>1795907</v>
      </c>
      <c r="G180" s="36">
        <f t="shared" si="40"/>
        <v>0.17867945265938243</v>
      </c>
      <c r="H180" s="31">
        <v>3721254</v>
      </c>
      <c r="I180" s="36">
        <f t="shared" si="41"/>
        <v>0.37023722716518032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5517161</v>
      </c>
      <c r="O180" s="36">
        <f t="shared" si="45"/>
        <v>0.54891667982456271</v>
      </c>
      <c r="P180" s="31">
        <v>2833096</v>
      </c>
      <c r="Q180" s="31">
        <v>9967099</v>
      </c>
      <c r="R180" s="31">
        <v>9967099</v>
      </c>
      <c r="S180" s="31">
        <v>5522814</v>
      </c>
      <c r="T180" s="36">
        <f t="shared" si="46"/>
        <v>0.55410445908082184</v>
      </c>
      <c r="U180" s="36">
        <f t="shared" si="47"/>
        <v>0.31349378912680681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7400956</v>
      </c>
      <c r="E184" s="31">
        <v>7400956</v>
      </c>
      <c r="F184" s="31">
        <v>266577</v>
      </c>
      <c r="G184" s="36">
        <f t="shared" si="40"/>
        <v>3.6019265619198382E-2</v>
      </c>
      <c r="H184" s="31">
        <v>1443198</v>
      </c>
      <c r="I184" s="36">
        <f t="shared" si="41"/>
        <v>0.19500156466272736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1709775</v>
      </c>
      <c r="O184" s="36">
        <f t="shared" si="45"/>
        <v>0.23102083028192574</v>
      </c>
      <c r="P184" s="31">
        <v>579000</v>
      </c>
      <c r="Q184" s="31">
        <v>6912874</v>
      </c>
      <c r="R184" s="31">
        <v>5228561</v>
      </c>
      <c r="S184" s="31">
        <v>1049499</v>
      </c>
      <c r="T184" s="36">
        <f t="shared" si="46"/>
        <v>0.15181804268383889</v>
      </c>
      <c r="U184" s="36">
        <f t="shared" si="47"/>
        <v>1.4925699481865284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17451955</v>
      </c>
      <c r="E185" s="32">
        <f>SUM(E180:E184)</f>
        <v>17451955</v>
      </c>
      <c r="F185" s="32">
        <f>SUM(F180:F184)</f>
        <v>2062484</v>
      </c>
      <c r="G185" s="37">
        <f t="shared" si="40"/>
        <v>0.11818068520117087</v>
      </c>
      <c r="H185" s="32">
        <f>SUM(H180:H184)</f>
        <v>5164452</v>
      </c>
      <c r="I185" s="37">
        <f t="shared" si="41"/>
        <v>0.29592398100957745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7226936</v>
      </c>
      <c r="O185" s="37">
        <f t="shared" si="45"/>
        <v>0.41410466621074832</v>
      </c>
      <c r="P185" s="32">
        <f>SUM(P180:P184)</f>
        <v>3412096</v>
      </c>
      <c r="Q185" s="32">
        <f>SUM(Q180:Q184)</f>
        <v>16879973</v>
      </c>
      <c r="R185" s="32">
        <f>SUM(R180:R184)</f>
        <v>15195660</v>
      </c>
      <c r="S185" s="32">
        <f>SUM(S180:S184)</f>
        <v>6572313</v>
      </c>
      <c r="T185" s="37">
        <f t="shared" si="46"/>
        <v>0.38935565832954827</v>
      </c>
      <c r="U185" s="37">
        <f t="shared" si="47"/>
        <v>0.51357171662227552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40"/>
        <v>0</v>
      </c>
      <c r="H191" s="32">
        <f>SUM(H186:H190)</f>
        <v>0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6"/>
        <v>0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270000</v>
      </c>
      <c r="E192" s="31">
        <v>270000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60000</v>
      </c>
      <c r="Q192" s="31">
        <v>270000</v>
      </c>
      <c r="R192" s="31">
        <v>270000</v>
      </c>
      <c r="S192" s="31">
        <v>60000</v>
      </c>
      <c r="T192" s="36">
        <f t="shared" si="46"/>
        <v>0.22222222222222221</v>
      </c>
      <c r="U192" s="36">
        <f t="shared" si="47"/>
        <v>-1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1542418</v>
      </c>
      <c r="E195" s="31">
        <v>1542418</v>
      </c>
      <c r="F195" s="31">
        <v>300711</v>
      </c>
      <c r="G195" s="36">
        <f t="shared" si="40"/>
        <v>0.19496076938936138</v>
      </c>
      <c r="H195" s="31">
        <v>326538</v>
      </c>
      <c r="I195" s="36">
        <f t="shared" si="41"/>
        <v>0.21170525758905823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627249</v>
      </c>
      <c r="O195" s="36">
        <f t="shared" si="45"/>
        <v>0.40666602697841958</v>
      </c>
      <c r="P195" s="31">
        <v>304160</v>
      </c>
      <c r="Q195" s="31">
        <v>1473853</v>
      </c>
      <c r="R195" s="31">
        <v>1400543</v>
      </c>
      <c r="S195" s="31">
        <v>605923</v>
      </c>
      <c r="T195" s="36">
        <f t="shared" si="46"/>
        <v>0.41111494837002061</v>
      </c>
      <c r="U195" s="36">
        <f t="shared" si="47"/>
        <v>7.3573119410836441E-2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5388919</v>
      </c>
      <c r="E196" s="31">
        <v>5388919</v>
      </c>
      <c r="F196" s="31">
        <v>1203027</v>
      </c>
      <c r="G196" s="36">
        <f t="shared" si="40"/>
        <v>0.22324087632417558</v>
      </c>
      <c r="H196" s="31">
        <v>1296485</v>
      </c>
      <c r="I196" s="36">
        <f t="shared" si="41"/>
        <v>0.24058350106950949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2499512</v>
      </c>
      <c r="O196" s="36">
        <f t="shared" si="45"/>
        <v>0.46382437739368509</v>
      </c>
      <c r="P196" s="31">
        <v>1168458</v>
      </c>
      <c r="Q196" s="31">
        <v>4972508</v>
      </c>
      <c r="R196" s="31">
        <v>4674468</v>
      </c>
      <c r="S196" s="31">
        <v>2357151</v>
      </c>
      <c r="T196" s="36">
        <f t="shared" si="46"/>
        <v>0.47403664307830173</v>
      </c>
      <c r="U196" s="36">
        <f t="shared" si="47"/>
        <v>0.10956919290209832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8861563</v>
      </c>
      <c r="E197" s="31">
        <v>8861563</v>
      </c>
      <c r="F197" s="31">
        <v>1730349</v>
      </c>
      <c r="G197" s="36">
        <f t="shared" si="40"/>
        <v>0.19526453741851182</v>
      </c>
      <c r="H197" s="31">
        <v>2050923</v>
      </c>
      <c r="I197" s="36">
        <f t="shared" si="41"/>
        <v>0.23144032266091208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3781272</v>
      </c>
      <c r="O197" s="36">
        <f t="shared" si="45"/>
        <v>0.42670486007942393</v>
      </c>
      <c r="P197" s="31">
        <v>2072959</v>
      </c>
      <c r="Q197" s="31">
        <v>9059270</v>
      </c>
      <c r="R197" s="31">
        <v>7872928</v>
      </c>
      <c r="S197" s="31">
        <v>4149399</v>
      </c>
      <c r="T197" s="36">
        <f t="shared" si="46"/>
        <v>0.45802796472563462</v>
      </c>
      <c r="U197" s="36">
        <f t="shared" si="47"/>
        <v>-1.0630215069376669E-2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16062900</v>
      </c>
      <c r="E198" s="32">
        <f>SUM(E192:E197)</f>
        <v>16062900</v>
      </c>
      <c r="F198" s="32">
        <f>SUM(F192:F197)</f>
        <v>3234087</v>
      </c>
      <c r="G198" s="37">
        <f t="shared" si="40"/>
        <v>0.20133892385559271</v>
      </c>
      <c r="H198" s="32">
        <f>SUM(H192:H197)</f>
        <v>3673946</v>
      </c>
      <c r="I198" s="37">
        <f t="shared" si="41"/>
        <v>0.22872245982979411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6908033</v>
      </c>
      <c r="O198" s="37">
        <f t="shared" si="45"/>
        <v>0.43006138368538682</v>
      </c>
      <c r="P198" s="32">
        <f>SUM(P192:P197)</f>
        <v>3605577</v>
      </c>
      <c r="Q198" s="32">
        <f>SUM(Q192:Q197)</f>
        <v>15775631</v>
      </c>
      <c r="R198" s="32">
        <f>SUM(R192:R197)</f>
        <v>14217939</v>
      </c>
      <c r="S198" s="32">
        <f>SUM(S192:S197)</f>
        <v>7172473</v>
      </c>
      <c r="T198" s="37">
        <f t="shared" si="46"/>
        <v>0.45465522108117262</v>
      </c>
      <c r="U198" s="37">
        <f t="shared" si="47"/>
        <v>1.8962013569534086E-2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44111326</v>
      </c>
      <c r="E199" s="31">
        <v>44111326</v>
      </c>
      <c r="F199" s="31">
        <v>2569730</v>
      </c>
      <c r="G199" s="36">
        <f t="shared" si="40"/>
        <v>5.8255560034626931E-2</v>
      </c>
      <c r="H199" s="31">
        <v>13508461</v>
      </c>
      <c r="I199" s="36">
        <f t="shared" si="41"/>
        <v>0.30623565929530205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16078191</v>
      </c>
      <c r="O199" s="36">
        <f t="shared" si="45"/>
        <v>0.36449121932992901</v>
      </c>
      <c r="P199" s="31">
        <v>5373979</v>
      </c>
      <c r="Q199" s="31">
        <v>25501450</v>
      </c>
      <c r="R199" s="31">
        <v>25899821</v>
      </c>
      <c r="S199" s="31">
        <v>8397998</v>
      </c>
      <c r="T199" s="36">
        <f t="shared" si="46"/>
        <v>0.32931452917383131</v>
      </c>
      <c r="U199" s="36">
        <f t="shared" si="47"/>
        <v>1.5136795287067555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44111326</v>
      </c>
      <c r="E204" s="32">
        <f>SUM(E199:E203)</f>
        <v>44111326</v>
      </c>
      <c r="F204" s="32">
        <f>SUM(F199:F203)</f>
        <v>2569730</v>
      </c>
      <c r="G204" s="37">
        <f t="shared" si="40"/>
        <v>5.8255560034626931E-2</v>
      </c>
      <c r="H204" s="32">
        <f>SUM(H199:H203)</f>
        <v>13508461</v>
      </c>
      <c r="I204" s="37">
        <f t="shared" si="41"/>
        <v>0.30623565929530205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16078191</v>
      </c>
      <c r="O204" s="37">
        <f t="shared" si="45"/>
        <v>0.36449121932992901</v>
      </c>
      <c r="P204" s="32">
        <f>SUM(P199:P203)</f>
        <v>5373979</v>
      </c>
      <c r="Q204" s="32">
        <f>SUM(Q199:Q203)</f>
        <v>25501450</v>
      </c>
      <c r="R204" s="32">
        <f>SUM(R199:R203)</f>
        <v>25899821</v>
      </c>
      <c r="S204" s="32">
        <f>SUM(S199:S203)</f>
        <v>8397998</v>
      </c>
      <c r="T204" s="37">
        <f t="shared" si="46"/>
        <v>0.32931452917383131</v>
      </c>
      <c r="U204" s="37">
        <f t="shared" si="47"/>
        <v>1.5136795287067555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77626181</v>
      </c>
      <c r="E205" s="32">
        <f>SUM(E173:E178,E180:E184,E186:E190,E192:E197,E199:E203)</f>
        <v>77626181</v>
      </c>
      <c r="F205" s="32">
        <f>SUM(F173:F178,F180:F184,F186:F190,F192:F197,F199:F203)</f>
        <v>7866301</v>
      </c>
      <c r="G205" s="37">
        <f t="shared" si="40"/>
        <v>0.10133566921191189</v>
      </c>
      <c r="H205" s="32">
        <f>SUM(H173:H178,H180:H184,H186:H190,H192:H197,H199:H203)</f>
        <v>22346859</v>
      </c>
      <c r="I205" s="37">
        <f t="shared" si="41"/>
        <v>0.28787786172296692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30213160</v>
      </c>
      <c r="O205" s="37">
        <f t="shared" si="45"/>
        <v>0.38921353093487882</v>
      </c>
      <c r="P205" s="32">
        <f>SUM(P173:P178,P180:P184,P186:P190,P192:P197,P199:P203)</f>
        <v>12391652</v>
      </c>
      <c r="Q205" s="32">
        <f>SUM(Q173:Q178,Q180:Q184,Q186:Q190,Q192:Q197,Q199:Q203)</f>
        <v>58157054</v>
      </c>
      <c r="R205" s="32">
        <f>SUM(R173:R178,R180:R184,R186:R190,R192:R197,R199:R203)</f>
        <v>55313420</v>
      </c>
      <c r="S205" s="32">
        <f>SUM(S173:S178,S180:S184,S186:S190,S192:S197,S199:S203)</f>
        <v>22142784</v>
      </c>
      <c r="T205" s="37">
        <f t="shared" si="46"/>
        <v>0.38074115652419394</v>
      </c>
      <c r="U205" s="37">
        <f t="shared" si="47"/>
        <v>0.8033801304297441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16603</v>
      </c>
      <c r="R208" s="31">
        <v>15373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27806207</v>
      </c>
      <c r="E210" s="31">
        <v>27806207</v>
      </c>
      <c r="F210" s="31">
        <v>9174143</v>
      </c>
      <c r="G210" s="36">
        <f t="shared" si="48"/>
        <v>0.32993147896798725</v>
      </c>
      <c r="H210" s="31">
        <v>9939291</v>
      </c>
      <c r="I210" s="36">
        <f t="shared" si="49"/>
        <v>0.35744864446991997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19113434</v>
      </c>
      <c r="O210" s="36">
        <f t="shared" si="53"/>
        <v>0.68738012343790722</v>
      </c>
      <c r="P210" s="31">
        <v>4776467</v>
      </c>
      <c r="Q210" s="31">
        <v>13286342</v>
      </c>
      <c r="R210" s="31">
        <v>15284404</v>
      </c>
      <c r="S210" s="31">
        <v>7637431</v>
      </c>
      <c r="T210" s="36">
        <f t="shared" si="54"/>
        <v>0.57483323852419277</v>
      </c>
      <c r="U210" s="36">
        <f t="shared" si="55"/>
        <v>1.0808876100264064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27806207</v>
      </c>
      <c r="E216" s="32">
        <f>SUM(E208:E215)</f>
        <v>27806207</v>
      </c>
      <c r="F216" s="32">
        <f>SUM(F208:F215)</f>
        <v>9174143</v>
      </c>
      <c r="G216" s="37">
        <f t="shared" si="48"/>
        <v>0.32993147896798725</v>
      </c>
      <c r="H216" s="32">
        <f>SUM(H208:H215)</f>
        <v>9939291</v>
      </c>
      <c r="I216" s="37">
        <f t="shared" si="49"/>
        <v>0.35744864446991997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19113434</v>
      </c>
      <c r="O216" s="37">
        <f t="shared" si="53"/>
        <v>0.68738012343790722</v>
      </c>
      <c r="P216" s="32">
        <f>SUM(P208:P215)</f>
        <v>4776467</v>
      </c>
      <c r="Q216" s="32">
        <f>SUM(Q208:Q215)</f>
        <v>13302945</v>
      </c>
      <c r="R216" s="32">
        <f>SUM(R208:R215)</f>
        <v>15299777</v>
      </c>
      <c r="S216" s="32">
        <f>SUM(S208:S215)</f>
        <v>7637431</v>
      </c>
      <c r="T216" s="37">
        <f t="shared" si="54"/>
        <v>0.57411580668791762</v>
      </c>
      <c r="U216" s="37">
        <f t="shared" si="55"/>
        <v>1.0808876100264064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32880760</v>
      </c>
      <c r="E218" s="31">
        <v>32880760</v>
      </c>
      <c r="F218" s="31">
        <v>2425842</v>
      </c>
      <c r="G218" s="36">
        <f t="shared" si="48"/>
        <v>7.3776944328537417E-2</v>
      </c>
      <c r="H218" s="31">
        <v>2119929</v>
      </c>
      <c r="I218" s="36">
        <f t="shared" si="49"/>
        <v>6.4473236020091987E-2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4545771</v>
      </c>
      <c r="O218" s="36">
        <f t="shared" si="53"/>
        <v>0.1382501803486294</v>
      </c>
      <c r="P218" s="31">
        <v>4762715</v>
      </c>
      <c r="Q218" s="31">
        <v>32328009</v>
      </c>
      <c r="R218" s="31">
        <v>28790383</v>
      </c>
      <c r="S218" s="31">
        <v>11166715</v>
      </c>
      <c r="T218" s="36">
        <f t="shared" si="54"/>
        <v>0.34541919980287061</v>
      </c>
      <c r="U218" s="36">
        <f t="shared" si="55"/>
        <v>-0.55489064535669264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32820054</v>
      </c>
      <c r="E219" s="31">
        <v>32820054</v>
      </c>
      <c r="F219" s="31">
        <v>1222393</v>
      </c>
      <c r="G219" s="36">
        <f t="shared" si="48"/>
        <v>3.7245307396508241E-2</v>
      </c>
      <c r="H219" s="31">
        <v>171172</v>
      </c>
      <c r="I219" s="36">
        <f t="shared" si="49"/>
        <v>5.2154697856377687E-3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1393565</v>
      </c>
      <c r="O219" s="36">
        <f t="shared" si="53"/>
        <v>4.2460777182146012E-2</v>
      </c>
      <c r="P219" s="31">
        <v>7856836</v>
      </c>
      <c r="Q219" s="31">
        <v>31761385</v>
      </c>
      <c r="R219" s="31">
        <v>30583993</v>
      </c>
      <c r="S219" s="31">
        <v>15927259</v>
      </c>
      <c r="T219" s="36">
        <f t="shared" si="54"/>
        <v>0.50146613568646325</v>
      </c>
      <c r="U219" s="36">
        <f t="shared" si="55"/>
        <v>-0.9782136218701778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14735693</v>
      </c>
      <c r="E222" s="31">
        <v>14735693</v>
      </c>
      <c r="F222" s="31">
        <v>3135524</v>
      </c>
      <c r="G222" s="36">
        <f t="shared" si="48"/>
        <v>0.2127842918551574</v>
      </c>
      <c r="H222" s="31">
        <v>2928873</v>
      </c>
      <c r="I222" s="36">
        <f t="shared" si="49"/>
        <v>0.19876045191766686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6064397</v>
      </c>
      <c r="O222" s="36">
        <f t="shared" si="53"/>
        <v>0.41154474377282424</v>
      </c>
      <c r="P222" s="31">
        <v>1991690</v>
      </c>
      <c r="Q222" s="31">
        <v>12268326</v>
      </c>
      <c r="R222" s="31">
        <v>13776909</v>
      </c>
      <c r="S222" s="31">
        <v>6026522</v>
      </c>
      <c r="T222" s="36">
        <f t="shared" si="54"/>
        <v>0.49122610533825073</v>
      </c>
      <c r="U222" s="36">
        <f t="shared" si="55"/>
        <v>0.47054662121113222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765011</v>
      </c>
      <c r="E223" s="31">
        <v>765011</v>
      </c>
      <c r="F223" s="31">
        <v>35465</v>
      </c>
      <c r="G223" s="36">
        <f t="shared" si="48"/>
        <v>4.6358810526907455E-2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35465</v>
      </c>
      <c r="O223" s="36">
        <f t="shared" si="53"/>
        <v>4.6358810526907455E-2</v>
      </c>
      <c r="P223" s="31">
        <v>27624</v>
      </c>
      <c r="Q223" s="31">
        <v>903680</v>
      </c>
      <c r="R223" s="31">
        <v>1203680</v>
      </c>
      <c r="S223" s="31">
        <v>27624</v>
      </c>
      <c r="T223" s="36">
        <f t="shared" si="54"/>
        <v>3.0568342776203968E-2</v>
      </c>
      <c r="U223" s="36">
        <f t="shared" si="55"/>
        <v>-1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81201518</v>
      </c>
      <c r="E224" s="32">
        <f>SUM(E217:E223)</f>
        <v>81201518</v>
      </c>
      <c r="F224" s="32">
        <f>SUM(F217:F223)</f>
        <v>6819224</v>
      </c>
      <c r="G224" s="37">
        <f t="shared" si="48"/>
        <v>8.3979021180367583E-2</v>
      </c>
      <c r="H224" s="32">
        <f>SUM(H217:H223)</f>
        <v>5219974</v>
      </c>
      <c r="I224" s="37">
        <f t="shared" si="49"/>
        <v>6.4284192322611511E-2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12039198</v>
      </c>
      <c r="O224" s="37">
        <f t="shared" si="53"/>
        <v>0.14826321350297911</v>
      </c>
      <c r="P224" s="32">
        <f>SUM(P217:P223)</f>
        <v>14638865</v>
      </c>
      <c r="Q224" s="32">
        <f>SUM(Q217:Q223)</f>
        <v>77261400</v>
      </c>
      <c r="R224" s="32">
        <f>SUM(R217:R223)</f>
        <v>74354965</v>
      </c>
      <c r="S224" s="32">
        <f>SUM(S217:S223)</f>
        <v>33148120</v>
      </c>
      <c r="T224" s="37">
        <f t="shared" si="54"/>
        <v>0.42903856259399908</v>
      </c>
      <c r="U224" s="37">
        <f t="shared" si="55"/>
        <v>-0.64341675396282438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9925138</v>
      </c>
      <c r="E226" s="31">
        <v>9925138</v>
      </c>
      <c r="F226" s="31">
        <v>2015939</v>
      </c>
      <c r="G226" s="36">
        <f t="shared" si="48"/>
        <v>0.20311445543628714</v>
      </c>
      <c r="H226" s="31">
        <v>3049634</v>
      </c>
      <c r="I226" s="36">
        <f t="shared" si="49"/>
        <v>0.30726363703960591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5065573</v>
      </c>
      <c r="O226" s="36">
        <f t="shared" si="53"/>
        <v>0.51037809247589305</v>
      </c>
      <c r="P226" s="31">
        <v>2549247</v>
      </c>
      <c r="Q226" s="31">
        <v>9251658</v>
      </c>
      <c r="R226" s="31">
        <v>9641658</v>
      </c>
      <c r="S226" s="31">
        <v>4191518</v>
      </c>
      <c r="T226" s="36">
        <f t="shared" si="54"/>
        <v>0.45305587387687701</v>
      </c>
      <c r="U226" s="36">
        <f t="shared" si="55"/>
        <v>0.19628815881709394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37446611</v>
      </c>
      <c r="E228" s="31">
        <v>37446611</v>
      </c>
      <c r="F228" s="31">
        <v>9130801</v>
      </c>
      <c r="G228" s="36">
        <f t="shared" si="48"/>
        <v>0.24383517643292207</v>
      </c>
      <c r="H228" s="31">
        <v>8810099</v>
      </c>
      <c r="I228" s="36">
        <f t="shared" si="49"/>
        <v>0.2352709301250252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17940900</v>
      </c>
      <c r="O228" s="36">
        <f t="shared" si="53"/>
        <v>0.47910610655794728</v>
      </c>
      <c r="P228" s="31">
        <v>8479051</v>
      </c>
      <c r="Q228" s="31">
        <v>36755584</v>
      </c>
      <c r="R228" s="31">
        <v>31166919</v>
      </c>
      <c r="S228" s="31">
        <v>17275081</v>
      </c>
      <c r="T228" s="36">
        <f t="shared" si="54"/>
        <v>0.46999881705049223</v>
      </c>
      <c r="U228" s="36">
        <f t="shared" si="55"/>
        <v>3.9043048567581451E-2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47371749</v>
      </c>
      <c r="E230" s="32">
        <f>SUM(E225:E229)</f>
        <v>47371749</v>
      </c>
      <c r="F230" s="32">
        <f>SUM(F225:F229)</f>
        <v>11146740</v>
      </c>
      <c r="G230" s="37">
        <f t="shared" si="48"/>
        <v>0.23530353502464096</v>
      </c>
      <c r="H230" s="32">
        <f>SUM(H225:H229)</f>
        <v>11859733</v>
      </c>
      <c r="I230" s="37">
        <f t="shared" si="49"/>
        <v>0.25035455203480034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23006473</v>
      </c>
      <c r="O230" s="37">
        <f t="shared" si="53"/>
        <v>0.48565808705944125</v>
      </c>
      <c r="P230" s="32">
        <f>SUM(P225:P229)</f>
        <v>11028298</v>
      </c>
      <c r="Q230" s="32">
        <f>SUM(Q225:Q229)</f>
        <v>46007242</v>
      </c>
      <c r="R230" s="32">
        <f>SUM(R225:R229)</f>
        <v>40808577</v>
      </c>
      <c r="S230" s="32">
        <f>SUM(S225:S229)</f>
        <v>21466599</v>
      </c>
      <c r="T230" s="37">
        <f t="shared" si="54"/>
        <v>0.46659173788335323</v>
      </c>
      <c r="U230" s="37">
        <f t="shared" si="55"/>
        <v>7.5391053089062243E-2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156379474</v>
      </c>
      <c r="E231" s="32">
        <f>SUM(E208:E215,E217:E223,E225:E229)</f>
        <v>156379474</v>
      </c>
      <c r="F231" s="32">
        <f>SUM(F208:F215,F217:F223,F225:F229)</f>
        <v>27140107</v>
      </c>
      <c r="G231" s="37">
        <f t="shared" si="48"/>
        <v>0.1735528730580076</v>
      </c>
      <c r="H231" s="32">
        <f>SUM(H208:H215,H217:H223,H225:H229)</f>
        <v>27018998</v>
      </c>
      <c r="I231" s="37">
        <f t="shared" si="49"/>
        <v>0.17277841719815479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54159105</v>
      </c>
      <c r="O231" s="37">
        <f t="shared" si="53"/>
        <v>0.34633129025616238</v>
      </c>
      <c r="P231" s="32">
        <f>SUM(P208:P215,P217:P223,P225:P229)</f>
        <v>30443630</v>
      </c>
      <c r="Q231" s="32">
        <f>SUM(Q208:Q215,Q217:Q223,Q225:Q229)</f>
        <v>136571587</v>
      </c>
      <c r="R231" s="32">
        <f>SUM(R208:R215,R217:R223,R225:R229)</f>
        <v>130463319</v>
      </c>
      <c r="S231" s="32">
        <f>SUM(S208:S215,S217:S223,S225:S229)</f>
        <v>62252150</v>
      </c>
      <c r="T231" s="37">
        <f t="shared" si="54"/>
        <v>0.45582065323733845</v>
      </c>
      <c r="U231" s="37">
        <f t="shared" si="55"/>
        <v>-0.11249092174619124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3057256</v>
      </c>
      <c r="E235" s="31">
        <v>3057256</v>
      </c>
      <c r="F235" s="31">
        <v>756728</v>
      </c>
      <c r="G235" s="36">
        <f t="shared" si="56"/>
        <v>0.24751868996250231</v>
      </c>
      <c r="H235" s="31">
        <v>821840</v>
      </c>
      <c r="I235" s="36">
        <f t="shared" si="57"/>
        <v>0.26881621951187601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1578568</v>
      </c>
      <c r="O235" s="36">
        <f t="shared" si="61"/>
        <v>0.51633490947437832</v>
      </c>
      <c r="P235" s="31">
        <v>714954</v>
      </c>
      <c r="Q235" s="31">
        <v>3434911</v>
      </c>
      <c r="R235" s="31">
        <v>3434911</v>
      </c>
      <c r="S235" s="31">
        <v>1478545</v>
      </c>
      <c r="T235" s="36">
        <f t="shared" si="62"/>
        <v>0.43044637837778038</v>
      </c>
      <c r="U235" s="36">
        <f t="shared" si="63"/>
        <v>0.14950052730665186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1142752</v>
      </c>
      <c r="E236" s="31">
        <v>1142752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1089373</v>
      </c>
      <c r="R236" s="31">
        <v>1089373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3468141</v>
      </c>
      <c r="E238" s="31">
        <v>3468141</v>
      </c>
      <c r="F238" s="31">
        <v>790789</v>
      </c>
      <c r="G238" s="36">
        <f t="shared" si="56"/>
        <v>0.22801523928813736</v>
      </c>
      <c r="H238" s="31">
        <v>824901</v>
      </c>
      <c r="I238" s="36">
        <f t="shared" si="57"/>
        <v>0.23785105622868274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1615690</v>
      </c>
      <c r="O238" s="36">
        <f t="shared" si="61"/>
        <v>0.46586629551682013</v>
      </c>
      <c r="P238" s="31">
        <v>871925</v>
      </c>
      <c r="Q238" s="31">
        <v>3149788</v>
      </c>
      <c r="R238" s="31">
        <v>3149788</v>
      </c>
      <c r="S238" s="31">
        <v>1676797</v>
      </c>
      <c r="T238" s="36">
        <f t="shared" si="62"/>
        <v>0.53235233609373078</v>
      </c>
      <c r="U238" s="36">
        <f t="shared" si="63"/>
        <v>-5.393124408636063E-2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7668149</v>
      </c>
      <c r="E240" s="32">
        <f>SUM(E234:E239)</f>
        <v>7668149</v>
      </c>
      <c r="F240" s="32">
        <f>SUM(F234:F239)</f>
        <v>1547517</v>
      </c>
      <c r="G240" s="37">
        <f t="shared" si="56"/>
        <v>0.20181102375553736</v>
      </c>
      <c r="H240" s="32">
        <f>SUM(H234:H239)</f>
        <v>1646741</v>
      </c>
      <c r="I240" s="37">
        <f t="shared" si="57"/>
        <v>0.21475078275083073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3194258</v>
      </c>
      <c r="O240" s="37">
        <f t="shared" si="61"/>
        <v>0.41656180650636809</v>
      </c>
      <c r="P240" s="32">
        <f>SUM(P234:P239)</f>
        <v>1586879</v>
      </c>
      <c r="Q240" s="32">
        <f>SUM(Q234:Q239)</f>
        <v>7674072</v>
      </c>
      <c r="R240" s="32">
        <f>SUM(R234:R239)</f>
        <v>7674072</v>
      </c>
      <c r="S240" s="32">
        <f>SUM(S234:S239)</f>
        <v>3155342</v>
      </c>
      <c r="T240" s="37">
        <f t="shared" si="62"/>
        <v>0.41116919413839226</v>
      </c>
      <c r="U240" s="37">
        <f t="shared" si="63"/>
        <v>3.7723103021717552E-2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19753736</v>
      </c>
      <c r="E242" s="31">
        <v>19753736</v>
      </c>
      <c r="F242" s="31">
        <v>5118530</v>
      </c>
      <c r="G242" s="36">
        <f t="shared" si="56"/>
        <v>0.25911706018547581</v>
      </c>
      <c r="H242" s="31">
        <v>5527082</v>
      </c>
      <c r="I242" s="36">
        <f t="shared" si="57"/>
        <v>0.27979932504919575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10645612</v>
      </c>
      <c r="O242" s="36">
        <f t="shared" si="61"/>
        <v>0.53891638523467156</v>
      </c>
      <c r="P242" s="31">
        <v>5294755</v>
      </c>
      <c r="Q242" s="31">
        <v>19700136</v>
      </c>
      <c r="R242" s="31">
        <v>14837479</v>
      </c>
      <c r="S242" s="31">
        <v>8655200</v>
      </c>
      <c r="T242" s="36">
        <f t="shared" si="62"/>
        <v>0.43934722075015115</v>
      </c>
      <c r="U242" s="36">
        <f t="shared" si="63"/>
        <v>4.3878706380181987E-2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2116044</v>
      </c>
      <c r="E243" s="31">
        <v>2116044</v>
      </c>
      <c r="F243" s="31">
        <v>455691</v>
      </c>
      <c r="G243" s="36">
        <f t="shared" si="56"/>
        <v>0.21535043694743589</v>
      </c>
      <c r="H243" s="31">
        <v>457435</v>
      </c>
      <c r="I243" s="36">
        <f t="shared" si="57"/>
        <v>0.21617461640684221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913126</v>
      </c>
      <c r="O243" s="36">
        <f t="shared" si="61"/>
        <v>0.4315250533542781</v>
      </c>
      <c r="P243" s="31">
        <v>331026</v>
      </c>
      <c r="Q243" s="31">
        <v>674200</v>
      </c>
      <c r="R243" s="31">
        <v>744200</v>
      </c>
      <c r="S243" s="31">
        <v>549993</v>
      </c>
      <c r="T243" s="36">
        <f t="shared" si="62"/>
        <v>0.81577128448531588</v>
      </c>
      <c r="U243" s="36">
        <f t="shared" si="63"/>
        <v>0.38187030625993135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21869780</v>
      </c>
      <c r="E247" s="32">
        <f>SUM(E241:E246)</f>
        <v>21869780</v>
      </c>
      <c r="F247" s="32">
        <f>SUM(F241:F246)</f>
        <v>5574221</v>
      </c>
      <c r="G247" s="37">
        <f t="shared" si="56"/>
        <v>0.25488235364050299</v>
      </c>
      <c r="H247" s="32">
        <f>SUM(H241:H246)</f>
        <v>5984517</v>
      </c>
      <c r="I247" s="37">
        <f t="shared" si="57"/>
        <v>0.27364321909045269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11558738</v>
      </c>
      <c r="O247" s="37">
        <f t="shared" si="61"/>
        <v>0.52852557273095568</v>
      </c>
      <c r="P247" s="32">
        <f>SUM(P241:P246)</f>
        <v>5625781</v>
      </c>
      <c r="Q247" s="32">
        <f>SUM(Q241:Q246)</f>
        <v>20374336</v>
      </c>
      <c r="R247" s="32">
        <f>SUM(R241:R246)</f>
        <v>15581679</v>
      </c>
      <c r="S247" s="32">
        <f>SUM(S241:S246)</f>
        <v>9205193</v>
      </c>
      <c r="T247" s="37">
        <f t="shared" si="62"/>
        <v>0.45180333729648908</v>
      </c>
      <c r="U247" s="37">
        <f t="shared" si="63"/>
        <v>6.3766435273609146E-2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2370118</v>
      </c>
      <c r="E249" s="31">
        <v>2370118</v>
      </c>
      <c r="F249" s="31">
        <v>-35956</v>
      </c>
      <c r="G249" s="36">
        <f t="shared" si="56"/>
        <v>-1.517055268978169E-2</v>
      </c>
      <c r="H249" s="31">
        <v>1110722</v>
      </c>
      <c r="I249" s="36">
        <f t="shared" si="57"/>
        <v>0.46863573881131659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1074766</v>
      </c>
      <c r="O249" s="36">
        <f t="shared" si="61"/>
        <v>0.45346518612153486</v>
      </c>
      <c r="P249" s="31">
        <v>142949</v>
      </c>
      <c r="Q249" s="31">
        <v>2221524</v>
      </c>
      <c r="R249" s="31">
        <v>2221524</v>
      </c>
      <c r="S249" s="31">
        <v>657764</v>
      </c>
      <c r="T249" s="36">
        <f t="shared" si="62"/>
        <v>0.29608683048213746</v>
      </c>
      <c r="U249" s="36">
        <f t="shared" si="63"/>
        <v>6.7700578528006492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400000</v>
      </c>
      <c r="E250" s="31">
        <v>400000</v>
      </c>
      <c r="F250" s="31">
        <v>3242</v>
      </c>
      <c r="G250" s="36">
        <f t="shared" si="56"/>
        <v>8.1049999999999994E-3</v>
      </c>
      <c r="H250" s="31">
        <v>84240</v>
      </c>
      <c r="I250" s="36">
        <f t="shared" si="57"/>
        <v>0.21060000000000001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87482</v>
      </c>
      <c r="O250" s="36">
        <f t="shared" si="61"/>
        <v>0.21870500000000001</v>
      </c>
      <c r="P250" s="31">
        <v>0</v>
      </c>
      <c r="Q250" s="31">
        <v>100000</v>
      </c>
      <c r="R250" s="31">
        <v>100000</v>
      </c>
      <c r="S250" s="31">
        <v>1128</v>
      </c>
      <c r="T250" s="36">
        <f t="shared" si="62"/>
        <v>1.128E-2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6523692</v>
      </c>
      <c r="E252" s="31">
        <v>6523692</v>
      </c>
      <c r="F252" s="31">
        <v>686984</v>
      </c>
      <c r="G252" s="36">
        <f t="shared" si="56"/>
        <v>0.10530601383388424</v>
      </c>
      <c r="H252" s="31">
        <v>1263140</v>
      </c>
      <c r="I252" s="36">
        <f t="shared" si="57"/>
        <v>0.19362348804940516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1950124</v>
      </c>
      <c r="O252" s="36">
        <f t="shared" si="61"/>
        <v>0.29892950188328943</v>
      </c>
      <c r="P252" s="31">
        <v>1023385</v>
      </c>
      <c r="Q252" s="31">
        <v>4906764</v>
      </c>
      <c r="R252" s="31">
        <v>3873396</v>
      </c>
      <c r="S252" s="31">
        <v>1841308</v>
      </c>
      <c r="T252" s="36">
        <f t="shared" si="62"/>
        <v>0.37525913208786893</v>
      </c>
      <c r="U252" s="36">
        <f t="shared" si="63"/>
        <v>0.23427644532605041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9293810</v>
      </c>
      <c r="E254" s="32">
        <f>SUM(E248:E253)</f>
        <v>9293810</v>
      </c>
      <c r="F254" s="32">
        <f>SUM(F248:F253)</f>
        <v>654270</v>
      </c>
      <c r="G254" s="37">
        <f t="shared" si="56"/>
        <v>7.0398469518959395E-2</v>
      </c>
      <c r="H254" s="32">
        <f>SUM(H248:H253)</f>
        <v>2458102</v>
      </c>
      <c r="I254" s="37">
        <f t="shared" si="57"/>
        <v>0.26448808400429963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3112372</v>
      </c>
      <c r="O254" s="37">
        <f t="shared" si="61"/>
        <v>0.33488655352325902</v>
      </c>
      <c r="P254" s="32">
        <f>SUM(P248:P253)</f>
        <v>1166334</v>
      </c>
      <c r="Q254" s="32">
        <f>SUM(Q248:Q253)</f>
        <v>7228288</v>
      </c>
      <c r="R254" s="32">
        <f>SUM(R248:R253)</f>
        <v>6194920</v>
      </c>
      <c r="S254" s="32">
        <f>SUM(S248:S253)</f>
        <v>2500200</v>
      </c>
      <c r="T254" s="37">
        <f t="shared" si="62"/>
        <v>0.34589103256538756</v>
      </c>
      <c r="U254" s="37">
        <f t="shared" si="63"/>
        <v>1.1075455229805526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23181617</v>
      </c>
      <c r="E255" s="31">
        <v>23181617</v>
      </c>
      <c r="F255" s="31">
        <v>2885333</v>
      </c>
      <c r="G255" s="36">
        <f t="shared" si="56"/>
        <v>0.12446642527136911</v>
      </c>
      <c r="H255" s="31">
        <v>3920508</v>
      </c>
      <c r="I255" s="36">
        <f t="shared" si="57"/>
        <v>0.16912142064981922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6805841</v>
      </c>
      <c r="O255" s="36">
        <f t="shared" si="61"/>
        <v>0.29358784592118831</v>
      </c>
      <c r="P255" s="31">
        <v>4742857</v>
      </c>
      <c r="Q255" s="31">
        <v>24112771</v>
      </c>
      <c r="R255" s="31">
        <v>22982028</v>
      </c>
      <c r="S255" s="31">
        <v>8359950</v>
      </c>
      <c r="T255" s="36">
        <f t="shared" si="62"/>
        <v>0.34670216873871529</v>
      </c>
      <c r="U255" s="36">
        <f t="shared" si="63"/>
        <v>-0.17338684257189285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135000</v>
      </c>
      <c r="E257" s="31">
        <v>135000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77970</v>
      </c>
      <c r="Q257" s="31">
        <v>358874</v>
      </c>
      <c r="R257" s="31">
        <v>214250</v>
      </c>
      <c r="S257" s="31">
        <v>77970</v>
      </c>
      <c r="T257" s="36">
        <f t="shared" si="62"/>
        <v>0.21726288335181707</v>
      </c>
      <c r="U257" s="36">
        <f t="shared" si="63"/>
        <v>-1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23316617</v>
      </c>
      <c r="E259" s="32">
        <f>SUM(E255:E258)</f>
        <v>23316617</v>
      </c>
      <c r="F259" s="32">
        <f>SUM(F255:F258)</f>
        <v>2885333</v>
      </c>
      <c r="G259" s="37">
        <f t="shared" si="56"/>
        <v>0.12374578181731938</v>
      </c>
      <c r="H259" s="32">
        <f>SUM(H255:H258)</f>
        <v>3920508</v>
      </c>
      <c r="I259" s="37">
        <f t="shared" si="57"/>
        <v>0.16814223092483785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6805841</v>
      </c>
      <c r="O259" s="37">
        <f t="shared" si="61"/>
        <v>0.29188801274215725</v>
      </c>
      <c r="P259" s="32">
        <f>SUM(P255:P258)</f>
        <v>4820827</v>
      </c>
      <c r="Q259" s="32">
        <f>SUM(Q255:Q258)</f>
        <v>24471645</v>
      </c>
      <c r="R259" s="32">
        <f>SUM(R255:R258)</f>
        <v>23196278</v>
      </c>
      <c r="S259" s="32">
        <f>SUM(S255:S258)</f>
        <v>8437920</v>
      </c>
      <c r="T259" s="37">
        <f t="shared" si="62"/>
        <v>0.34480395576186235</v>
      </c>
      <c r="U259" s="37">
        <f t="shared" si="63"/>
        <v>-0.18675613126129609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62148356</v>
      </c>
      <c r="E260" s="32">
        <f>SUM(E234:E239,E241:E246,E248:E253,E255:E258)</f>
        <v>62148356</v>
      </c>
      <c r="F260" s="32">
        <f>SUM(F234:F239,F241:F246,F248:F253,F255:F258)</f>
        <v>10661341</v>
      </c>
      <c r="G260" s="37">
        <f t="shared" si="56"/>
        <v>0.17154662948767302</v>
      </c>
      <c r="H260" s="32">
        <f>SUM(H234:H239,H241:H246,H248:H253,H255:H258)</f>
        <v>14009868</v>
      </c>
      <c r="I260" s="37">
        <f t="shared" si="57"/>
        <v>0.22542620435526886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24671209</v>
      </c>
      <c r="O260" s="37">
        <f t="shared" si="61"/>
        <v>0.39697283384294185</v>
      </c>
      <c r="P260" s="32">
        <f>SUM(P234:P239,P241:P246,P248:P253,P255:P258)</f>
        <v>13199821</v>
      </c>
      <c r="Q260" s="32">
        <f>SUM(Q234:Q239,Q241:Q246,Q248:Q253,Q255:Q258)</f>
        <v>59748341</v>
      </c>
      <c r="R260" s="32">
        <f>SUM(R234:R239,R241:R246,R248:R253,R255:R258)</f>
        <v>52646949</v>
      </c>
      <c r="S260" s="32">
        <f>SUM(S234:S239,S241:S246,S248:S253,S255:S258)</f>
        <v>23298655</v>
      </c>
      <c r="T260" s="37">
        <f t="shared" si="62"/>
        <v>0.38994647566867169</v>
      </c>
      <c r="U260" s="37">
        <f t="shared" si="63"/>
        <v>6.1368029157365056E-2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2000000</v>
      </c>
      <c r="E264" s="31">
        <v>2000000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220290</v>
      </c>
      <c r="R264" s="31">
        <v>220290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2000000</v>
      </c>
      <c r="E267" s="32">
        <f>SUM(E263:E266)</f>
        <v>2000000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0</v>
      </c>
      <c r="O267" s="37">
        <f t="shared" si="69"/>
        <v>0</v>
      </c>
      <c r="P267" s="32">
        <f>SUM(P263:P266)</f>
        <v>0</v>
      </c>
      <c r="Q267" s="32">
        <f>SUM(Q263:Q266)</f>
        <v>220290</v>
      </c>
      <c r="R267" s="32">
        <f>SUM(R263:R266)</f>
        <v>220290</v>
      </c>
      <c r="S267" s="32">
        <f>SUM(S263:S266)</f>
        <v>0</v>
      </c>
      <c r="T267" s="37">
        <f t="shared" si="70"/>
        <v>0</v>
      </c>
      <c r="U267" s="37">
        <f t="shared" si="71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310987</v>
      </c>
      <c r="E268" s="31">
        <v>310987</v>
      </c>
      <c r="F268" s="31">
        <v>0</v>
      </c>
      <c r="G268" s="36">
        <f t="shared" si="64"/>
        <v>0</v>
      </c>
      <c r="H268" s="31">
        <v>65285</v>
      </c>
      <c r="I268" s="36">
        <f t="shared" si="65"/>
        <v>0.20992838928958446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65285</v>
      </c>
      <c r="O268" s="36">
        <f t="shared" si="69"/>
        <v>0.20992838928958446</v>
      </c>
      <c r="P268" s="31">
        <v>84880</v>
      </c>
      <c r="Q268" s="31">
        <v>316595</v>
      </c>
      <c r="R268" s="31">
        <v>177360</v>
      </c>
      <c r="S268" s="31">
        <v>84880</v>
      </c>
      <c r="T268" s="36">
        <f t="shared" si="70"/>
        <v>0.26810278115573527</v>
      </c>
      <c r="U268" s="36">
        <f t="shared" si="71"/>
        <v>-0.23085532516493878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11015</v>
      </c>
      <c r="E270" s="31">
        <v>11015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246732</v>
      </c>
      <c r="R270" s="31">
        <v>246732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80574</v>
      </c>
      <c r="E271" s="31">
        <v>80574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15488</v>
      </c>
      <c r="Q271" s="31">
        <v>76811</v>
      </c>
      <c r="R271" s="31">
        <v>76811</v>
      </c>
      <c r="S271" s="31">
        <v>32388</v>
      </c>
      <c r="T271" s="36">
        <f t="shared" si="70"/>
        <v>0.42165835622501985</v>
      </c>
      <c r="U271" s="36">
        <f t="shared" si="71"/>
        <v>-1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1819061</v>
      </c>
      <c r="E274" s="31">
        <v>1819061</v>
      </c>
      <c r="F274" s="31">
        <v>427559</v>
      </c>
      <c r="G274" s="36">
        <f t="shared" si="64"/>
        <v>0.23504379457313415</v>
      </c>
      <c r="H274" s="31">
        <v>516206</v>
      </c>
      <c r="I274" s="36">
        <f t="shared" si="65"/>
        <v>0.28377608007647903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943765</v>
      </c>
      <c r="O274" s="36">
        <f t="shared" si="69"/>
        <v>0.51881987464961321</v>
      </c>
      <c r="P274" s="31">
        <v>513741</v>
      </c>
      <c r="Q274" s="31">
        <v>1914200</v>
      </c>
      <c r="R274" s="31">
        <v>1837716</v>
      </c>
      <c r="S274" s="31">
        <v>922192</v>
      </c>
      <c r="T274" s="36">
        <f t="shared" si="70"/>
        <v>0.4817636610594504</v>
      </c>
      <c r="U274" s="36">
        <f t="shared" si="71"/>
        <v>4.7981375829455608E-3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2221637</v>
      </c>
      <c r="E275" s="32">
        <f>SUM(E268:E274)</f>
        <v>2221637</v>
      </c>
      <c r="F275" s="32">
        <f>SUM(F268:F274)</f>
        <v>427559</v>
      </c>
      <c r="G275" s="37">
        <f t="shared" si="64"/>
        <v>0.19245223229537498</v>
      </c>
      <c r="H275" s="32">
        <f>SUM(H268:H274)</f>
        <v>581491</v>
      </c>
      <c r="I275" s="37">
        <f t="shared" si="65"/>
        <v>0.26173987919718655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1009050</v>
      </c>
      <c r="O275" s="37">
        <f t="shared" si="69"/>
        <v>0.45419211149256156</v>
      </c>
      <c r="P275" s="32">
        <f>SUM(P268:P274)</f>
        <v>614109</v>
      </c>
      <c r="Q275" s="32">
        <f>SUM(Q268:Q274)</f>
        <v>2554338</v>
      </c>
      <c r="R275" s="32">
        <f>SUM(R268:R274)</f>
        <v>2338619</v>
      </c>
      <c r="S275" s="32">
        <f>SUM(S268:S274)</f>
        <v>1039460</v>
      </c>
      <c r="T275" s="37">
        <f t="shared" si="70"/>
        <v>0.40693909733167655</v>
      </c>
      <c r="U275" s="37">
        <f t="shared" si="71"/>
        <v>-5.3114349407027084E-2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63459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79855</v>
      </c>
      <c r="Q278" s="31">
        <v>34159</v>
      </c>
      <c r="R278" s="31">
        <v>53165</v>
      </c>
      <c r="S278" s="31">
        <v>79855</v>
      </c>
      <c r="T278" s="36">
        <f t="shared" si="70"/>
        <v>2.3377440791592261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104540</v>
      </c>
      <c r="E279" s="31">
        <v>104540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103700</v>
      </c>
      <c r="R279" s="31">
        <v>103700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3100203</v>
      </c>
      <c r="E282" s="31">
        <v>3100203</v>
      </c>
      <c r="F282" s="31">
        <v>1149501</v>
      </c>
      <c r="G282" s="36">
        <f t="shared" si="64"/>
        <v>0.3707824939205594</v>
      </c>
      <c r="H282" s="31">
        <v>963667</v>
      </c>
      <c r="I282" s="36">
        <f t="shared" si="65"/>
        <v>0.31083996757631677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2113168</v>
      </c>
      <c r="O282" s="36">
        <f t="shared" si="69"/>
        <v>0.68162246149687622</v>
      </c>
      <c r="P282" s="31">
        <v>1084100</v>
      </c>
      <c r="Q282" s="31">
        <v>3134116</v>
      </c>
      <c r="R282" s="31">
        <v>3334116</v>
      </c>
      <c r="S282" s="31">
        <v>1791222</v>
      </c>
      <c r="T282" s="36">
        <f t="shared" si="70"/>
        <v>0.57152383638640047</v>
      </c>
      <c r="U282" s="36">
        <f t="shared" si="71"/>
        <v>-0.11109030532238728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3204743</v>
      </c>
      <c r="E285" s="32">
        <f>SUM(E276:E284)</f>
        <v>3268202</v>
      </c>
      <c r="F285" s="32">
        <f>SUM(F276:F284)</f>
        <v>1149501</v>
      </c>
      <c r="G285" s="37">
        <f t="shared" si="64"/>
        <v>0.35868742048894403</v>
      </c>
      <c r="H285" s="32">
        <f>SUM(H276:H284)</f>
        <v>963667</v>
      </c>
      <c r="I285" s="37">
        <f t="shared" si="65"/>
        <v>0.30070024335804774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2113168</v>
      </c>
      <c r="O285" s="37">
        <f t="shared" si="69"/>
        <v>0.65938766384699177</v>
      </c>
      <c r="P285" s="32">
        <f>SUM(P276:P284)</f>
        <v>1163955</v>
      </c>
      <c r="Q285" s="32">
        <f>SUM(Q276:Q284)</f>
        <v>3271975</v>
      </c>
      <c r="R285" s="32">
        <f>SUM(R276:R284)</f>
        <v>3490981</v>
      </c>
      <c r="S285" s="32">
        <f>SUM(S276:S284)</f>
        <v>1871077</v>
      </c>
      <c r="T285" s="37">
        <f t="shared" si="70"/>
        <v>0.57184941816486989</v>
      </c>
      <c r="U285" s="37">
        <f t="shared" si="71"/>
        <v>-0.17207538092108376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1068757</v>
      </c>
      <c r="E286" s="31">
        <v>1068757</v>
      </c>
      <c r="F286" s="31">
        <v>45051</v>
      </c>
      <c r="G286" s="36">
        <f t="shared" si="64"/>
        <v>4.2152706368238993E-2</v>
      </c>
      <c r="H286" s="31">
        <v>95459</v>
      </c>
      <c r="I286" s="36">
        <f t="shared" si="65"/>
        <v>8.9317777567772649E-2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140510</v>
      </c>
      <c r="O286" s="36">
        <f t="shared" si="69"/>
        <v>0.13147048393601166</v>
      </c>
      <c r="P286" s="31">
        <v>106191</v>
      </c>
      <c r="Q286" s="31">
        <v>1003456</v>
      </c>
      <c r="R286" s="31">
        <v>1003456</v>
      </c>
      <c r="S286" s="31">
        <v>222243</v>
      </c>
      <c r="T286" s="36">
        <f t="shared" si="70"/>
        <v>0.22147757350596339</v>
      </c>
      <c r="U286" s="36">
        <f t="shared" si="71"/>
        <v>-0.10106317861212344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4910941</v>
      </c>
      <c r="E290" s="31">
        <v>4910941</v>
      </c>
      <c r="F290" s="31">
        <v>1064789</v>
      </c>
      <c r="G290" s="36">
        <f t="shared" si="64"/>
        <v>0.21681975002346801</v>
      </c>
      <c r="H290" s="31">
        <v>1013270</v>
      </c>
      <c r="I290" s="36">
        <f t="shared" si="65"/>
        <v>0.20632909253033177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2078059</v>
      </c>
      <c r="O290" s="36">
        <f t="shared" si="69"/>
        <v>0.42314884255379975</v>
      </c>
      <c r="P290" s="31">
        <v>1070817</v>
      </c>
      <c r="Q290" s="31">
        <v>3933708</v>
      </c>
      <c r="R290" s="31">
        <v>4520031</v>
      </c>
      <c r="S290" s="31">
        <v>2113846</v>
      </c>
      <c r="T290" s="36">
        <f t="shared" si="70"/>
        <v>0.53736728806510292</v>
      </c>
      <c r="U290" s="36">
        <f t="shared" si="71"/>
        <v>-5.374120881532507E-2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1156441</v>
      </c>
      <c r="E291" s="31">
        <v>1156441</v>
      </c>
      <c r="F291" s="31">
        <v>275957</v>
      </c>
      <c r="G291" s="36">
        <f t="shared" si="64"/>
        <v>0.23862609506235077</v>
      </c>
      <c r="H291" s="31">
        <v>345202</v>
      </c>
      <c r="I291" s="36">
        <f t="shared" si="65"/>
        <v>0.29850377148509954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621159</v>
      </c>
      <c r="O291" s="36">
        <f t="shared" si="69"/>
        <v>0.53712986654745032</v>
      </c>
      <c r="P291" s="31">
        <v>426205</v>
      </c>
      <c r="Q291" s="31">
        <v>1231775</v>
      </c>
      <c r="R291" s="31">
        <v>1511198</v>
      </c>
      <c r="S291" s="31">
        <v>520295</v>
      </c>
      <c r="T291" s="36">
        <f t="shared" si="70"/>
        <v>0.42239451198473749</v>
      </c>
      <c r="U291" s="36">
        <f t="shared" si="71"/>
        <v>-0.1900564282446241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7136139</v>
      </c>
      <c r="E292" s="32">
        <f>SUM(E286:E291)</f>
        <v>7136139</v>
      </c>
      <c r="F292" s="32">
        <f>SUM(F286:F291)</f>
        <v>1385797</v>
      </c>
      <c r="G292" s="37">
        <f t="shared" si="64"/>
        <v>0.19419422743867518</v>
      </c>
      <c r="H292" s="32">
        <f>SUM(H286:H291)</f>
        <v>1453931</v>
      </c>
      <c r="I292" s="37">
        <f t="shared" si="65"/>
        <v>0.2037419674700843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2839728</v>
      </c>
      <c r="O292" s="37">
        <f t="shared" si="69"/>
        <v>0.39793619490875948</v>
      </c>
      <c r="P292" s="32">
        <f>SUM(P286:P291)</f>
        <v>1603213</v>
      </c>
      <c r="Q292" s="32">
        <f>SUM(Q286:Q291)</f>
        <v>6168939</v>
      </c>
      <c r="R292" s="32">
        <f>SUM(R286:R291)</f>
        <v>7034685</v>
      </c>
      <c r="S292" s="32">
        <f>SUM(S286:S291)</f>
        <v>2856384</v>
      </c>
      <c r="T292" s="37">
        <f t="shared" si="70"/>
        <v>0.46302678629177563</v>
      </c>
      <c r="U292" s="37">
        <f t="shared" si="71"/>
        <v>-9.3114264916764E-2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28839301</v>
      </c>
      <c r="E293" s="31">
        <v>28839301</v>
      </c>
      <c r="F293" s="31">
        <v>5104578</v>
      </c>
      <c r="G293" s="36">
        <f t="shared" si="64"/>
        <v>0.1770007532429444</v>
      </c>
      <c r="H293" s="31">
        <v>7345710</v>
      </c>
      <c r="I293" s="36">
        <f t="shared" si="65"/>
        <v>0.25471179069145955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12450288</v>
      </c>
      <c r="O293" s="36">
        <f t="shared" si="69"/>
        <v>0.43171254393440395</v>
      </c>
      <c r="P293" s="31">
        <v>6638654</v>
      </c>
      <c r="Q293" s="31">
        <v>25134562</v>
      </c>
      <c r="R293" s="31">
        <v>25643662</v>
      </c>
      <c r="S293" s="31">
        <v>12116899</v>
      </c>
      <c r="T293" s="36">
        <f t="shared" si="70"/>
        <v>0.48208116775617577</v>
      </c>
      <c r="U293" s="36">
        <f t="shared" si="71"/>
        <v>0.10650592725573582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4489720</v>
      </c>
      <c r="E297" s="31">
        <v>4489720</v>
      </c>
      <c r="F297" s="31">
        <v>415882</v>
      </c>
      <c r="G297" s="36">
        <f t="shared" si="64"/>
        <v>9.2629829922578691E-2</v>
      </c>
      <c r="H297" s="31">
        <v>1564543</v>
      </c>
      <c r="I297" s="36">
        <f t="shared" si="65"/>
        <v>0.34847228780413925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1980425</v>
      </c>
      <c r="O297" s="36">
        <f t="shared" si="69"/>
        <v>0.44110211772671792</v>
      </c>
      <c r="P297" s="31">
        <v>692379</v>
      </c>
      <c r="Q297" s="31">
        <v>3856317</v>
      </c>
      <c r="R297" s="31">
        <v>3265317</v>
      </c>
      <c r="S297" s="31">
        <v>1148934</v>
      </c>
      <c r="T297" s="36">
        <f t="shared" si="70"/>
        <v>0.29793556909351593</v>
      </c>
      <c r="U297" s="36">
        <f t="shared" si="71"/>
        <v>1.2596626991864284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33329021</v>
      </c>
      <c r="E298" s="32">
        <f>SUM(E293:E297)</f>
        <v>33329021</v>
      </c>
      <c r="F298" s="32">
        <f>SUM(F293:F297)</f>
        <v>5520460</v>
      </c>
      <c r="G298" s="37">
        <f t="shared" si="64"/>
        <v>0.16563522822947604</v>
      </c>
      <c r="H298" s="32">
        <f>SUM(H293:H297)</f>
        <v>8910253</v>
      </c>
      <c r="I298" s="37">
        <f t="shared" si="65"/>
        <v>0.26734217605731653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14430713</v>
      </c>
      <c r="O298" s="37">
        <f t="shared" si="69"/>
        <v>0.4329774042867926</v>
      </c>
      <c r="P298" s="32">
        <f>SUM(P293:P297)</f>
        <v>7331033</v>
      </c>
      <c r="Q298" s="32">
        <f>SUM(Q293:Q297)</f>
        <v>28990879</v>
      </c>
      <c r="R298" s="32">
        <f>SUM(R293:R297)</f>
        <v>28908979</v>
      </c>
      <c r="S298" s="32">
        <f>SUM(S293:S297)</f>
        <v>13265833</v>
      </c>
      <c r="T298" s="37">
        <f t="shared" si="70"/>
        <v>0.45758643606494304</v>
      </c>
      <c r="U298" s="37">
        <f t="shared" si="71"/>
        <v>0.2154157538235062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47891540</v>
      </c>
      <c r="E299" s="32">
        <f>SUM(E263:E266,E268:E274,E276:E284,E286:E291,E293:E297)</f>
        <v>47954999</v>
      </c>
      <c r="F299" s="32">
        <f>SUM(F263:F266,F268:F274,F276:F284,F286:F291,F293:F297)</f>
        <v>8483317</v>
      </c>
      <c r="G299" s="37">
        <f t="shared" si="64"/>
        <v>0.17713602444189516</v>
      </c>
      <c r="H299" s="32">
        <f>SUM(H263:H266,H268:H274,H276:H284,H286:H291,H293:H297)</f>
        <v>11909342</v>
      </c>
      <c r="I299" s="37">
        <f t="shared" si="65"/>
        <v>0.24867318946101963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20392659</v>
      </c>
      <c r="O299" s="37">
        <f t="shared" si="69"/>
        <v>0.42580921390291482</v>
      </c>
      <c r="P299" s="32">
        <f>SUM(P263:P266,P268:P274,P276:P284,P286:P291,P293:P297)</f>
        <v>10712310</v>
      </c>
      <c r="Q299" s="32">
        <f>SUM(Q263:Q266,Q268:Q274,Q276:Q284,Q286:Q291,Q293:Q297)</f>
        <v>41206421</v>
      </c>
      <c r="R299" s="32">
        <f>SUM(R263:R266,R268:R274,R276:R284,R286:R291,R293:R297)</f>
        <v>41993554</v>
      </c>
      <c r="S299" s="32">
        <f>SUM(S263:S266,S268:S274,S276:S284,S286:S291,S293:S297)</f>
        <v>19032754</v>
      </c>
      <c r="T299" s="37">
        <f t="shared" si="70"/>
        <v>0.46188806351320827</v>
      </c>
      <c r="U299" s="37">
        <f t="shared" si="71"/>
        <v>0.11174359218506558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434368254</v>
      </c>
      <c r="E302" s="31">
        <v>434368253</v>
      </c>
      <c r="F302" s="31">
        <v>114888177</v>
      </c>
      <c r="G302" s="36">
        <f t="shared" ref="G302:G339" si="72">IF(($D302     =0),0,($F302     /$D302     ))</f>
        <v>0.26449487489479379</v>
      </c>
      <c r="H302" s="31">
        <v>129965600</v>
      </c>
      <c r="I302" s="36">
        <f t="shared" ref="I302:I339" si="73">IF(($D302     =0),0,($H302     /$D302     ))</f>
        <v>0.29920602807220803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244853777</v>
      </c>
      <c r="O302" s="36">
        <f t="shared" ref="O302:O339" si="77">IF(($D302     =0),0,($N302     /$D302     ))</f>
        <v>0.56370090296700182</v>
      </c>
      <c r="P302" s="31">
        <v>119044827</v>
      </c>
      <c r="Q302" s="31">
        <v>379024846</v>
      </c>
      <c r="R302" s="31">
        <v>406944203</v>
      </c>
      <c r="S302" s="31">
        <v>220877788</v>
      </c>
      <c r="T302" s="36">
        <f t="shared" ref="T302:T339" si="78">IF(($Q302     =0),0,($S302     /$Q302     ))</f>
        <v>0.58275279399493507</v>
      </c>
      <c r="U302" s="36">
        <f t="shared" ref="U302:U339" si="79">IF(($P302     =0),0,(($H302     /$P302     )-1))</f>
        <v>9.1736644717875793E-2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434368254</v>
      </c>
      <c r="E303" s="32">
        <f>E302</f>
        <v>434368253</v>
      </c>
      <c r="F303" s="32">
        <f>F302</f>
        <v>114888177</v>
      </c>
      <c r="G303" s="37">
        <f t="shared" si="72"/>
        <v>0.26449487489479379</v>
      </c>
      <c r="H303" s="32">
        <f>H302</f>
        <v>129965600</v>
      </c>
      <c r="I303" s="37">
        <f t="shared" si="73"/>
        <v>0.29920602807220803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244853777</v>
      </c>
      <c r="O303" s="37">
        <f t="shared" si="77"/>
        <v>0.56370090296700182</v>
      </c>
      <c r="P303" s="32">
        <f>P302</f>
        <v>119044827</v>
      </c>
      <c r="Q303" s="32">
        <f>Q302</f>
        <v>379024846</v>
      </c>
      <c r="R303" s="32">
        <f>R302</f>
        <v>406944203</v>
      </c>
      <c r="S303" s="32">
        <f>S302</f>
        <v>220877788</v>
      </c>
      <c r="T303" s="37">
        <f t="shared" si="78"/>
        <v>0.58275279399493507</v>
      </c>
      <c r="U303" s="37">
        <f t="shared" si="79"/>
        <v>9.1736644717875793E-2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3028404</v>
      </c>
      <c r="E304" s="31">
        <v>3028404</v>
      </c>
      <c r="F304" s="31">
        <v>656562</v>
      </c>
      <c r="G304" s="36">
        <f t="shared" si="72"/>
        <v>0.21680132505438507</v>
      </c>
      <c r="H304" s="31">
        <v>687260</v>
      </c>
      <c r="I304" s="36">
        <f t="shared" si="73"/>
        <v>0.22693801751681744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1343822</v>
      </c>
      <c r="O304" s="36">
        <f t="shared" si="77"/>
        <v>0.44373934257120251</v>
      </c>
      <c r="P304" s="31">
        <v>990923</v>
      </c>
      <c r="Q304" s="31">
        <v>2564737</v>
      </c>
      <c r="R304" s="31">
        <v>2629011</v>
      </c>
      <c r="S304" s="31">
        <v>1570258</v>
      </c>
      <c r="T304" s="36">
        <f t="shared" si="78"/>
        <v>0.61224913119746782</v>
      </c>
      <c r="U304" s="36">
        <f t="shared" si="79"/>
        <v>-0.30644459761252896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1098723</v>
      </c>
      <c r="E307" s="31">
        <v>1096723</v>
      </c>
      <c r="F307" s="31">
        <v>144</v>
      </c>
      <c r="G307" s="36">
        <f t="shared" si="72"/>
        <v>1.3106124109534432E-4</v>
      </c>
      <c r="H307" s="31">
        <v>145</v>
      </c>
      <c r="I307" s="36">
        <f t="shared" si="73"/>
        <v>1.3197138860295088E-4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289</v>
      </c>
      <c r="O307" s="36">
        <f t="shared" si="77"/>
        <v>2.630326296982952E-4</v>
      </c>
      <c r="P307" s="31">
        <v>17451</v>
      </c>
      <c r="Q307" s="31">
        <v>486204</v>
      </c>
      <c r="R307" s="31">
        <v>486204</v>
      </c>
      <c r="S307" s="31">
        <v>25855</v>
      </c>
      <c r="T307" s="36">
        <f t="shared" si="78"/>
        <v>5.3177267155350427E-2</v>
      </c>
      <c r="U307" s="36">
        <f t="shared" si="79"/>
        <v>-0.99169102057188696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2505961</v>
      </c>
      <c r="E308" s="31">
        <v>2373977</v>
      </c>
      <c r="F308" s="31">
        <v>150828</v>
      </c>
      <c r="G308" s="36">
        <f t="shared" si="72"/>
        <v>6.0187688475598786E-2</v>
      </c>
      <c r="H308" s="31">
        <v>995494</v>
      </c>
      <c r="I308" s="36">
        <f t="shared" si="73"/>
        <v>0.39725039615540703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1146322</v>
      </c>
      <c r="O308" s="36">
        <f t="shared" si="77"/>
        <v>0.45743808463100583</v>
      </c>
      <c r="P308" s="31">
        <v>180180</v>
      </c>
      <c r="Q308" s="31">
        <v>2383814</v>
      </c>
      <c r="R308" s="31">
        <v>2384878</v>
      </c>
      <c r="S308" s="31">
        <v>721564</v>
      </c>
      <c r="T308" s="36">
        <f t="shared" si="78"/>
        <v>0.30269307924192074</v>
      </c>
      <c r="U308" s="36">
        <f t="shared" si="79"/>
        <v>4.5249972249972252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3344690</v>
      </c>
      <c r="E309" s="31">
        <v>3344690</v>
      </c>
      <c r="F309" s="31">
        <v>505573</v>
      </c>
      <c r="G309" s="36">
        <f t="shared" si="72"/>
        <v>0.15115690841303678</v>
      </c>
      <c r="H309" s="31">
        <v>750682</v>
      </c>
      <c r="I309" s="36">
        <f t="shared" si="73"/>
        <v>0.22443993314776556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1256255</v>
      </c>
      <c r="O309" s="36">
        <f t="shared" si="77"/>
        <v>0.37559684156080236</v>
      </c>
      <c r="P309" s="31">
        <v>618912</v>
      </c>
      <c r="Q309" s="31">
        <v>3239555</v>
      </c>
      <c r="R309" s="31">
        <v>3239555</v>
      </c>
      <c r="S309" s="31">
        <v>1125559</v>
      </c>
      <c r="T309" s="36">
        <f t="shared" si="78"/>
        <v>0.34744247280876539</v>
      </c>
      <c r="U309" s="36">
        <f t="shared" si="79"/>
        <v>0.21290587353290946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9977778</v>
      </c>
      <c r="E310" s="32">
        <f>SUM(E304:E309)</f>
        <v>9843794</v>
      </c>
      <c r="F310" s="32">
        <f>SUM(F304:F309)</f>
        <v>1313107</v>
      </c>
      <c r="G310" s="37">
        <f t="shared" si="72"/>
        <v>0.13160314851663366</v>
      </c>
      <c r="H310" s="32">
        <f>SUM(H304:H309)</f>
        <v>2433581</v>
      </c>
      <c r="I310" s="37">
        <f t="shared" si="73"/>
        <v>0.24390009479064376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3746688</v>
      </c>
      <c r="O310" s="37">
        <f t="shared" si="77"/>
        <v>0.37550324330727741</v>
      </c>
      <c r="P310" s="32">
        <f>SUM(P304:P309)</f>
        <v>1807466</v>
      </c>
      <c r="Q310" s="32">
        <f>SUM(Q304:Q309)</f>
        <v>8674310</v>
      </c>
      <c r="R310" s="32">
        <f>SUM(R304:R309)</f>
        <v>8739648</v>
      </c>
      <c r="S310" s="32">
        <f>SUM(S304:S309)</f>
        <v>3443236</v>
      </c>
      <c r="T310" s="37">
        <f t="shared" si="78"/>
        <v>0.39694638536091054</v>
      </c>
      <c r="U310" s="37">
        <f t="shared" si="79"/>
        <v>0.34640485630158468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1058560</v>
      </c>
      <c r="E311" s="31">
        <v>1058560</v>
      </c>
      <c r="F311" s="31">
        <v>250000</v>
      </c>
      <c r="G311" s="36">
        <f t="shared" si="72"/>
        <v>0.23616989117291415</v>
      </c>
      <c r="H311" s="31">
        <v>250000</v>
      </c>
      <c r="I311" s="36">
        <f t="shared" si="73"/>
        <v>0.23616989117291415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500000</v>
      </c>
      <c r="O311" s="36">
        <f t="shared" si="77"/>
        <v>0.4723397823458283</v>
      </c>
      <c r="P311" s="31">
        <v>274425</v>
      </c>
      <c r="Q311" s="31">
        <v>1153528</v>
      </c>
      <c r="R311" s="31">
        <v>1140528</v>
      </c>
      <c r="S311" s="31">
        <v>549938</v>
      </c>
      <c r="T311" s="36">
        <f t="shared" si="78"/>
        <v>0.47674438765248872</v>
      </c>
      <c r="U311" s="36">
        <f t="shared" si="79"/>
        <v>-8.9004281679876063E-2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950200</v>
      </c>
      <c r="E314" s="31">
        <v>1937200</v>
      </c>
      <c r="F314" s="31">
        <v>16789</v>
      </c>
      <c r="G314" s="36">
        <f t="shared" si="72"/>
        <v>1.7668911808040411E-2</v>
      </c>
      <c r="H314" s="31">
        <v>288014</v>
      </c>
      <c r="I314" s="36">
        <f t="shared" si="73"/>
        <v>0.30310881919595872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304803</v>
      </c>
      <c r="O314" s="36">
        <f t="shared" si="77"/>
        <v>0.32077773100399914</v>
      </c>
      <c r="P314" s="31">
        <v>33323</v>
      </c>
      <c r="Q314" s="31">
        <v>1125833</v>
      </c>
      <c r="R314" s="31">
        <v>911543</v>
      </c>
      <c r="S314" s="31">
        <v>164238</v>
      </c>
      <c r="T314" s="36">
        <f t="shared" si="78"/>
        <v>0.14588131632311363</v>
      </c>
      <c r="U314" s="36">
        <f t="shared" si="79"/>
        <v>7.6430993608018483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2132199</v>
      </c>
      <c r="E315" s="31">
        <v>2182199</v>
      </c>
      <c r="F315" s="31">
        <v>0</v>
      </c>
      <c r="G315" s="36">
        <f t="shared" si="72"/>
        <v>0</v>
      </c>
      <c r="H315" s="31">
        <v>1872000</v>
      </c>
      <c r="I315" s="36">
        <f t="shared" si="73"/>
        <v>0.8779668314261474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1872000</v>
      </c>
      <c r="O315" s="36">
        <f t="shared" si="77"/>
        <v>0.8779668314261474</v>
      </c>
      <c r="P315" s="31">
        <v>1053354</v>
      </c>
      <c r="Q315" s="31">
        <v>1830388</v>
      </c>
      <c r="R315" s="31">
        <v>1545111</v>
      </c>
      <c r="S315" s="31">
        <v>1053354</v>
      </c>
      <c r="T315" s="36">
        <f t="shared" si="78"/>
        <v>0.57548126408171385</v>
      </c>
      <c r="U315" s="36">
        <f t="shared" si="79"/>
        <v>0.77718032114559787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12533279</v>
      </c>
      <c r="E316" s="31">
        <v>10785605</v>
      </c>
      <c r="F316" s="31">
        <v>1897596</v>
      </c>
      <c r="G316" s="36">
        <f t="shared" si="72"/>
        <v>0.15140459252522823</v>
      </c>
      <c r="H316" s="31">
        <v>3016814</v>
      </c>
      <c r="I316" s="36">
        <f t="shared" si="73"/>
        <v>0.24070428815954709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4914410</v>
      </c>
      <c r="O316" s="36">
        <f t="shared" si="77"/>
        <v>0.39210888068477529</v>
      </c>
      <c r="P316" s="31">
        <v>2183205</v>
      </c>
      <c r="Q316" s="31">
        <v>9738899</v>
      </c>
      <c r="R316" s="31">
        <v>10524433</v>
      </c>
      <c r="S316" s="31">
        <v>3856307</v>
      </c>
      <c r="T316" s="36">
        <f t="shared" si="78"/>
        <v>0.39596950332886705</v>
      </c>
      <c r="U316" s="36">
        <f t="shared" si="79"/>
        <v>0.38182809218557123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16674238</v>
      </c>
      <c r="E317" s="32">
        <f>SUM(E311:E316)</f>
        <v>15963564</v>
      </c>
      <c r="F317" s="32">
        <f>SUM(F311:F316)</f>
        <v>2164385</v>
      </c>
      <c r="G317" s="37">
        <f t="shared" si="72"/>
        <v>0.12980413257865217</v>
      </c>
      <c r="H317" s="32">
        <f>SUM(H311:H316)</f>
        <v>5426828</v>
      </c>
      <c r="I317" s="37">
        <f t="shared" si="73"/>
        <v>0.32546182920023092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7591213</v>
      </c>
      <c r="O317" s="37">
        <f t="shared" si="77"/>
        <v>0.45526596177888307</v>
      </c>
      <c r="P317" s="32">
        <f>SUM(P311:P316)</f>
        <v>3544307</v>
      </c>
      <c r="Q317" s="32">
        <f>SUM(Q311:Q316)</f>
        <v>13848648</v>
      </c>
      <c r="R317" s="32">
        <f>SUM(R311:R316)</f>
        <v>14121615</v>
      </c>
      <c r="S317" s="32">
        <f>SUM(S311:S316)</f>
        <v>5623837</v>
      </c>
      <c r="T317" s="37">
        <f t="shared" si="78"/>
        <v>0.40609285469599632</v>
      </c>
      <c r="U317" s="37">
        <f t="shared" si="79"/>
        <v>0.53113937364906594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428000</v>
      </c>
      <c r="E318" s="31">
        <v>428000</v>
      </c>
      <c r="F318" s="31">
        <v>0</v>
      </c>
      <c r="G318" s="36">
        <f t="shared" si="72"/>
        <v>0</v>
      </c>
      <c r="H318" s="31">
        <v>38744</v>
      </c>
      <c r="I318" s="36">
        <f t="shared" si="73"/>
        <v>9.0523364485981306E-2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38744</v>
      </c>
      <c r="O318" s="36">
        <f t="shared" si="77"/>
        <v>9.0523364485981306E-2</v>
      </c>
      <c r="P318" s="31">
        <v>207866</v>
      </c>
      <c r="Q318" s="31">
        <v>707492</v>
      </c>
      <c r="R318" s="31">
        <v>737992</v>
      </c>
      <c r="S318" s="31">
        <v>336836</v>
      </c>
      <c r="T318" s="36">
        <f t="shared" si="78"/>
        <v>0.47609866966693615</v>
      </c>
      <c r="U318" s="36">
        <f t="shared" si="79"/>
        <v>-0.81361069150317999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3923223</v>
      </c>
      <c r="E319" s="31">
        <v>3923223</v>
      </c>
      <c r="F319" s="31">
        <v>1223916</v>
      </c>
      <c r="G319" s="36">
        <f t="shared" si="72"/>
        <v>0.31196697205333473</v>
      </c>
      <c r="H319" s="31">
        <v>1321893</v>
      </c>
      <c r="I319" s="36">
        <f t="shared" si="73"/>
        <v>0.33694057156577639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2545809</v>
      </c>
      <c r="O319" s="36">
        <f t="shared" si="77"/>
        <v>0.64890754361911107</v>
      </c>
      <c r="P319" s="31">
        <v>697620</v>
      </c>
      <c r="Q319" s="31">
        <v>4103884</v>
      </c>
      <c r="R319" s="31">
        <v>4203884</v>
      </c>
      <c r="S319" s="31">
        <v>1340092</v>
      </c>
      <c r="T319" s="36">
        <f t="shared" si="78"/>
        <v>0.32654236815660481</v>
      </c>
      <c r="U319" s="36">
        <f t="shared" si="79"/>
        <v>0.89486109916573486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1643625</v>
      </c>
      <c r="E321" s="31">
        <v>1643625</v>
      </c>
      <c r="F321" s="31">
        <v>246198</v>
      </c>
      <c r="G321" s="36">
        <f t="shared" si="72"/>
        <v>0.14978964179785534</v>
      </c>
      <c r="H321" s="31">
        <v>524011</v>
      </c>
      <c r="I321" s="36">
        <f t="shared" si="73"/>
        <v>0.31881420640352881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770209</v>
      </c>
      <c r="O321" s="36">
        <f t="shared" si="77"/>
        <v>0.46860384820138412</v>
      </c>
      <c r="P321" s="31">
        <v>100000</v>
      </c>
      <c r="Q321" s="31">
        <v>1370650</v>
      </c>
      <c r="R321" s="31">
        <v>1230650</v>
      </c>
      <c r="S321" s="31">
        <v>315000</v>
      </c>
      <c r="T321" s="36">
        <f t="shared" si="78"/>
        <v>0.22981796957647832</v>
      </c>
      <c r="U321" s="36">
        <f t="shared" si="79"/>
        <v>4.2401099999999996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5994848</v>
      </c>
      <c r="E323" s="32">
        <f>SUM(E318:E322)</f>
        <v>5994848</v>
      </c>
      <c r="F323" s="32">
        <f>SUM(F318:F322)</f>
        <v>1470114</v>
      </c>
      <c r="G323" s="37">
        <f t="shared" si="72"/>
        <v>0.24522957045783311</v>
      </c>
      <c r="H323" s="32">
        <f>SUM(H318:H322)</f>
        <v>1884648</v>
      </c>
      <c r="I323" s="37">
        <f t="shared" si="73"/>
        <v>0.31437794586284756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3354762</v>
      </c>
      <c r="O323" s="37">
        <f t="shared" si="77"/>
        <v>0.55960751632068073</v>
      </c>
      <c r="P323" s="32">
        <f>SUM(P318:P322)</f>
        <v>1005486</v>
      </c>
      <c r="Q323" s="32">
        <f>SUM(Q318:Q322)</f>
        <v>6182026</v>
      </c>
      <c r="R323" s="32">
        <f>SUM(R318:R322)</f>
        <v>6172526</v>
      </c>
      <c r="S323" s="32">
        <f>SUM(S318:S322)</f>
        <v>1991928</v>
      </c>
      <c r="T323" s="37">
        <f t="shared" si="78"/>
        <v>0.32221281502213028</v>
      </c>
      <c r="U323" s="37">
        <f t="shared" si="79"/>
        <v>0.87436523233540786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1349910</v>
      </c>
      <c r="E325" s="31">
        <v>1349910</v>
      </c>
      <c r="F325" s="31">
        <v>195296</v>
      </c>
      <c r="G325" s="36">
        <f t="shared" si="72"/>
        <v>0.14467334859360995</v>
      </c>
      <c r="H325" s="31">
        <v>517068</v>
      </c>
      <c r="I325" s="36">
        <f t="shared" si="73"/>
        <v>0.38303886925795055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712364</v>
      </c>
      <c r="O325" s="36">
        <f t="shared" si="77"/>
        <v>0.52771221785156053</v>
      </c>
      <c r="P325" s="31">
        <v>337086</v>
      </c>
      <c r="Q325" s="31">
        <v>1299860</v>
      </c>
      <c r="R325" s="31">
        <v>1291739</v>
      </c>
      <c r="S325" s="31">
        <v>645707</v>
      </c>
      <c r="T325" s="36">
        <f t="shared" si="78"/>
        <v>0.49675118858954043</v>
      </c>
      <c r="U325" s="36">
        <f t="shared" si="79"/>
        <v>0.53393496021786735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8752211</v>
      </c>
      <c r="E326" s="31">
        <v>8742211</v>
      </c>
      <c r="F326" s="31">
        <v>2908609</v>
      </c>
      <c r="G326" s="36">
        <f t="shared" si="72"/>
        <v>0.33232848248288349</v>
      </c>
      <c r="H326" s="31">
        <v>494928</v>
      </c>
      <c r="I326" s="36">
        <f t="shared" si="73"/>
        <v>5.6548910898057643E-2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3403537</v>
      </c>
      <c r="O326" s="36">
        <f t="shared" si="77"/>
        <v>0.38887739338094113</v>
      </c>
      <c r="P326" s="31">
        <v>2058722</v>
      </c>
      <c r="Q326" s="31">
        <v>8741899</v>
      </c>
      <c r="R326" s="31">
        <v>7883719</v>
      </c>
      <c r="S326" s="31">
        <v>4650653</v>
      </c>
      <c r="T326" s="36">
        <f t="shared" si="78"/>
        <v>0.53199573685305679</v>
      </c>
      <c r="U326" s="36">
        <f t="shared" si="79"/>
        <v>-0.75959454457668396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22024413</v>
      </c>
      <c r="E327" s="31">
        <v>24024413</v>
      </c>
      <c r="F327" s="31">
        <v>3912335</v>
      </c>
      <c r="G327" s="36">
        <f t="shared" si="72"/>
        <v>0.17763628933038988</v>
      </c>
      <c r="H327" s="31">
        <v>5040702</v>
      </c>
      <c r="I327" s="36">
        <f t="shared" si="73"/>
        <v>0.22886884658401566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8953037</v>
      </c>
      <c r="O327" s="36">
        <f t="shared" si="77"/>
        <v>0.40650513591440551</v>
      </c>
      <c r="P327" s="31">
        <v>4647292</v>
      </c>
      <c r="Q327" s="31">
        <v>19758250</v>
      </c>
      <c r="R327" s="31">
        <v>18042490</v>
      </c>
      <c r="S327" s="31">
        <v>8319037</v>
      </c>
      <c r="T327" s="36">
        <f t="shared" si="78"/>
        <v>0.42104118532764795</v>
      </c>
      <c r="U327" s="36">
        <f t="shared" si="79"/>
        <v>8.4653600419341002E-2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6224645</v>
      </c>
      <c r="E329" s="31">
        <v>11224645</v>
      </c>
      <c r="F329" s="31">
        <v>936499</v>
      </c>
      <c r="G329" s="36">
        <f t="shared" si="72"/>
        <v>0.15045018631584611</v>
      </c>
      <c r="H329" s="31">
        <v>49608</v>
      </c>
      <c r="I329" s="36">
        <f t="shared" si="73"/>
        <v>7.9696111183850653E-3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986107</v>
      </c>
      <c r="O329" s="36">
        <f t="shared" si="77"/>
        <v>0.15841979743423118</v>
      </c>
      <c r="P329" s="31">
        <v>10187</v>
      </c>
      <c r="Q329" s="31">
        <v>4775878</v>
      </c>
      <c r="R329" s="31">
        <v>4665197</v>
      </c>
      <c r="S329" s="31">
        <v>703565</v>
      </c>
      <c r="T329" s="36">
        <f t="shared" si="78"/>
        <v>0.14731636779666482</v>
      </c>
      <c r="U329" s="36">
        <f t="shared" si="79"/>
        <v>3.8697359379601455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1655588</v>
      </c>
      <c r="E331" s="31">
        <v>1635588</v>
      </c>
      <c r="F331" s="31">
        <v>302427</v>
      </c>
      <c r="G331" s="36">
        <f t="shared" si="72"/>
        <v>0.18267044699526694</v>
      </c>
      <c r="H331" s="31">
        <v>512882</v>
      </c>
      <c r="I331" s="36">
        <f t="shared" si="73"/>
        <v>0.3097884256227999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815309</v>
      </c>
      <c r="O331" s="36">
        <f t="shared" si="77"/>
        <v>0.49245887261806681</v>
      </c>
      <c r="P331" s="31">
        <v>711051</v>
      </c>
      <c r="Q331" s="31">
        <v>2629999</v>
      </c>
      <c r="R331" s="31">
        <v>1806998</v>
      </c>
      <c r="S331" s="31">
        <v>1010138</v>
      </c>
      <c r="T331" s="36">
        <f t="shared" si="78"/>
        <v>0.38408303577301739</v>
      </c>
      <c r="U331" s="36">
        <f t="shared" si="79"/>
        <v>-0.27869871500075238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40006767</v>
      </c>
      <c r="E332" s="32">
        <f>SUM(E324:E331)</f>
        <v>46976767</v>
      </c>
      <c r="F332" s="32">
        <f>SUM(F324:F331)</f>
        <v>8255166</v>
      </c>
      <c r="G332" s="37">
        <f t="shared" si="72"/>
        <v>0.20634424171290822</v>
      </c>
      <c r="H332" s="32">
        <f>SUM(H324:H331)</f>
        <v>6615188</v>
      </c>
      <c r="I332" s="37">
        <f t="shared" si="73"/>
        <v>0.16535172662164879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14870354</v>
      </c>
      <c r="O332" s="37">
        <f t="shared" si="77"/>
        <v>0.37169596833455698</v>
      </c>
      <c r="P332" s="32">
        <f>SUM(P324:P331)</f>
        <v>7764338</v>
      </c>
      <c r="Q332" s="32">
        <f>SUM(Q324:Q331)</f>
        <v>37205886</v>
      </c>
      <c r="R332" s="32">
        <f>SUM(R324:R331)</f>
        <v>33690143</v>
      </c>
      <c r="S332" s="32">
        <f>SUM(S324:S331)</f>
        <v>15329100</v>
      </c>
      <c r="T332" s="37">
        <f t="shared" si="78"/>
        <v>0.41200739044354434</v>
      </c>
      <c r="U332" s="37">
        <f t="shared" si="79"/>
        <v>-0.14800360314040939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538562</v>
      </c>
      <c r="E333" s="31">
        <v>538562</v>
      </c>
      <c r="F333" s="31">
        <v>105202</v>
      </c>
      <c r="G333" s="36">
        <f t="shared" si="72"/>
        <v>0.19533869823715747</v>
      </c>
      <c r="H333" s="31">
        <v>104769</v>
      </c>
      <c r="I333" s="36">
        <f t="shared" si="73"/>
        <v>0.19453470538211015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209971</v>
      </c>
      <c r="O333" s="36">
        <f t="shared" si="77"/>
        <v>0.38987340361926759</v>
      </c>
      <c r="P333" s="31">
        <v>99794</v>
      </c>
      <c r="Q333" s="31">
        <v>450732</v>
      </c>
      <c r="R333" s="31">
        <v>504000</v>
      </c>
      <c r="S333" s="31">
        <v>196416</v>
      </c>
      <c r="T333" s="36">
        <f t="shared" si="78"/>
        <v>0.43577114560315222</v>
      </c>
      <c r="U333" s="36">
        <f t="shared" si="79"/>
        <v>4.9852696554903098E-2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270000</v>
      </c>
      <c r="R334" s="31">
        <v>140000</v>
      </c>
      <c r="S334" s="31">
        <v>140000</v>
      </c>
      <c r="T334" s="36">
        <f t="shared" si="78"/>
        <v>0.51851851851851849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100000</v>
      </c>
      <c r="E336" s="31">
        <v>100000</v>
      </c>
      <c r="F336" s="31">
        <v>0</v>
      </c>
      <c r="G336" s="36">
        <f t="shared" si="72"/>
        <v>0</v>
      </c>
      <c r="H336" s="31">
        <v>36121</v>
      </c>
      <c r="I336" s="36">
        <f t="shared" si="73"/>
        <v>0.36120999999999998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36121</v>
      </c>
      <c r="O336" s="36">
        <f t="shared" si="77"/>
        <v>0.36120999999999998</v>
      </c>
      <c r="P336" s="31">
        <v>54976</v>
      </c>
      <c r="Q336" s="31">
        <v>75000</v>
      </c>
      <c r="R336" s="31">
        <v>55000</v>
      </c>
      <c r="S336" s="31">
        <v>54976</v>
      </c>
      <c r="T336" s="36">
        <f t="shared" si="78"/>
        <v>0.73301333333333329</v>
      </c>
      <c r="U336" s="36">
        <f t="shared" si="79"/>
        <v>-0.34296784051222351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638562</v>
      </c>
      <c r="E337" s="32">
        <f>SUM(E333:E336)</f>
        <v>638562</v>
      </c>
      <c r="F337" s="32">
        <f>SUM(F333:F336)</f>
        <v>105202</v>
      </c>
      <c r="G337" s="37">
        <f t="shared" si="72"/>
        <v>0.16474829382268283</v>
      </c>
      <c r="H337" s="32">
        <f>SUM(H333:H336)</f>
        <v>140890</v>
      </c>
      <c r="I337" s="37">
        <f t="shared" si="73"/>
        <v>0.22063636733786227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246092</v>
      </c>
      <c r="O337" s="37">
        <f t="shared" si="77"/>
        <v>0.38538466116054509</v>
      </c>
      <c r="P337" s="32">
        <f>SUM(P333:P336)</f>
        <v>154770</v>
      </c>
      <c r="Q337" s="32">
        <f>SUM(Q333:Q336)</f>
        <v>795732</v>
      </c>
      <c r="R337" s="32">
        <f>SUM(R333:R336)</f>
        <v>699000</v>
      </c>
      <c r="S337" s="32">
        <f>SUM(S333:S336)</f>
        <v>391392</v>
      </c>
      <c r="T337" s="37">
        <f t="shared" si="78"/>
        <v>0.49186409494653976</v>
      </c>
      <c r="U337" s="37">
        <f t="shared" si="79"/>
        <v>-8.9681462815791146E-2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507660447</v>
      </c>
      <c r="E338" s="32">
        <f>SUM(E302,E304:E309,E311:E316,E318:E322,E324:E331,E333:E336)</f>
        <v>513785788</v>
      </c>
      <c r="F338" s="32">
        <f>SUM(F302,F304:F309,F311:F316,F318:F322,F324:F331,F333:F336)</f>
        <v>128196151</v>
      </c>
      <c r="G338" s="37">
        <f t="shared" si="72"/>
        <v>0.25252341748814638</v>
      </c>
      <c r="H338" s="32">
        <f>SUM(H302,H304:H309,H311:H316,H318:H322,H324:H331,H333:H336)</f>
        <v>146466735</v>
      </c>
      <c r="I338" s="37">
        <f t="shared" si="73"/>
        <v>0.28851318999843217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274662886</v>
      </c>
      <c r="O338" s="37">
        <f t="shared" si="77"/>
        <v>0.54103660748657856</v>
      </c>
      <c r="P338" s="32">
        <f>SUM(P302,P304:P309,P311:P316,P318:P322,P324:P331,P333:P336)</f>
        <v>133321194</v>
      </c>
      <c r="Q338" s="32">
        <f>SUM(Q302,Q304:Q309,Q311:Q316,Q318:Q322,Q324:Q331,Q333:Q336)</f>
        <v>445731448</v>
      </c>
      <c r="R338" s="32">
        <f>SUM(R302,R304:R309,R311:R316,R318:R322,R324:R331,R333:R336)</f>
        <v>470367135</v>
      </c>
      <c r="S338" s="32">
        <f>SUM(S302,S304:S309,S311:S316,S318:S322,S324:S331,S333:S336)</f>
        <v>247657281</v>
      </c>
      <c r="T338" s="37">
        <f t="shared" si="78"/>
        <v>0.55561994135984771</v>
      </c>
      <c r="U338" s="37">
        <f t="shared" si="79"/>
        <v>9.8600534585671307E-2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3078705760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3088271737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667588021</v>
      </c>
      <c r="G339" s="39">
        <f t="shared" si="72"/>
        <v>0.21684047552501412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829271008</v>
      </c>
      <c r="I339" s="39">
        <f t="shared" si="73"/>
        <v>0.2693570196847912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1496859029</v>
      </c>
      <c r="O339" s="39">
        <f t="shared" si="77"/>
        <v>0.48619749520980532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754391034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2770621072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2858932518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1397276480</v>
      </c>
      <c r="T339" s="39">
        <f t="shared" si="78"/>
        <v>0.50431886702982531</v>
      </c>
      <c r="U339" s="39">
        <f t="shared" si="79"/>
        <v>9.9258833450027506E-2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3" manualBreakCount="3">
    <brk id="103" max="16383" man="1"/>
    <brk id="171" max="16383" man="1"/>
    <brk id="23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tabSelected="1" view="pageBreakPreview" topLeftCell="A252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7" bestFit="1" customWidth="1"/>
    <col min="5" max="5" width="11.7109375" hidden="1" customWidth="1"/>
    <col min="6" max="6" width="18" bestFit="1" customWidth="1"/>
    <col min="7" max="7" width="11.7109375" customWidth="1"/>
    <col min="8" max="8" width="19" bestFit="1" customWidth="1"/>
    <col min="9" max="9" width="13.7109375" bestFit="1" customWidth="1"/>
    <col min="10" max="13" width="11.7109375" hidden="1" customWidth="1"/>
    <col min="14" max="14" width="17" bestFit="1" customWidth="1"/>
    <col min="15" max="15" width="11.7109375" customWidth="1"/>
    <col min="16" max="16" width="17" bestFit="1" customWidth="1"/>
    <col min="17" max="19" width="11.7109375" hidden="1" customWidth="1"/>
    <col min="20" max="20" width="11.7109375" customWidth="1"/>
    <col min="21" max="21" width="13.710937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71.2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1610867903</v>
      </c>
      <c r="E8" s="31">
        <v>1609977903</v>
      </c>
      <c r="F8" s="31">
        <v>433504890</v>
      </c>
      <c r="G8" s="36">
        <f>IF(($D8       =0),0,($F8       /$D8       ))</f>
        <v>0.269112625059238</v>
      </c>
      <c r="H8" s="31">
        <v>420655885</v>
      </c>
      <c r="I8" s="36">
        <f>IF(($D8       =0),0,($H8       /$D8       ))</f>
        <v>0.26113617647765625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854160775</v>
      </c>
      <c r="O8" s="36">
        <f>IF(($D8       =0),0,($N8       /$D8       ))</f>
        <v>0.53024880153689424</v>
      </c>
      <c r="P8" s="31">
        <v>365290345</v>
      </c>
      <c r="Q8" s="31">
        <v>1508208660</v>
      </c>
      <c r="R8" s="31">
        <v>1405972945</v>
      </c>
      <c r="S8" s="31">
        <v>801929427</v>
      </c>
      <c r="T8" s="36">
        <f>IF(($Q8       =0),0,($S8       /$Q8       ))</f>
        <v>0.53170986765186723</v>
      </c>
      <c r="U8" s="36">
        <f>IF(($P8       =0),0,(($H8       /$P8       )-1))</f>
        <v>0.15156584551940466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2230332780</v>
      </c>
      <c r="E9" s="31">
        <v>2230332780</v>
      </c>
      <c r="F9" s="31">
        <v>394690186</v>
      </c>
      <c r="G9" s="36">
        <f>IF(($D9       =0),0,($F9       /$D9       ))</f>
        <v>0.17696470658517605</v>
      </c>
      <c r="H9" s="31">
        <v>398249810</v>
      </c>
      <c r="I9" s="36">
        <f>IF(($D9       =0),0,($H9       /$D9       ))</f>
        <v>0.1785607123614979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792939996</v>
      </c>
      <c r="O9" s="36">
        <f>IF(($D9       =0),0,($N9       /$D9       ))</f>
        <v>0.35552541894667394</v>
      </c>
      <c r="P9" s="31">
        <v>307072950</v>
      </c>
      <c r="Q9" s="31">
        <v>2170672070</v>
      </c>
      <c r="R9" s="31">
        <v>2074787740</v>
      </c>
      <c r="S9" s="31">
        <v>1084513386</v>
      </c>
      <c r="T9" s="36">
        <f>IF(($Q9       =0),0,($S9       /$Q9       ))</f>
        <v>0.49962101645321305</v>
      </c>
      <c r="U9" s="36">
        <f>IF(($P9       =0),0,(($H9       /$P9       )-1))</f>
        <v>0.29692247395936366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3841200683</v>
      </c>
      <c r="E10" s="32">
        <f>SUM(E8:E9)</f>
        <v>3840310683</v>
      </c>
      <c r="F10" s="32">
        <f>SUM(F8:F9)</f>
        <v>828195076</v>
      </c>
      <c r="G10" s="37">
        <f t="shared" ref="G10:G54" si="0">IF(($D10      =0),0,($F10      /$D10      ))</f>
        <v>0.21560838507223601</v>
      </c>
      <c r="H10" s="32">
        <f>SUM(H8:H9)</f>
        <v>818905695</v>
      </c>
      <c r="I10" s="37">
        <f t="shared" ref="I10:I54" si="1">IF(($D10      =0),0,($H10      /$D10      ))</f>
        <v>0.21319003160241809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1647100771</v>
      </c>
      <c r="O10" s="37">
        <f t="shared" ref="O10:O54" si="5">IF(($D10      =0),0,($N10      /$D10      ))</f>
        <v>0.42879841667465413</v>
      </c>
      <c r="P10" s="32">
        <f>SUM(P8:P9)</f>
        <v>672363295</v>
      </c>
      <c r="Q10" s="32">
        <f>SUM(Q8:Q9)</f>
        <v>3678880730</v>
      </c>
      <c r="R10" s="32">
        <f>SUM(R8:R9)</f>
        <v>3480760685</v>
      </c>
      <c r="S10" s="32">
        <f>SUM(S8:S9)</f>
        <v>1886442813</v>
      </c>
      <c r="T10" s="37">
        <f t="shared" ref="T10:T54" si="6">IF(($Q10      =0),0,($S10      /$Q10      ))</f>
        <v>0.51277629024956184</v>
      </c>
      <c r="U10" s="37">
        <f t="shared" ref="U10:U54" si="7">IF(($P10      =0),0,(($H10      /$P10      )-1))</f>
        <v>0.21795121936274042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109240213</v>
      </c>
      <c r="E11" s="31">
        <v>109240213</v>
      </c>
      <c r="F11" s="31">
        <v>42052842</v>
      </c>
      <c r="G11" s="36">
        <f t="shared" si="0"/>
        <v>0.38495752475327011</v>
      </c>
      <c r="H11" s="31">
        <v>42356993</v>
      </c>
      <c r="I11" s="36">
        <f t="shared" si="1"/>
        <v>0.38774176502200708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84409835</v>
      </c>
      <c r="O11" s="36">
        <f t="shared" si="5"/>
        <v>0.77269928977527713</v>
      </c>
      <c r="P11" s="31">
        <v>47547770</v>
      </c>
      <c r="Q11" s="31">
        <v>116290794</v>
      </c>
      <c r="R11" s="31">
        <v>194128564</v>
      </c>
      <c r="S11" s="31">
        <v>79714225</v>
      </c>
      <c r="T11" s="36">
        <f t="shared" si="6"/>
        <v>0.68547321983200149</v>
      </c>
      <c r="U11" s="36">
        <f t="shared" si="7"/>
        <v>-0.1091697255202505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82977375</v>
      </c>
      <c r="E12" s="31">
        <v>82977375</v>
      </c>
      <c r="F12" s="31">
        <v>12970656</v>
      </c>
      <c r="G12" s="36">
        <f t="shared" si="0"/>
        <v>0.15631557397423093</v>
      </c>
      <c r="H12" s="31">
        <v>17565893</v>
      </c>
      <c r="I12" s="36">
        <f t="shared" si="1"/>
        <v>0.21169497106892091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30536549</v>
      </c>
      <c r="O12" s="36">
        <f t="shared" si="5"/>
        <v>0.36801054504315184</v>
      </c>
      <c r="P12" s="31">
        <v>12477072</v>
      </c>
      <c r="Q12" s="31">
        <v>82292647</v>
      </c>
      <c r="R12" s="31">
        <v>79285215</v>
      </c>
      <c r="S12" s="31">
        <v>28020962</v>
      </c>
      <c r="T12" s="36">
        <f t="shared" si="6"/>
        <v>0.34050383626619762</v>
      </c>
      <c r="U12" s="36">
        <f t="shared" si="7"/>
        <v>0.40785378172058318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124585308</v>
      </c>
      <c r="E13" s="31">
        <v>124585308</v>
      </c>
      <c r="F13" s="31">
        <v>11967129</v>
      </c>
      <c r="G13" s="36">
        <f t="shared" si="0"/>
        <v>9.6055700243563233E-2</v>
      </c>
      <c r="H13" s="31">
        <v>25286415</v>
      </c>
      <c r="I13" s="36">
        <f t="shared" si="1"/>
        <v>0.20296466257481982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37253544</v>
      </c>
      <c r="O13" s="36">
        <f t="shared" si="5"/>
        <v>0.29902036281838307</v>
      </c>
      <c r="P13" s="31">
        <v>23647290</v>
      </c>
      <c r="Q13" s="31">
        <v>127600633</v>
      </c>
      <c r="R13" s="31">
        <v>121228107</v>
      </c>
      <c r="S13" s="31">
        <v>29945511</v>
      </c>
      <c r="T13" s="36">
        <f t="shared" si="6"/>
        <v>0.23468152387613939</v>
      </c>
      <c r="U13" s="36">
        <f t="shared" si="7"/>
        <v>6.9315553706154054E-2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107145257</v>
      </c>
      <c r="E14" s="31">
        <v>107145257</v>
      </c>
      <c r="F14" s="31">
        <v>25012955</v>
      </c>
      <c r="G14" s="36">
        <f t="shared" si="0"/>
        <v>0.23344901771993509</v>
      </c>
      <c r="H14" s="31">
        <v>27376371</v>
      </c>
      <c r="I14" s="36">
        <f t="shared" si="1"/>
        <v>0.25550707298224129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52389326</v>
      </c>
      <c r="O14" s="36">
        <f t="shared" si="5"/>
        <v>0.48895609070217638</v>
      </c>
      <c r="P14" s="31">
        <v>22581778</v>
      </c>
      <c r="Q14" s="31">
        <v>98903858</v>
      </c>
      <c r="R14" s="31">
        <v>100557445</v>
      </c>
      <c r="S14" s="31">
        <v>47163520</v>
      </c>
      <c r="T14" s="36">
        <f t="shared" si="6"/>
        <v>0.47686228781894435</v>
      </c>
      <c r="U14" s="36">
        <f t="shared" si="7"/>
        <v>0.21232132385678404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65794992</v>
      </c>
      <c r="E15" s="31">
        <v>65794992</v>
      </c>
      <c r="F15" s="31">
        <v>17110279</v>
      </c>
      <c r="G15" s="36">
        <f t="shared" si="0"/>
        <v>0.26005442785067895</v>
      </c>
      <c r="H15" s="31">
        <v>12060785</v>
      </c>
      <c r="I15" s="36">
        <f t="shared" si="1"/>
        <v>0.18330855637158525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29171064</v>
      </c>
      <c r="O15" s="36">
        <f t="shared" si="5"/>
        <v>0.44336298422226422</v>
      </c>
      <c r="P15" s="31">
        <v>13905034</v>
      </c>
      <c r="Q15" s="31">
        <v>62509923</v>
      </c>
      <c r="R15" s="31">
        <v>86002204</v>
      </c>
      <c r="S15" s="31">
        <v>31957381</v>
      </c>
      <c r="T15" s="36">
        <f t="shared" si="6"/>
        <v>0.51123692793542552</v>
      </c>
      <c r="U15" s="36">
        <f t="shared" si="7"/>
        <v>-0.13263175048691001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300430237</v>
      </c>
      <c r="E16" s="31">
        <v>304796150</v>
      </c>
      <c r="F16" s="31">
        <v>53603800</v>
      </c>
      <c r="G16" s="36">
        <f t="shared" si="0"/>
        <v>0.17842345209746646</v>
      </c>
      <c r="H16" s="31">
        <v>63896128</v>
      </c>
      <c r="I16" s="36">
        <f t="shared" si="1"/>
        <v>0.21268208099839164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117499928</v>
      </c>
      <c r="O16" s="36">
        <f t="shared" si="5"/>
        <v>0.3911055330958581</v>
      </c>
      <c r="P16" s="31">
        <v>54008280</v>
      </c>
      <c r="Q16" s="31">
        <v>241417251</v>
      </c>
      <c r="R16" s="31">
        <v>263098797</v>
      </c>
      <c r="S16" s="31">
        <v>100131267</v>
      </c>
      <c r="T16" s="36">
        <f t="shared" si="6"/>
        <v>0.41476434092938952</v>
      </c>
      <c r="U16" s="36">
        <f t="shared" si="7"/>
        <v>0.18308022399528379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66445404</v>
      </c>
      <c r="E17" s="31">
        <v>66445404</v>
      </c>
      <c r="F17" s="31">
        <v>-45741910</v>
      </c>
      <c r="G17" s="36">
        <f t="shared" si="0"/>
        <v>-0.68841345294551903</v>
      </c>
      <c r="H17" s="31">
        <v>11945855</v>
      </c>
      <c r="I17" s="36">
        <f t="shared" si="1"/>
        <v>0.17978451903159473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-33796055</v>
      </c>
      <c r="O17" s="36">
        <f t="shared" si="5"/>
        <v>-0.50862893391392427</v>
      </c>
      <c r="P17" s="31">
        <v>13578089</v>
      </c>
      <c r="Q17" s="31">
        <v>72351870</v>
      </c>
      <c r="R17" s="31">
        <v>60525976</v>
      </c>
      <c r="S17" s="31">
        <v>25232763</v>
      </c>
      <c r="T17" s="36">
        <f t="shared" si="6"/>
        <v>0.34875066808915928</v>
      </c>
      <c r="U17" s="36">
        <f t="shared" si="7"/>
        <v>-0.12021087798143026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56821900</v>
      </c>
      <c r="E18" s="31">
        <v>56837800</v>
      </c>
      <c r="F18" s="31">
        <v>7810950</v>
      </c>
      <c r="G18" s="36">
        <f t="shared" si="0"/>
        <v>0.13746372437387697</v>
      </c>
      <c r="H18" s="31">
        <v>10904716</v>
      </c>
      <c r="I18" s="36">
        <f t="shared" si="1"/>
        <v>0.19191044298061136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18715666</v>
      </c>
      <c r="O18" s="36">
        <f t="shared" si="5"/>
        <v>0.32937416735448832</v>
      </c>
      <c r="P18" s="31">
        <v>9852553</v>
      </c>
      <c r="Q18" s="31">
        <v>52111820</v>
      </c>
      <c r="R18" s="31">
        <v>55490421</v>
      </c>
      <c r="S18" s="31">
        <v>18289365</v>
      </c>
      <c r="T18" s="36">
        <f t="shared" si="6"/>
        <v>0.3509638504277916</v>
      </c>
      <c r="U18" s="36">
        <f t="shared" si="7"/>
        <v>0.10679089977998601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913440686</v>
      </c>
      <c r="E19" s="32">
        <f>SUM(E11:E18)</f>
        <v>917822499</v>
      </c>
      <c r="F19" s="32">
        <f>SUM(F11:F18)</f>
        <v>124786701</v>
      </c>
      <c r="G19" s="37">
        <f t="shared" si="0"/>
        <v>0.13661171755600998</v>
      </c>
      <c r="H19" s="32">
        <f>SUM(H11:H18)</f>
        <v>211393156</v>
      </c>
      <c r="I19" s="37">
        <f t="shared" si="1"/>
        <v>0.23142515900589083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336179857</v>
      </c>
      <c r="O19" s="37">
        <f t="shared" si="5"/>
        <v>0.36803687656190082</v>
      </c>
      <c r="P19" s="32">
        <f>SUM(P11:P18)</f>
        <v>197597866</v>
      </c>
      <c r="Q19" s="32">
        <f>SUM(Q11:Q18)</f>
        <v>853478796</v>
      </c>
      <c r="R19" s="32">
        <f>SUM(R11:R18)</f>
        <v>960316729</v>
      </c>
      <c r="S19" s="32">
        <f>SUM(S11:S18)</f>
        <v>360454994</v>
      </c>
      <c r="T19" s="37">
        <f t="shared" si="6"/>
        <v>0.42233620294885449</v>
      </c>
      <c r="U19" s="37">
        <f t="shared" si="7"/>
        <v>6.9814974621233983E-2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146664450</v>
      </c>
      <c r="E20" s="31">
        <v>146664450</v>
      </c>
      <c r="F20" s="31">
        <v>7249158</v>
      </c>
      <c r="G20" s="36">
        <f t="shared" si="0"/>
        <v>4.9426824291776229E-2</v>
      </c>
      <c r="H20" s="31">
        <v>18009035</v>
      </c>
      <c r="I20" s="36">
        <f t="shared" si="1"/>
        <v>0.12279073081445435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25258193</v>
      </c>
      <c r="O20" s="36">
        <f t="shared" si="5"/>
        <v>0.17221755510623057</v>
      </c>
      <c r="P20" s="31">
        <v>16437182</v>
      </c>
      <c r="Q20" s="31">
        <v>144444725</v>
      </c>
      <c r="R20" s="31">
        <v>150228675</v>
      </c>
      <c r="S20" s="31">
        <v>22299526</v>
      </c>
      <c r="T20" s="36">
        <f t="shared" si="6"/>
        <v>0.15438103399068398</v>
      </c>
      <c r="U20" s="36">
        <f t="shared" si="7"/>
        <v>9.5627888040662912E-2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202555488</v>
      </c>
      <c r="E21" s="31">
        <v>311026165</v>
      </c>
      <c r="F21" s="31">
        <v>36689912</v>
      </c>
      <c r="G21" s="36">
        <f t="shared" si="0"/>
        <v>0.18113511691176692</v>
      </c>
      <c r="H21" s="31">
        <v>79684922</v>
      </c>
      <c r="I21" s="36">
        <f t="shared" si="1"/>
        <v>0.39339799077672977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116374834</v>
      </c>
      <c r="O21" s="36">
        <f t="shared" si="5"/>
        <v>0.57453310768849675</v>
      </c>
      <c r="P21" s="31">
        <v>40176266</v>
      </c>
      <c r="Q21" s="31">
        <v>176452758</v>
      </c>
      <c r="R21" s="31">
        <v>241364477</v>
      </c>
      <c r="S21" s="31">
        <v>80330415</v>
      </c>
      <c r="T21" s="36">
        <f t="shared" si="6"/>
        <v>0.4552516827195186</v>
      </c>
      <c r="U21" s="36">
        <f t="shared" si="7"/>
        <v>0.9833829754114034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45040656</v>
      </c>
      <c r="E22" s="31">
        <v>45040658</v>
      </c>
      <c r="F22" s="31">
        <v>10907500</v>
      </c>
      <c r="G22" s="36">
        <f t="shared" si="0"/>
        <v>0.24217009627923713</v>
      </c>
      <c r="H22" s="31">
        <v>11541488</v>
      </c>
      <c r="I22" s="36">
        <f t="shared" si="1"/>
        <v>0.25624600139038828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22448988</v>
      </c>
      <c r="O22" s="36">
        <f t="shared" si="5"/>
        <v>0.49841609766962541</v>
      </c>
      <c r="P22" s="31">
        <v>11446207</v>
      </c>
      <c r="Q22" s="31">
        <v>50711987</v>
      </c>
      <c r="R22" s="31">
        <v>50721987</v>
      </c>
      <c r="S22" s="31">
        <v>19471030</v>
      </c>
      <c r="T22" s="36">
        <f t="shared" si="6"/>
        <v>0.38395320617194512</v>
      </c>
      <c r="U22" s="36">
        <f t="shared" si="7"/>
        <v>8.3242422577189945E-3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65745777</v>
      </c>
      <c r="E23" s="31">
        <v>65745777</v>
      </c>
      <c r="F23" s="31">
        <v>12713088</v>
      </c>
      <c r="G23" s="36">
        <f t="shared" si="0"/>
        <v>0.19336737019626371</v>
      </c>
      <c r="H23" s="31">
        <v>8365293</v>
      </c>
      <c r="I23" s="36">
        <f t="shared" si="1"/>
        <v>0.1272369630676051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21078381</v>
      </c>
      <c r="O23" s="36">
        <f t="shared" si="5"/>
        <v>0.32060433326386878</v>
      </c>
      <c r="P23" s="31">
        <v>12876215</v>
      </c>
      <c r="Q23" s="31">
        <v>62599320</v>
      </c>
      <c r="R23" s="31">
        <v>60615076</v>
      </c>
      <c r="S23" s="31">
        <v>27145136</v>
      </c>
      <c r="T23" s="36">
        <f t="shared" si="6"/>
        <v>0.43363308099832393</v>
      </c>
      <c r="U23" s="36">
        <f t="shared" si="7"/>
        <v>-0.35032981353604298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90494962</v>
      </c>
      <c r="E24" s="31">
        <v>90494962</v>
      </c>
      <c r="F24" s="31">
        <v>20371334</v>
      </c>
      <c r="G24" s="36">
        <f t="shared" si="0"/>
        <v>0.22511014480563019</v>
      </c>
      <c r="H24" s="31">
        <v>30147248</v>
      </c>
      <c r="I24" s="36">
        <f t="shared" si="1"/>
        <v>0.33313730768791305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50518582</v>
      </c>
      <c r="O24" s="36">
        <f t="shared" si="5"/>
        <v>0.55824745249354324</v>
      </c>
      <c r="P24" s="31">
        <v>23838970</v>
      </c>
      <c r="Q24" s="31">
        <v>110996125</v>
      </c>
      <c r="R24" s="31">
        <v>95614187</v>
      </c>
      <c r="S24" s="31">
        <v>40324694</v>
      </c>
      <c r="T24" s="36">
        <f t="shared" si="6"/>
        <v>0.36329821423946107</v>
      </c>
      <c r="U24" s="36">
        <f t="shared" si="7"/>
        <v>0.26462040935493447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135675374</v>
      </c>
      <c r="E25" s="31">
        <v>135675374</v>
      </c>
      <c r="F25" s="31">
        <v>30801607</v>
      </c>
      <c r="G25" s="36">
        <f t="shared" si="0"/>
        <v>0.22702430140343671</v>
      </c>
      <c r="H25" s="31">
        <v>36072436</v>
      </c>
      <c r="I25" s="36">
        <f t="shared" si="1"/>
        <v>0.26587312742546781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66874043</v>
      </c>
      <c r="O25" s="36">
        <f t="shared" si="5"/>
        <v>0.49289742882890453</v>
      </c>
      <c r="P25" s="31">
        <v>24392526</v>
      </c>
      <c r="Q25" s="31">
        <v>153744016</v>
      </c>
      <c r="R25" s="31">
        <v>151803979</v>
      </c>
      <c r="S25" s="31">
        <v>45633241</v>
      </c>
      <c r="T25" s="36">
        <f t="shared" si="6"/>
        <v>0.29681311954281198</v>
      </c>
      <c r="U25" s="36">
        <f t="shared" si="7"/>
        <v>0.47883150765115512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333764100</v>
      </c>
      <c r="E26" s="31">
        <v>333764100</v>
      </c>
      <c r="F26" s="31">
        <v>79151666</v>
      </c>
      <c r="G26" s="36">
        <f t="shared" si="0"/>
        <v>0.23714853095344887</v>
      </c>
      <c r="H26" s="31">
        <v>90534147</v>
      </c>
      <c r="I26" s="36">
        <f t="shared" si="1"/>
        <v>0.27125190216682982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169685813</v>
      </c>
      <c r="O26" s="36">
        <f t="shared" si="5"/>
        <v>0.50840043312027872</v>
      </c>
      <c r="P26" s="31">
        <v>64107256</v>
      </c>
      <c r="Q26" s="31">
        <v>340962034</v>
      </c>
      <c r="R26" s="31">
        <v>331321932</v>
      </c>
      <c r="S26" s="31">
        <v>141196121</v>
      </c>
      <c r="T26" s="36">
        <f t="shared" si="6"/>
        <v>0.41411097694237708</v>
      </c>
      <c r="U26" s="36">
        <f t="shared" si="7"/>
        <v>0.41222932705152759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1019940807</v>
      </c>
      <c r="E27" s="32">
        <f>SUM(E20:E26)</f>
        <v>1128411486</v>
      </c>
      <c r="F27" s="32">
        <f>SUM(F20:F26)</f>
        <v>197884265</v>
      </c>
      <c r="G27" s="37">
        <f t="shared" si="0"/>
        <v>0.19401544054507078</v>
      </c>
      <c r="H27" s="32">
        <f>SUM(H20:H26)</f>
        <v>274354569</v>
      </c>
      <c r="I27" s="37">
        <f t="shared" si="1"/>
        <v>0.26899067780901131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472238834</v>
      </c>
      <c r="O27" s="37">
        <f t="shared" si="5"/>
        <v>0.46300611835408212</v>
      </c>
      <c r="P27" s="32">
        <f>SUM(P20:P26)</f>
        <v>193274622</v>
      </c>
      <c r="Q27" s="32">
        <f>SUM(Q20:Q26)</f>
        <v>1039910965</v>
      </c>
      <c r="R27" s="32">
        <f>SUM(R20:R26)</f>
        <v>1081670313</v>
      </c>
      <c r="S27" s="32">
        <f>SUM(S20:S26)</f>
        <v>376400163</v>
      </c>
      <c r="T27" s="37">
        <f t="shared" si="6"/>
        <v>0.36195422076350547</v>
      </c>
      <c r="U27" s="37">
        <f t="shared" si="7"/>
        <v>0.41950643163073931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66847736</v>
      </c>
      <c r="E28" s="31">
        <v>66847736</v>
      </c>
      <c r="F28" s="31">
        <v>63348242</v>
      </c>
      <c r="G28" s="36">
        <f t="shared" si="0"/>
        <v>0.94764977530428252</v>
      </c>
      <c r="H28" s="31">
        <v>31082076</v>
      </c>
      <c r="I28" s="36">
        <f t="shared" si="1"/>
        <v>0.46496826758650434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94430318</v>
      </c>
      <c r="O28" s="36">
        <f t="shared" si="5"/>
        <v>1.4126180428907869</v>
      </c>
      <c r="P28" s="31">
        <v>29332143</v>
      </c>
      <c r="Q28" s="31">
        <v>57661516</v>
      </c>
      <c r="R28" s="31">
        <v>67249631</v>
      </c>
      <c r="S28" s="31">
        <v>56627217</v>
      </c>
      <c r="T28" s="36">
        <f t="shared" si="6"/>
        <v>0.98206257705746069</v>
      </c>
      <c r="U28" s="36">
        <f t="shared" si="7"/>
        <v>5.9659227762526523E-2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127507027</v>
      </c>
      <c r="E29" s="31">
        <v>127507027</v>
      </c>
      <c r="F29" s="31">
        <v>21813361</v>
      </c>
      <c r="G29" s="36">
        <f t="shared" si="0"/>
        <v>0.17107575569148828</v>
      </c>
      <c r="H29" s="31">
        <v>41051073</v>
      </c>
      <c r="I29" s="36">
        <f t="shared" si="1"/>
        <v>0.32195145605582975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62864434</v>
      </c>
      <c r="O29" s="36">
        <f t="shared" si="5"/>
        <v>0.49302721174731806</v>
      </c>
      <c r="P29" s="31">
        <v>18046182</v>
      </c>
      <c r="Q29" s="31">
        <v>140148813</v>
      </c>
      <c r="R29" s="31">
        <v>138388813</v>
      </c>
      <c r="S29" s="31">
        <v>35416085</v>
      </c>
      <c r="T29" s="36">
        <f t="shared" si="6"/>
        <v>0.25270342460909745</v>
      </c>
      <c r="U29" s="36">
        <f t="shared" si="7"/>
        <v>1.2747788424166395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73718856</v>
      </c>
      <c r="E30" s="31">
        <v>73718856</v>
      </c>
      <c r="F30" s="31">
        <v>22484455</v>
      </c>
      <c r="G30" s="36">
        <f t="shared" si="0"/>
        <v>0.30500276618508565</v>
      </c>
      <c r="H30" s="31">
        <v>24881499</v>
      </c>
      <c r="I30" s="36">
        <f t="shared" si="1"/>
        <v>0.33751878895136411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47365954</v>
      </c>
      <c r="O30" s="36">
        <f t="shared" si="5"/>
        <v>0.64252155513644971</v>
      </c>
      <c r="P30" s="31">
        <v>13612144</v>
      </c>
      <c r="Q30" s="31">
        <v>74865624</v>
      </c>
      <c r="R30" s="31">
        <v>79305833</v>
      </c>
      <c r="S30" s="31">
        <v>32239234</v>
      </c>
      <c r="T30" s="36">
        <f t="shared" si="6"/>
        <v>0.43062800091000375</v>
      </c>
      <c r="U30" s="36">
        <f t="shared" si="7"/>
        <v>0.82788978723704365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113004961</v>
      </c>
      <c r="E31" s="31">
        <v>113004961</v>
      </c>
      <c r="F31" s="31">
        <v>25113742</v>
      </c>
      <c r="G31" s="36">
        <f t="shared" si="0"/>
        <v>0.22223574768544896</v>
      </c>
      <c r="H31" s="31">
        <v>20897961</v>
      </c>
      <c r="I31" s="36">
        <f t="shared" si="1"/>
        <v>0.18492958906467832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46011703</v>
      </c>
      <c r="O31" s="36">
        <f t="shared" si="5"/>
        <v>0.40716533675012728</v>
      </c>
      <c r="P31" s="31">
        <v>17613408</v>
      </c>
      <c r="Q31" s="31">
        <v>121984985</v>
      </c>
      <c r="R31" s="31">
        <v>127093991</v>
      </c>
      <c r="S31" s="31">
        <v>35875499</v>
      </c>
      <c r="T31" s="36">
        <f t="shared" si="6"/>
        <v>0.29409766292138334</v>
      </c>
      <c r="U31" s="36">
        <f t="shared" si="7"/>
        <v>0.18648026548865504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52289387</v>
      </c>
      <c r="E32" s="31">
        <v>51007216</v>
      </c>
      <c r="F32" s="31">
        <v>13820571</v>
      </c>
      <c r="G32" s="36">
        <f t="shared" si="0"/>
        <v>0.26430929473317405</v>
      </c>
      <c r="H32" s="31">
        <v>12367344</v>
      </c>
      <c r="I32" s="36">
        <f t="shared" si="1"/>
        <v>0.23651728791542345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26187915</v>
      </c>
      <c r="O32" s="36">
        <f t="shared" si="5"/>
        <v>0.50082658264859747</v>
      </c>
      <c r="P32" s="31">
        <v>14200439</v>
      </c>
      <c r="Q32" s="31">
        <v>48436241</v>
      </c>
      <c r="R32" s="31">
        <v>47490026</v>
      </c>
      <c r="S32" s="31">
        <v>23931973</v>
      </c>
      <c r="T32" s="36">
        <f t="shared" si="6"/>
        <v>0.49409228515482861</v>
      </c>
      <c r="U32" s="36">
        <f t="shared" si="7"/>
        <v>-0.12908720638847859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244285958</v>
      </c>
      <c r="E33" s="31">
        <v>244285958</v>
      </c>
      <c r="F33" s="31">
        <v>38480821</v>
      </c>
      <c r="G33" s="36">
        <f t="shared" si="0"/>
        <v>0.1575236714997757</v>
      </c>
      <c r="H33" s="31">
        <v>53151923</v>
      </c>
      <c r="I33" s="36">
        <f t="shared" si="1"/>
        <v>0.21758075427323578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91632744</v>
      </c>
      <c r="O33" s="36">
        <f t="shared" si="5"/>
        <v>0.37510442577301151</v>
      </c>
      <c r="P33" s="31">
        <v>66639152</v>
      </c>
      <c r="Q33" s="31">
        <v>256458865</v>
      </c>
      <c r="R33" s="31">
        <v>270415889</v>
      </c>
      <c r="S33" s="31">
        <v>132963397</v>
      </c>
      <c r="T33" s="36">
        <f t="shared" si="6"/>
        <v>0.5184589622199256</v>
      </c>
      <c r="U33" s="36">
        <f t="shared" si="7"/>
        <v>-0.20239196621229516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322229663</v>
      </c>
      <c r="E34" s="31">
        <v>322229663</v>
      </c>
      <c r="F34" s="31">
        <v>90347984</v>
      </c>
      <c r="G34" s="36">
        <f t="shared" si="0"/>
        <v>0.2803838205298933</v>
      </c>
      <c r="H34" s="31">
        <v>103162742</v>
      </c>
      <c r="I34" s="36">
        <f t="shared" si="1"/>
        <v>0.32015284080162415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193510726</v>
      </c>
      <c r="O34" s="36">
        <f t="shared" si="5"/>
        <v>0.60053666133151751</v>
      </c>
      <c r="P34" s="31">
        <v>88286626</v>
      </c>
      <c r="Q34" s="31">
        <v>314561276</v>
      </c>
      <c r="R34" s="31">
        <v>312427202</v>
      </c>
      <c r="S34" s="31">
        <v>157027554</v>
      </c>
      <c r="T34" s="36">
        <f t="shared" si="6"/>
        <v>0.49919543815685691</v>
      </c>
      <c r="U34" s="36">
        <f t="shared" si="7"/>
        <v>0.16849795573793935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999883588</v>
      </c>
      <c r="E35" s="32">
        <f>SUM(E28:E34)</f>
        <v>998601417</v>
      </c>
      <c r="F35" s="32">
        <f>SUM(F28:F34)</f>
        <v>275409176</v>
      </c>
      <c r="G35" s="37">
        <f t="shared" si="0"/>
        <v>0.27544124066570835</v>
      </c>
      <c r="H35" s="32">
        <f>SUM(H28:H34)</f>
        <v>286594618</v>
      </c>
      <c r="I35" s="37">
        <f t="shared" si="1"/>
        <v>0.28662798493698249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562003794</v>
      </c>
      <c r="O35" s="37">
        <f t="shared" si="5"/>
        <v>0.5620692256026909</v>
      </c>
      <c r="P35" s="32">
        <f>SUM(P28:P34)</f>
        <v>247730094</v>
      </c>
      <c r="Q35" s="32">
        <f>SUM(Q28:Q34)</f>
        <v>1014117320</v>
      </c>
      <c r="R35" s="32">
        <f>SUM(R28:R34)</f>
        <v>1042371385</v>
      </c>
      <c r="S35" s="32">
        <f>SUM(S28:S34)</f>
        <v>474080959</v>
      </c>
      <c r="T35" s="37">
        <f t="shared" si="6"/>
        <v>0.46748137483738073</v>
      </c>
      <c r="U35" s="37">
        <f t="shared" si="7"/>
        <v>0.15688253038809252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139313398</v>
      </c>
      <c r="E36" s="31">
        <v>139313398</v>
      </c>
      <c r="F36" s="31">
        <v>24728239</v>
      </c>
      <c r="G36" s="36">
        <f t="shared" si="0"/>
        <v>0.17750079572389729</v>
      </c>
      <c r="H36" s="31">
        <v>24339424</v>
      </c>
      <c r="I36" s="36">
        <f t="shared" si="1"/>
        <v>0.17470985812864889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49067663</v>
      </c>
      <c r="O36" s="36">
        <f t="shared" si="5"/>
        <v>0.35221065385254618</v>
      </c>
      <c r="P36" s="31">
        <v>23347992</v>
      </c>
      <c r="Q36" s="31">
        <v>120010872</v>
      </c>
      <c r="R36" s="31">
        <v>144890137</v>
      </c>
      <c r="S36" s="31">
        <v>44918005</v>
      </c>
      <c r="T36" s="36">
        <f t="shared" si="6"/>
        <v>0.37428279831180628</v>
      </c>
      <c r="U36" s="36">
        <f t="shared" si="7"/>
        <v>4.2463266220067242E-2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118913929</v>
      </c>
      <c r="E37" s="31">
        <v>118913929</v>
      </c>
      <c r="F37" s="31">
        <v>10964314</v>
      </c>
      <c r="G37" s="36">
        <f t="shared" si="0"/>
        <v>9.2203782115381952E-2</v>
      </c>
      <c r="H37" s="31">
        <v>23988954</v>
      </c>
      <c r="I37" s="36">
        <f t="shared" si="1"/>
        <v>0.20173375988611056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34953268</v>
      </c>
      <c r="O37" s="36">
        <f t="shared" si="5"/>
        <v>0.29393754200149252</v>
      </c>
      <c r="P37" s="31">
        <v>20722510</v>
      </c>
      <c r="Q37" s="31">
        <v>97009359</v>
      </c>
      <c r="R37" s="31">
        <v>103141866</v>
      </c>
      <c r="S37" s="31">
        <v>37725752</v>
      </c>
      <c r="T37" s="36">
        <f t="shared" si="6"/>
        <v>0.38888775669572251</v>
      </c>
      <c r="U37" s="36">
        <f t="shared" si="7"/>
        <v>0.15762781632147838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102871711</v>
      </c>
      <c r="E38" s="31">
        <v>102871711</v>
      </c>
      <c r="F38" s="31">
        <v>29732968</v>
      </c>
      <c r="G38" s="36">
        <f t="shared" si="0"/>
        <v>0.28902958559715214</v>
      </c>
      <c r="H38" s="31">
        <v>26511554</v>
      </c>
      <c r="I38" s="36">
        <f t="shared" si="1"/>
        <v>0.25771471809193491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56244522</v>
      </c>
      <c r="O38" s="36">
        <f t="shared" si="5"/>
        <v>0.54674430368908711</v>
      </c>
      <c r="P38" s="31">
        <v>35240824</v>
      </c>
      <c r="Q38" s="31">
        <v>114770119</v>
      </c>
      <c r="R38" s="31">
        <v>129593470</v>
      </c>
      <c r="S38" s="31">
        <v>65274898</v>
      </c>
      <c r="T38" s="36">
        <f t="shared" si="6"/>
        <v>0.5687447095876933</v>
      </c>
      <c r="U38" s="36">
        <f t="shared" si="7"/>
        <v>-0.24770334541553285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187069493</v>
      </c>
      <c r="E39" s="31">
        <v>187378221</v>
      </c>
      <c r="F39" s="31">
        <v>33291535</v>
      </c>
      <c r="G39" s="36">
        <f t="shared" si="0"/>
        <v>0.17796346409085526</v>
      </c>
      <c r="H39" s="31">
        <v>41005662</v>
      </c>
      <c r="I39" s="36">
        <f t="shared" si="1"/>
        <v>0.21920015574105395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74297197</v>
      </c>
      <c r="O39" s="36">
        <f t="shared" si="5"/>
        <v>0.39716361983190923</v>
      </c>
      <c r="P39" s="31">
        <v>29376412</v>
      </c>
      <c r="Q39" s="31">
        <v>148013104</v>
      </c>
      <c r="R39" s="31">
        <v>135547248</v>
      </c>
      <c r="S39" s="31">
        <v>54049917</v>
      </c>
      <c r="T39" s="36">
        <f t="shared" si="6"/>
        <v>0.36516980955956441</v>
      </c>
      <c r="U39" s="36">
        <f t="shared" si="7"/>
        <v>0.39587033297327112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548168531</v>
      </c>
      <c r="E40" s="32">
        <f>SUM(E36:E39)</f>
        <v>548477259</v>
      </c>
      <c r="F40" s="32">
        <f>SUM(F36:F39)</f>
        <v>98717056</v>
      </c>
      <c r="G40" s="37">
        <f t="shared" si="0"/>
        <v>0.18008523002937576</v>
      </c>
      <c r="H40" s="32">
        <f>SUM(H36:H39)</f>
        <v>115845594</v>
      </c>
      <c r="I40" s="37">
        <f t="shared" si="1"/>
        <v>0.21133207663100967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214562650</v>
      </c>
      <c r="O40" s="37">
        <f t="shared" si="5"/>
        <v>0.39141730666038543</v>
      </c>
      <c r="P40" s="32">
        <f>SUM(P36:P39)</f>
        <v>108687738</v>
      </c>
      <c r="Q40" s="32">
        <f>SUM(Q36:Q39)</f>
        <v>479803454</v>
      </c>
      <c r="R40" s="32">
        <f>SUM(R36:R39)</f>
        <v>513172721</v>
      </c>
      <c r="S40" s="32">
        <f>SUM(S36:S39)</f>
        <v>201968572</v>
      </c>
      <c r="T40" s="37">
        <f t="shared" si="6"/>
        <v>0.42094022107644102</v>
      </c>
      <c r="U40" s="37">
        <f t="shared" si="7"/>
        <v>6.5857070279629948E-2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207989532</v>
      </c>
      <c r="E41" s="31">
        <v>207989532</v>
      </c>
      <c r="F41" s="31">
        <v>32195234</v>
      </c>
      <c r="G41" s="36">
        <f t="shared" si="0"/>
        <v>0.1547925690798708</v>
      </c>
      <c r="H41" s="31">
        <v>28750618</v>
      </c>
      <c r="I41" s="36">
        <f t="shared" si="1"/>
        <v>0.13823108174501783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60945852</v>
      </c>
      <c r="O41" s="36">
        <f t="shared" si="5"/>
        <v>0.29302365082488863</v>
      </c>
      <c r="P41" s="31">
        <v>28881992</v>
      </c>
      <c r="Q41" s="31">
        <v>218532977</v>
      </c>
      <c r="R41" s="31">
        <v>205838811</v>
      </c>
      <c r="S41" s="31">
        <v>53761632</v>
      </c>
      <c r="T41" s="36">
        <f t="shared" si="6"/>
        <v>0.24601152987542013</v>
      </c>
      <c r="U41" s="36">
        <f t="shared" si="7"/>
        <v>-4.5486474755619399E-3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112122116</v>
      </c>
      <c r="E42" s="31">
        <v>112122116</v>
      </c>
      <c r="F42" s="31">
        <v>17580492</v>
      </c>
      <c r="G42" s="36">
        <f t="shared" si="0"/>
        <v>0.15679771865882375</v>
      </c>
      <c r="H42" s="31">
        <v>23617355</v>
      </c>
      <c r="I42" s="36">
        <f t="shared" si="1"/>
        <v>0.21063957622776225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41197847</v>
      </c>
      <c r="O42" s="36">
        <f t="shared" si="5"/>
        <v>0.367437294886586</v>
      </c>
      <c r="P42" s="31">
        <v>7441052</v>
      </c>
      <c r="Q42" s="31">
        <v>75936181</v>
      </c>
      <c r="R42" s="31">
        <v>77645087</v>
      </c>
      <c r="S42" s="31">
        <v>22786553</v>
      </c>
      <c r="T42" s="36">
        <f t="shared" si="6"/>
        <v>0.30007504591256701</v>
      </c>
      <c r="U42" s="36">
        <f t="shared" si="7"/>
        <v>2.1739268856070351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227194444</v>
      </c>
      <c r="E43" s="31">
        <v>176744041</v>
      </c>
      <c r="F43" s="31">
        <v>36996805</v>
      </c>
      <c r="G43" s="36">
        <f t="shared" si="0"/>
        <v>0.16284203235181227</v>
      </c>
      <c r="H43" s="31">
        <v>23775675</v>
      </c>
      <c r="I43" s="36">
        <f t="shared" si="1"/>
        <v>0.10464901597681675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60772480</v>
      </c>
      <c r="O43" s="36">
        <f t="shared" si="5"/>
        <v>0.26749104832862902</v>
      </c>
      <c r="P43" s="31">
        <v>24221250</v>
      </c>
      <c r="Q43" s="31">
        <v>185228992</v>
      </c>
      <c r="R43" s="31">
        <v>209571297</v>
      </c>
      <c r="S43" s="31">
        <v>50165361</v>
      </c>
      <c r="T43" s="36">
        <f t="shared" si="6"/>
        <v>0.27082888298609326</v>
      </c>
      <c r="U43" s="36">
        <f t="shared" si="7"/>
        <v>-1.8396036538163796E-2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90606947</v>
      </c>
      <c r="E44" s="31">
        <v>107484655</v>
      </c>
      <c r="F44" s="31">
        <v>36374346</v>
      </c>
      <c r="G44" s="36">
        <f t="shared" si="0"/>
        <v>0.40145206525941107</v>
      </c>
      <c r="H44" s="31">
        <v>25745376</v>
      </c>
      <c r="I44" s="36">
        <f t="shared" si="1"/>
        <v>0.28414351054119502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62119722</v>
      </c>
      <c r="O44" s="36">
        <f t="shared" si="5"/>
        <v>0.68559557580060615</v>
      </c>
      <c r="P44" s="31">
        <v>19661353</v>
      </c>
      <c r="Q44" s="31">
        <v>115452775</v>
      </c>
      <c r="R44" s="31">
        <v>95318442</v>
      </c>
      <c r="S44" s="31">
        <v>39937931</v>
      </c>
      <c r="T44" s="36">
        <f t="shared" si="6"/>
        <v>0.34592439202955494</v>
      </c>
      <c r="U44" s="36">
        <f t="shared" si="7"/>
        <v>0.3094407083785129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452412646</v>
      </c>
      <c r="E45" s="31">
        <v>443339146</v>
      </c>
      <c r="F45" s="31">
        <v>98638724</v>
      </c>
      <c r="G45" s="36">
        <f t="shared" si="0"/>
        <v>0.21802822019258941</v>
      </c>
      <c r="H45" s="31">
        <v>101181807</v>
      </c>
      <c r="I45" s="36">
        <f t="shared" si="1"/>
        <v>0.22364937827135806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199820531</v>
      </c>
      <c r="O45" s="36">
        <f t="shared" si="5"/>
        <v>0.44167759846394744</v>
      </c>
      <c r="P45" s="31">
        <v>81591060</v>
      </c>
      <c r="Q45" s="31">
        <v>420108947</v>
      </c>
      <c r="R45" s="31">
        <v>485307330</v>
      </c>
      <c r="S45" s="31">
        <v>162205058</v>
      </c>
      <c r="T45" s="36">
        <f t="shared" si="6"/>
        <v>0.38610236501342593</v>
      </c>
      <c r="U45" s="36">
        <f t="shared" si="7"/>
        <v>0.24010898988197971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393461897</v>
      </c>
      <c r="E46" s="31">
        <v>393461897</v>
      </c>
      <c r="F46" s="31">
        <v>79679852</v>
      </c>
      <c r="G46" s="36">
        <f t="shared" si="0"/>
        <v>0.2025097032458012</v>
      </c>
      <c r="H46" s="31">
        <v>92291898</v>
      </c>
      <c r="I46" s="36">
        <f t="shared" si="1"/>
        <v>0.23456374989215284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171971750</v>
      </c>
      <c r="O46" s="36">
        <f t="shared" si="5"/>
        <v>0.43707345313795404</v>
      </c>
      <c r="P46" s="31">
        <v>143614866</v>
      </c>
      <c r="Q46" s="31">
        <v>344443191</v>
      </c>
      <c r="R46" s="31">
        <v>386853660</v>
      </c>
      <c r="S46" s="31">
        <v>165950135</v>
      </c>
      <c r="T46" s="36">
        <f t="shared" si="6"/>
        <v>0.48179246777446094</v>
      </c>
      <c r="U46" s="36">
        <f t="shared" si="7"/>
        <v>-0.35736528835392289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1483787582</v>
      </c>
      <c r="E47" s="32">
        <f>SUM(E41:E46)</f>
        <v>1441141387</v>
      </c>
      <c r="F47" s="32">
        <f>SUM(F41:F46)</f>
        <v>301465453</v>
      </c>
      <c r="G47" s="37">
        <f t="shared" si="0"/>
        <v>0.20317291818391833</v>
      </c>
      <c r="H47" s="32">
        <f>SUM(H41:H46)</f>
        <v>295362729</v>
      </c>
      <c r="I47" s="37">
        <f t="shared" si="1"/>
        <v>0.19905998175418077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596828182</v>
      </c>
      <c r="O47" s="37">
        <f t="shared" si="5"/>
        <v>0.40223289993809908</v>
      </c>
      <c r="P47" s="32">
        <f>SUM(P41:P46)</f>
        <v>305411573</v>
      </c>
      <c r="Q47" s="32">
        <f>SUM(Q41:Q46)</f>
        <v>1359703063</v>
      </c>
      <c r="R47" s="32">
        <f>SUM(R41:R46)</f>
        <v>1460534627</v>
      </c>
      <c r="S47" s="32">
        <f>SUM(S41:S46)</f>
        <v>494806670</v>
      </c>
      <c r="T47" s="37">
        <f t="shared" si="6"/>
        <v>0.36390788802687279</v>
      </c>
      <c r="U47" s="37">
        <f t="shared" si="7"/>
        <v>-3.290263005193983E-2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216649440</v>
      </c>
      <c r="E48" s="31">
        <v>216649440</v>
      </c>
      <c r="F48" s="31">
        <v>53818140</v>
      </c>
      <c r="G48" s="36">
        <f t="shared" si="0"/>
        <v>0.24841116598316618</v>
      </c>
      <c r="H48" s="31">
        <v>55457720</v>
      </c>
      <c r="I48" s="36">
        <f t="shared" si="1"/>
        <v>0.25597905999664711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109275860</v>
      </c>
      <c r="O48" s="36">
        <f t="shared" si="5"/>
        <v>0.50439022597981331</v>
      </c>
      <c r="P48" s="31">
        <v>47643696</v>
      </c>
      <c r="Q48" s="31">
        <v>194744172</v>
      </c>
      <c r="R48" s="31">
        <v>210018849</v>
      </c>
      <c r="S48" s="31">
        <v>87755489</v>
      </c>
      <c r="T48" s="36">
        <f t="shared" si="6"/>
        <v>0.45061933355314993</v>
      </c>
      <c r="U48" s="36">
        <f t="shared" si="7"/>
        <v>0.16400961000170944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245252858</v>
      </c>
      <c r="E49" s="31">
        <v>246646868</v>
      </c>
      <c r="F49" s="31">
        <v>27735951</v>
      </c>
      <c r="G49" s="36">
        <f t="shared" si="0"/>
        <v>0.11309124479193633</v>
      </c>
      <c r="H49" s="31">
        <v>27129200</v>
      </c>
      <c r="I49" s="36">
        <f t="shared" si="1"/>
        <v>0.11061726342858764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54865151</v>
      </c>
      <c r="O49" s="36">
        <f t="shared" si="5"/>
        <v>0.22370850822052399</v>
      </c>
      <c r="P49" s="31">
        <v>28877747</v>
      </c>
      <c r="Q49" s="31">
        <v>137461671</v>
      </c>
      <c r="R49" s="31">
        <v>283723363</v>
      </c>
      <c r="S49" s="31">
        <v>64019719</v>
      </c>
      <c r="T49" s="36">
        <f t="shared" si="6"/>
        <v>0.46572778094629741</v>
      </c>
      <c r="U49" s="36">
        <f t="shared" si="7"/>
        <v>-6.0549979885896277E-2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152028312</v>
      </c>
      <c r="E50" s="31">
        <v>152028312</v>
      </c>
      <c r="F50" s="31">
        <v>24912625</v>
      </c>
      <c r="G50" s="36">
        <f t="shared" si="0"/>
        <v>0.1638683260523211</v>
      </c>
      <c r="H50" s="31">
        <v>29722636</v>
      </c>
      <c r="I50" s="36">
        <f t="shared" si="1"/>
        <v>0.19550724209843229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54635261</v>
      </c>
      <c r="O50" s="36">
        <f t="shared" si="5"/>
        <v>0.35937556815075339</v>
      </c>
      <c r="P50" s="31">
        <v>28283532</v>
      </c>
      <c r="Q50" s="31">
        <v>144047148</v>
      </c>
      <c r="R50" s="31">
        <v>148529313</v>
      </c>
      <c r="S50" s="31">
        <v>56793025</v>
      </c>
      <c r="T50" s="36">
        <f t="shared" si="6"/>
        <v>0.39426691738457742</v>
      </c>
      <c r="U50" s="36">
        <f t="shared" si="7"/>
        <v>5.0881339713866103E-2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65228124</v>
      </c>
      <c r="E51" s="31">
        <v>64557407</v>
      </c>
      <c r="F51" s="31">
        <v>8526011</v>
      </c>
      <c r="G51" s="36">
        <f t="shared" si="0"/>
        <v>0.13071065787512148</v>
      </c>
      <c r="H51" s="31">
        <v>20330565</v>
      </c>
      <c r="I51" s="36">
        <f t="shared" si="1"/>
        <v>0.31168403678143497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28856576</v>
      </c>
      <c r="O51" s="36">
        <f t="shared" si="5"/>
        <v>0.44239469465655645</v>
      </c>
      <c r="P51" s="31">
        <v>21541468</v>
      </c>
      <c r="Q51" s="31">
        <v>140037138</v>
      </c>
      <c r="R51" s="31">
        <v>140102412</v>
      </c>
      <c r="S51" s="31">
        <v>40847861</v>
      </c>
      <c r="T51" s="36">
        <f t="shared" si="6"/>
        <v>0.29169305788011751</v>
      </c>
      <c r="U51" s="36">
        <f t="shared" si="7"/>
        <v>-5.6212649945676874E-2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316381428</v>
      </c>
      <c r="E52" s="31">
        <v>316381428</v>
      </c>
      <c r="F52" s="31">
        <v>77404106</v>
      </c>
      <c r="G52" s="36">
        <f t="shared" si="0"/>
        <v>0.24465439229258426</v>
      </c>
      <c r="H52" s="31">
        <v>84700521</v>
      </c>
      <c r="I52" s="36">
        <f t="shared" si="1"/>
        <v>0.26771647607583338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162104627</v>
      </c>
      <c r="O52" s="36">
        <f t="shared" si="5"/>
        <v>0.51237086836841761</v>
      </c>
      <c r="P52" s="31">
        <v>69141094</v>
      </c>
      <c r="Q52" s="31">
        <v>271096879</v>
      </c>
      <c r="R52" s="31">
        <v>327212573</v>
      </c>
      <c r="S52" s="31">
        <v>142458796</v>
      </c>
      <c r="T52" s="36">
        <f t="shared" si="6"/>
        <v>0.52549035800592891</v>
      </c>
      <c r="U52" s="36">
        <f t="shared" si="7"/>
        <v>0.22503877361269398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995540162</v>
      </c>
      <c r="E53" s="32">
        <f>SUM(E48:E52)</f>
        <v>996263455</v>
      </c>
      <c r="F53" s="32">
        <f>SUM(F48:F52)</f>
        <v>192396833</v>
      </c>
      <c r="G53" s="37">
        <f t="shared" si="0"/>
        <v>0.19325873565309765</v>
      </c>
      <c r="H53" s="32">
        <f>SUM(H48:H52)</f>
        <v>217340642</v>
      </c>
      <c r="I53" s="37">
        <f t="shared" si="1"/>
        <v>0.21831428835916716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409737475</v>
      </c>
      <c r="O53" s="37">
        <f t="shared" si="5"/>
        <v>0.41157302401226481</v>
      </c>
      <c r="P53" s="32">
        <f>SUM(P48:P52)</f>
        <v>195487537</v>
      </c>
      <c r="Q53" s="32">
        <f>SUM(Q48:Q52)</f>
        <v>887387008</v>
      </c>
      <c r="R53" s="32">
        <f>SUM(R48:R52)</f>
        <v>1109586510</v>
      </c>
      <c r="S53" s="32">
        <f>SUM(S48:S52)</f>
        <v>391874890</v>
      </c>
      <c r="T53" s="37">
        <f t="shared" si="6"/>
        <v>0.44160539479072475</v>
      </c>
      <c r="U53" s="37">
        <f t="shared" si="7"/>
        <v>0.11178771463062631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9801962039</v>
      </c>
      <c r="E54" s="32">
        <f>SUM(E8:E9,E11:E18,E20:E26,E28:E34,E36:E39,E41:E46,E48:E52)</f>
        <v>9871028186</v>
      </c>
      <c r="F54" s="32">
        <f>SUM(F8:F9,F11:F18,F20:F26,F28:F34,F36:F39,F41:F46,F48:F52)</f>
        <v>2018854560</v>
      </c>
      <c r="G54" s="37">
        <f t="shared" si="0"/>
        <v>0.20596433162742225</v>
      </c>
      <c r="H54" s="32">
        <f>SUM(H8:H9,H11:H18,H20:H26,H28:H34,H36:H39,H41:H46,H48:H52)</f>
        <v>2219797003</v>
      </c>
      <c r="I54" s="37">
        <f t="shared" si="1"/>
        <v>0.22646455823516579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4238651563</v>
      </c>
      <c r="O54" s="37">
        <f t="shared" si="5"/>
        <v>0.43242888986258804</v>
      </c>
      <c r="P54" s="32">
        <f>SUM(P8:P9,P11:P18,P20:P26,P28:P34,P36:P39,P41:P46,P48:P52)</f>
        <v>1920552725</v>
      </c>
      <c r="Q54" s="32">
        <f>SUM(Q8:Q9,Q11:Q18,Q20:Q26,Q28:Q34,Q36:Q39,Q41:Q46,Q48:Q52)</f>
        <v>9313281336</v>
      </c>
      <c r="R54" s="32">
        <f>SUM(R8:R9,R11:R18,R20:R26,R28:R34,R36:R39,R41:R46,R48:R52)</f>
        <v>9648412970</v>
      </c>
      <c r="S54" s="32">
        <f>SUM(S8:S9,S11:S18,S20:S26,S28:S34,S36:S39,S41:S46,S48:S52)</f>
        <v>4186029061</v>
      </c>
      <c r="T54" s="37">
        <f t="shared" si="6"/>
        <v>0.44946876508702949</v>
      </c>
      <c r="U54" s="37">
        <f t="shared" si="7"/>
        <v>0.15581154013879006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1261754242</v>
      </c>
      <c r="E57" s="31">
        <v>1261754242</v>
      </c>
      <c r="F57" s="31">
        <v>322998959</v>
      </c>
      <c r="G57" s="36">
        <f t="shared" ref="G57:G85" si="8">IF(($D57      =0),0,($F57      /$D57      ))</f>
        <v>0.25599197391087514</v>
      </c>
      <c r="H57" s="31">
        <v>350684912</v>
      </c>
      <c r="I57" s="36">
        <f t="shared" ref="I57:I85" si="9">IF(($D57      =0),0,($H57      /$D57      ))</f>
        <v>0.27793440301348321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673683871</v>
      </c>
      <c r="O57" s="36">
        <f t="shared" ref="O57:O85" si="13">IF(($D57      =0),0,($N57      /$D57      ))</f>
        <v>0.53392637692435829</v>
      </c>
      <c r="P57" s="31">
        <v>282725352</v>
      </c>
      <c r="Q57" s="31">
        <v>1182803127</v>
      </c>
      <c r="R57" s="31">
        <v>1127278196</v>
      </c>
      <c r="S57" s="31">
        <v>544858553</v>
      </c>
      <c r="T57" s="36">
        <f t="shared" ref="T57:T85" si="14">IF(($Q57      =0),0,($S57      /$Q57      ))</f>
        <v>0.4606502473340181</v>
      </c>
      <c r="U57" s="36">
        <f t="shared" ref="U57:U85" si="15">IF(($P57      =0),0,(($H57      /$P57      )-1))</f>
        <v>0.24037306707464978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1261754242</v>
      </c>
      <c r="E58" s="32">
        <f>E57</f>
        <v>1261754242</v>
      </c>
      <c r="F58" s="32">
        <f>F57</f>
        <v>322998959</v>
      </c>
      <c r="G58" s="37">
        <f t="shared" si="8"/>
        <v>0.25599197391087514</v>
      </c>
      <c r="H58" s="32">
        <f>H57</f>
        <v>350684912</v>
      </c>
      <c r="I58" s="37">
        <f t="shared" si="9"/>
        <v>0.27793440301348321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673683871</v>
      </c>
      <c r="O58" s="37">
        <f t="shared" si="13"/>
        <v>0.53392637692435829</v>
      </c>
      <c r="P58" s="32">
        <f>P57</f>
        <v>282725352</v>
      </c>
      <c r="Q58" s="32">
        <f>Q57</f>
        <v>1182803127</v>
      </c>
      <c r="R58" s="32">
        <f>R57</f>
        <v>1127278196</v>
      </c>
      <c r="S58" s="32">
        <f>S57</f>
        <v>544858553</v>
      </c>
      <c r="T58" s="37">
        <f t="shared" si="14"/>
        <v>0.4606502473340181</v>
      </c>
      <c r="U58" s="37">
        <f t="shared" si="15"/>
        <v>0.24037306707464978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104173078</v>
      </c>
      <c r="E59" s="31">
        <v>104173078</v>
      </c>
      <c r="F59" s="31">
        <v>18168646</v>
      </c>
      <c r="G59" s="36">
        <f t="shared" si="8"/>
        <v>0.17440826698045728</v>
      </c>
      <c r="H59" s="31">
        <v>3765770</v>
      </c>
      <c r="I59" s="36">
        <f t="shared" si="9"/>
        <v>3.6149167062146326E-2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21934416</v>
      </c>
      <c r="O59" s="36">
        <f t="shared" si="13"/>
        <v>0.2105574340426036</v>
      </c>
      <c r="P59" s="31">
        <v>21212268</v>
      </c>
      <c r="Q59" s="31">
        <v>157116329</v>
      </c>
      <c r="R59" s="31">
        <v>147858759</v>
      </c>
      <c r="S59" s="31">
        <v>22327842</v>
      </c>
      <c r="T59" s="36">
        <f t="shared" si="14"/>
        <v>0.14211025768047317</v>
      </c>
      <c r="U59" s="36">
        <f t="shared" si="15"/>
        <v>-0.82247207135040912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253702400</v>
      </c>
      <c r="E60" s="31">
        <v>253702400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11072323</v>
      </c>
      <c r="Q60" s="31">
        <v>226238242</v>
      </c>
      <c r="R60" s="31">
        <v>274285029</v>
      </c>
      <c r="S60" s="31">
        <v>18668271</v>
      </c>
      <c r="T60" s="36">
        <f t="shared" si="14"/>
        <v>8.2515983305775517E-2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91112808</v>
      </c>
      <c r="E61" s="31">
        <v>91112808</v>
      </c>
      <c r="F61" s="31">
        <v>3045458</v>
      </c>
      <c r="G61" s="36">
        <f t="shared" si="8"/>
        <v>3.3425136013808289E-2</v>
      </c>
      <c r="H61" s="31">
        <v>4077635</v>
      </c>
      <c r="I61" s="36">
        <f t="shared" si="9"/>
        <v>4.475369697748751E-2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7123093</v>
      </c>
      <c r="O61" s="36">
        <f t="shared" si="13"/>
        <v>7.8178832991295799E-2</v>
      </c>
      <c r="P61" s="31">
        <v>16147345</v>
      </c>
      <c r="Q61" s="31">
        <v>96217801</v>
      </c>
      <c r="R61" s="31">
        <v>104666398</v>
      </c>
      <c r="S61" s="31">
        <v>23634313</v>
      </c>
      <c r="T61" s="36">
        <f t="shared" si="14"/>
        <v>0.24563347690725129</v>
      </c>
      <c r="U61" s="36">
        <f t="shared" si="15"/>
        <v>-0.74747334623741546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34487103</v>
      </c>
      <c r="E62" s="31">
        <v>34487103</v>
      </c>
      <c r="F62" s="31">
        <v>9522017</v>
      </c>
      <c r="G62" s="36">
        <f t="shared" si="8"/>
        <v>0.27610370752220043</v>
      </c>
      <c r="H62" s="31">
        <v>9598066</v>
      </c>
      <c r="I62" s="36">
        <f t="shared" si="9"/>
        <v>0.27830885070282652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19120083</v>
      </c>
      <c r="O62" s="36">
        <f t="shared" si="13"/>
        <v>0.55441255822502689</v>
      </c>
      <c r="P62" s="31">
        <v>8954876</v>
      </c>
      <c r="Q62" s="31">
        <v>33334347</v>
      </c>
      <c r="R62" s="31">
        <v>36311145</v>
      </c>
      <c r="S62" s="31">
        <v>15196773</v>
      </c>
      <c r="T62" s="36">
        <f t="shared" si="14"/>
        <v>0.45588932640558399</v>
      </c>
      <c r="U62" s="36">
        <f t="shared" si="15"/>
        <v>7.1825673521330735E-2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483475389</v>
      </c>
      <c r="E63" s="32">
        <f>SUM(E59:E62)</f>
        <v>483475389</v>
      </c>
      <c r="F63" s="32">
        <f>SUM(F59:F62)</f>
        <v>30736121</v>
      </c>
      <c r="G63" s="37">
        <f t="shared" si="8"/>
        <v>6.3573289766772387E-2</v>
      </c>
      <c r="H63" s="32">
        <f>SUM(H59:H62)</f>
        <v>17441471</v>
      </c>
      <c r="I63" s="37">
        <f t="shared" si="9"/>
        <v>3.607519926934688E-2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48177592</v>
      </c>
      <c r="O63" s="37">
        <f t="shared" si="13"/>
        <v>9.9648489036119267E-2</v>
      </c>
      <c r="P63" s="32">
        <f>SUM(P59:P62)</f>
        <v>57386812</v>
      </c>
      <c r="Q63" s="32">
        <f>SUM(Q59:Q62)</f>
        <v>512906719</v>
      </c>
      <c r="R63" s="32">
        <f>SUM(R59:R62)</f>
        <v>563121331</v>
      </c>
      <c r="S63" s="32">
        <f>SUM(S59:S62)</f>
        <v>79827199</v>
      </c>
      <c r="T63" s="37">
        <f t="shared" si="14"/>
        <v>0.15563687517222796</v>
      </c>
      <c r="U63" s="37">
        <f t="shared" si="15"/>
        <v>-0.69607179084978621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202067242</v>
      </c>
      <c r="E64" s="31">
        <v>202067242</v>
      </c>
      <c r="F64" s="31">
        <v>3261527</v>
      </c>
      <c r="G64" s="36">
        <f t="shared" si="8"/>
        <v>1.6140800298546164E-2</v>
      </c>
      <c r="H64" s="31">
        <v>305801</v>
      </c>
      <c r="I64" s="36">
        <f t="shared" si="9"/>
        <v>1.5133625667044042E-3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3567328</v>
      </c>
      <c r="O64" s="36">
        <f t="shared" si="13"/>
        <v>1.765416286525057E-2</v>
      </c>
      <c r="P64" s="31">
        <v>0</v>
      </c>
      <c r="Q64" s="31">
        <v>292473657</v>
      </c>
      <c r="R64" s="31">
        <v>273152510</v>
      </c>
      <c r="S64" s="31">
        <v>25355</v>
      </c>
      <c r="T64" s="36">
        <f t="shared" si="14"/>
        <v>8.6691568259769807E-5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77705699</v>
      </c>
      <c r="E65" s="31">
        <v>77705699</v>
      </c>
      <c r="F65" s="31">
        <v>20125792</v>
      </c>
      <c r="G65" s="36">
        <f t="shared" si="8"/>
        <v>0.25900020537747176</v>
      </c>
      <c r="H65" s="31">
        <v>23961457</v>
      </c>
      <c r="I65" s="36">
        <f t="shared" si="9"/>
        <v>0.30836164281850165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44087249</v>
      </c>
      <c r="O65" s="36">
        <f t="shared" si="13"/>
        <v>0.56736184819597335</v>
      </c>
      <c r="P65" s="31">
        <v>21419546</v>
      </c>
      <c r="Q65" s="31">
        <v>42647038</v>
      </c>
      <c r="R65" s="31">
        <v>86257038</v>
      </c>
      <c r="S65" s="31">
        <v>46012660</v>
      </c>
      <c r="T65" s="36">
        <f t="shared" si="14"/>
        <v>1.0789180716372377</v>
      </c>
      <c r="U65" s="36">
        <f t="shared" si="15"/>
        <v>0.11867249660660417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60412694</v>
      </c>
      <c r="E66" s="31">
        <v>60412694</v>
      </c>
      <c r="F66" s="31">
        <v>9714194</v>
      </c>
      <c r="G66" s="36">
        <f t="shared" si="8"/>
        <v>0.16079723244919356</v>
      </c>
      <c r="H66" s="31">
        <v>10600291</v>
      </c>
      <c r="I66" s="36">
        <f t="shared" si="9"/>
        <v>0.17546462999978119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20314485</v>
      </c>
      <c r="O66" s="36">
        <f t="shared" si="13"/>
        <v>0.33626186244897471</v>
      </c>
      <c r="P66" s="31">
        <v>15307713</v>
      </c>
      <c r="Q66" s="31">
        <v>63964995</v>
      </c>
      <c r="R66" s="31">
        <v>67607074</v>
      </c>
      <c r="S66" s="31">
        <v>25795615</v>
      </c>
      <c r="T66" s="36">
        <f t="shared" si="14"/>
        <v>0.40327705802212599</v>
      </c>
      <c r="U66" s="36">
        <f t="shared" si="15"/>
        <v>-0.30751961445841058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612915690</v>
      </c>
      <c r="E67" s="31">
        <v>612915690</v>
      </c>
      <c r="F67" s="31">
        <v>103024071</v>
      </c>
      <c r="G67" s="36">
        <f t="shared" si="8"/>
        <v>0.16808848701523696</v>
      </c>
      <c r="H67" s="31">
        <v>139767240</v>
      </c>
      <c r="I67" s="36">
        <f t="shared" si="9"/>
        <v>0.22803664889048605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242791311</v>
      </c>
      <c r="O67" s="36">
        <f t="shared" si="13"/>
        <v>0.39612513590572301</v>
      </c>
      <c r="P67" s="31">
        <v>103677338</v>
      </c>
      <c r="Q67" s="31">
        <v>563675845</v>
      </c>
      <c r="R67" s="31">
        <v>564407895</v>
      </c>
      <c r="S67" s="31">
        <v>212521865</v>
      </c>
      <c r="T67" s="36">
        <f t="shared" si="14"/>
        <v>0.37702851183910496</v>
      </c>
      <c r="U67" s="36">
        <f t="shared" si="15"/>
        <v>0.34809827003853044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132526958</v>
      </c>
      <c r="E68" s="31">
        <v>132526958</v>
      </c>
      <c r="F68" s="31">
        <v>42619752</v>
      </c>
      <c r="G68" s="36">
        <f t="shared" si="8"/>
        <v>0.32159307542545418</v>
      </c>
      <c r="H68" s="31">
        <v>25166042</v>
      </c>
      <c r="I68" s="36">
        <f t="shared" si="9"/>
        <v>0.1898937573138893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67785794</v>
      </c>
      <c r="O68" s="36">
        <f t="shared" si="13"/>
        <v>0.51148683273934348</v>
      </c>
      <c r="P68" s="31">
        <v>27678112</v>
      </c>
      <c r="Q68" s="31">
        <v>131105382</v>
      </c>
      <c r="R68" s="31">
        <v>181353718</v>
      </c>
      <c r="S68" s="31">
        <v>58577639</v>
      </c>
      <c r="T68" s="36">
        <f t="shared" si="14"/>
        <v>0.4467981261059138</v>
      </c>
      <c r="U68" s="36">
        <f t="shared" si="15"/>
        <v>-9.0760164566138002E-2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71243993</v>
      </c>
      <c r="E69" s="31">
        <v>71243993</v>
      </c>
      <c r="F69" s="31">
        <v>16514982</v>
      </c>
      <c r="G69" s="36">
        <f t="shared" si="8"/>
        <v>0.2318087645648946</v>
      </c>
      <c r="H69" s="31">
        <v>14989495</v>
      </c>
      <c r="I69" s="36">
        <f t="shared" si="9"/>
        <v>0.2103966154732512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31504477</v>
      </c>
      <c r="O69" s="36">
        <f t="shared" si="13"/>
        <v>0.4422053800381458</v>
      </c>
      <c r="P69" s="31">
        <v>14584849</v>
      </c>
      <c r="Q69" s="31">
        <v>62630920</v>
      </c>
      <c r="R69" s="31">
        <v>61348703</v>
      </c>
      <c r="S69" s="31">
        <v>26231390</v>
      </c>
      <c r="T69" s="36">
        <f t="shared" si="14"/>
        <v>0.41882491906553504</v>
      </c>
      <c r="U69" s="36">
        <f t="shared" si="15"/>
        <v>2.7744270784016978E-2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1156872276</v>
      </c>
      <c r="E70" s="32">
        <f>SUM(E64:E69)</f>
        <v>1156872276</v>
      </c>
      <c r="F70" s="32">
        <f>SUM(F64:F69)</f>
        <v>195260318</v>
      </c>
      <c r="G70" s="37">
        <f t="shared" si="8"/>
        <v>0.16878295214674158</v>
      </c>
      <c r="H70" s="32">
        <f>SUM(H64:H69)</f>
        <v>214790326</v>
      </c>
      <c r="I70" s="37">
        <f t="shared" si="9"/>
        <v>0.1856646843873368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410050644</v>
      </c>
      <c r="O70" s="37">
        <f t="shared" si="13"/>
        <v>0.35444763653407835</v>
      </c>
      <c r="P70" s="32">
        <f>SUM(P64:P69)</f>
        <v>182667558</v>
      </c>
      <c r="Q70" s="32">
        <f>SUM(Q64:Q69)</f>
        <v>1156497837</v>
      </c>
      <c r="R70" s="32">
        <f>SUM(R64:R69)</f>
        <v>1234126938</v>
      </c>
      <c r="S70" s="32">
        <f>SUM(S64:S69)</f>
        <v>369164524</v>
      </c>
      <c r="T70" s="37">
        <f t="shared" si="14"/>
        <v>0.31920900514403644</v>
      </c>
      <c r="U70" s="37">
        <f t="shared" si="15"/>
        <v>0.17585371125397109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131084416</v>
      </c>
      <c r="E71" s="31">
        <v>131084416</v>
      </c>
      <c r="F71" s="31">
        <v>31984674</v>
      </c>
      <c r="G71" s="36">
        <f t="shared" si="8"/>
        <v>0.24400058356288515</v>
      </c>
      <c r="H71" s="31">
        <v>29942416</v>
      </c>
      <c r="I71" s="36">
        <f t="shared" si="9"/>
        <v>0.2284208673592443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61927090</v>
      </c>
      <c r="O71" s="36">
        <f t="shared" si="13"/>
        <v>0.47242145092212945</v>
      </c>
      <c r="P71" s="31">
        <v>31090679</v>
      </c>
      <c r="Q71" s="31">
        <v>119561664</v>
      </c>
      <c r="R71" s="31">
        <v>120297460</v>
      </c>
      <c r="S71" s="31">
        <v>61229411</v>
      </c>
      <c r="T71" s="36">
        <f t="shared" si="14"/>
        <v>0.51211574807122118</v>
      </c>
      <c r="U71" s="36">
        <f t="shared" si="15"/>
        <v>-3.6932708996159302E-2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325401292</v>
      </c>
      <c r="E72" s="31">
        <v>325401292</v>
      </c>
      <c r="F72" s="31">
        <v>97310553</v>
      </c>
      <c r="G72" s="36">
        <f t="shared" si="8"/>
        <v>0.29904783844558308</v>
      </c>
      <c r="H72" s="31">
        <v>40229506</v>
      </c>
      <c r="I72" s="36">
        <f t="shared" si="9"/>
        <v>0.12363044336037854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137540059</v>
      </c>
      <c r="O72" s="36">
        <f t="shared" si="13"/>
        <v>0.42267828180596162</v>
      </c>
      <c r="P72" s="31">
        <v>54050625</v>
      </c>
      <c r="Q72" s="31">
        <v>295581449</v>
      </c>
      <c r="R72" s="31">
        <v>306529542</v>
      </c>
      <c r="S72" s="31">
        <v>127996661</v>
      </c>
      <c r="T72" s="36">
        <f t="shared" si="14"/>
        <v>0.43303347159652095</v>
      </c>
      <c r="U72" s="36">
        <f t="shared" si="15"/>
        <v>-0.25570692290792196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153577443</v>
      </c>
      <c r="E73" s="31">
        <v>153577443</v>
      </c>
      <c r="F73" s="31">
        <v>34846621</v>
      </c>
      <c r="G73" s="36">
        <f t="shared" si="8"/>
        <v>0.22689934354487201</v>
      </c>
      <c r="H73" s="31">
        <v>30461633</v>
      </c>
      <c r="I73" s="36">
        <f t="shared" si="9"/>
        <v>0.19834705152631041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65308254</v>
      </c>
      <c r="O73" s="36">
        <f t="shared" si="13"/>
        <v>0.42524639507118245</v>
      </c>
      <c r="P73" s="31">
        <v>16729040</v>
      </c>
      <c r="Q73" s="31">
        <v>117069548</v>
      </c>
      <c r="R73" s="31">
        <v>117069548</v>
      </c>
      <c r="S73" s="31">
        <v>44497591</v>
      </c>
      <c r="T73" s="36">
        <f t="shared" si="14"/>
        <v>0.3800953515255735</v>
      </c>
      <c r="U73" s="36">
        <f t="shared" si="15"/>
        <v>0.82088350556875955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533353442</v>
      </c>
      <c r="E74" s="31">
        <v>573103445</v>
      </c>
      <c r="F74" s="31">
        <v>86906431</v>
      </c>
      <c r="G74" s="36">
        <f t="shared" si="8"/>
        <v>0.16294341454723377</v>
      </c>
      <c r="H74" s="31">
        <v>89171221</v>
      </c>
      <c r="I74" s="36">
        <f t="shared" si="9"/>
        <v>0.16718973569500278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176077652</v>
      </c>
      <c r="O74" s="36">
        <f t="shared" si="13"/>
        <v>0.33013315024223655</v>
      </c>
      <c r="P74" s="31">
        <v>105877319</v>
      </c>
      <c r="Q74" s="31">
        <v>605305753</v>
      </c>
      <c r="R74" s="31">
        <v>631522689</v>
      </c>
      <c r="S74" s="31">
        <v>211580305</v>
      </c>
      <c r="T74" s="36">
        <f t="shared" si="14"/>
        <v>0.34954286152307562</v>
      </c>
      <c r="U74" s="36">
        <f t="shared" si="15"/>
        <v>-0.15778731609174956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70103481</v>
      </c>
      <c r="E75" s="31">
        <v>70103481</v>
      </c>
      <c r="F75" s="31">
        <v>20374227</v>
      </c>
      <c r="G75" s="36">
        <f t="shared" si="8"/>
        <v>0.29063074628205693</v>
      </c>
      <c r="H75" s="31">
        <v>17251704</v>
      </c>
      <c r="I75" s="36">
        <f t="shared" si="9"/>
        <v>0.24608912073852651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37625931</v>
      </c>
      <c r="O75" s="36">
        <f t="shared" si="13"/>
        <v>0.5367198670205835</v>
      </c>
      <c r="P75" s="31">
        <v>19645388</v>
      </c>
      <c r="Q75" s="31">
        <v>68519200</v>
      </c>
      <c r="R75" s="31">
        <v>69673978</v>
      </c>
      <c r="S75" s="31">
        <v>34830367</v>
      </c>
      <c r="T75" s="36">
        <f t="shared" si="14"/>
        <v>0.50833003012294364</v>
      </c>
      <c r="U75" s="36">
        <f t="shared" si="15"/>
        <v>-0.12184457746520461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125548860</v>
      </c>
      <c r="E76" s="31">
        <v>125548860</v>
      </c>
      <c r="F76" s="31">
        <v>21122396</v>
      </c>
      <c r="G76" s="36">
        <f t="shared" si="8"/>
        <v>0.16824044439750388</v>
      </c>
      <c r="H76" s="31">
        <v>6409026</v>
      </c>
      <c r="I76" s="36">
        <f t="shared" si="9"/>
        <v>5.1048062085151551E-2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27531422</v>
      </c>
      <c r="O76" s="36">
        <f t="shared" si="13"/>
        <v>0.21928850648265544</v>
      </c>
      <c r="P76" s="31">
        <v>8143553</v>
      </c>
      <c r="Q76" s="31">
        <v>76973131</v>
      </c>
      <c r="R76" s="31">
        <v>93186141</v>
      </c>
      <c r="S76" s="31">
        <v>13157382</v>
      </c>
      <c r="T76" s="36">
        <f t="shared" si="14"/>
        <v>0.17093473825301456</v>
      </c>
      <c r="U76" s="36">
        <f t="shared" si="15"/>
        <v>-0.21299388608387515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52621524</v>
      </c>
      <c r="E77" s="31">
        <v>52621524</v>
      </c>
      <c r="F77" s="31">
        <v>9320711</v>
      </c>
      <c r="G77" s="36">
        <f t="shared" si="8"/>
        <v>0.17712734811709369</v>
      </c>
      <c r="H77" s="31">
        <v>16083711</v>
      </c>
      <c r="I77" s="36">
        <f t="shared" si="9"/>
        <v>0.30564890138871692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25404422</v>
      </c>
      <c r="O77" s="36">
        <f t="shared" si="13"/>
        <v>0.48277624950581061</v>
      </c>
      <c r="P77" s="31">
        <v>14000686</v>
      </c>
      <c r="Q77" s="31">
        <v>58073820</v>
      </c>
      <c r="R77" s="31">
        <v>58747944</v>
      </c>
      <c r="S77" s="31">
        <v>25699211</v>
      </c>
      <c r="T77" s="36">
        <f t="shared" si="14"/>
        <v>0.44252661526312542</v>
      </c>
      <c r="U77" s="36">
        <f t="shared" si="15"/>
        <v>0.14878020976972128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1391690458</v>
      </c>
      <c r="E78" s="32">
        <f>SUM(E71:E77)</f>
        <v>1431440461</v>
      </c>
      <c r="F78" s="32">
        <f>SUM(F71:F77)</f>
        <v>301865613</v>
      </c>
      <c r="G78" s="37">
        <f t="shared" si="8"/>
        <v>0.21690571438839312</v>
      </c>
      <c r="H78" s="32">
        <f>SUM(H71:H77)</f>
        <v>229549217</v>
      </c>
      <c r="I78" s="37">
        <f t="shared" si="9"/>
        <v>0.16494272535998086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531414830</v>
      </c>
      <c r="O78" s="37">
        <f t="shared" si="13"/>
        <v>0.38184843974837401</v>
      </c>
      <c r="P78" s="32">
        <f>SUM(P71:P77)</f>
        <v>249537290</v>
      </c>
      <c r="Q78" s="32">
        <f>SUM(Q71:Q77)</f>
        <v>1341084565</v>
      </c>
      <c r="R78" s="32">
        <f>SUM(R71:R77)</f>
        <v>1397027302</v>
      </c>
      <c r="S78" s="32">
        <f>SUM(S71:S77)</f>
        <v>518990928</v>
      </c>
      <c r="T78" s="37">
        <f t="shared" si="14"/>
        <v>0.38699343914975265</v>
      </c>
      <c r="U78" s="37">
        <f t="shared" si="15"/>
        <v>-8.0100545293250613E-2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215975517</v>
      </c>
      <c r="E79" s="31">
        <v>215975517</v>
      </c>
      <c r="F79" s="31">
        <v>45188468</v>
      </c>
      <c r="G79" s="36">
        <f t="shared" si="8"/>
        <v>0.20922958596274596</v>
      </c>
      <c r="H79" s="31">
        <v>49455196</v>
      </c>
      <c r="I79" s="36">
        <f t="shared" si="9"/>
        <v>0.22898519557658936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94643664</v>
      </c>
      <c r="O79" s="36">
        <f t="shared" si="13"/>
        <v>0.4382147815393353</v>
      </c>
      <c r="P79" s="31">
        <v>0</v>
      </c>
      <c r="Q79" s="31">
        <v>210672772</v>
      </c>
      <c r="R79" s="31">
        <v>200469445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181937419</v>
      </c>
      <c r="E80" s="31">
        <v>181937419</v>
      </c>
      <c r="F80" s="31">
        <v>40993310</v>
      </c>
      <c r="G80" s="36">
        <f t="shared" si="8"/>
        <v>0.22531544211913879</v>
      </c>
      <c r="H80" s="31">
        <v>56497925</v>
      </c>
      <c r="I80" s="36">
        <f t="shared" si="9"/>
        <v>0.31053493729071752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97491235</v>
      </c>
      <c r="O80" s="36">
        <f t="shared" si="13"/>
        <v>0.53585037940985636</v>
      </c>
      <c r="P80" s="31">
        <v>36333653</v>
      </c>
      <c r="Q80" s="31">
        <v>179999784</v>
      </c>
      <c r="R80" s="31">
        <v>176151344</v>
      </c>
      <c r="S80" s="31">
        <v>72300541</v>
      </c>
      <c r="T80" s="36">
        <f t="shared" si="14"/>
        <v>0.40167015422640728</v>
      </c>
      <c r="U80" s="36">
        <f t="shared" si="15"/>
        <v>0.55497508054034639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259840708</v>
      </c>
      <c r="E81" s="31">
        <v>259840708</v>
      </c>
      <c r="F81" s="31">
        <v>49017523</v>
      </c>
      <c r="G81" s="36">
        <f t="shared" si="8"/>
        <v>0.18864450985101225</v>
      </c>
      <c r="H81" s="31">
        <v>63658985</v>
      </c>
      <c r="I81" s="36">
        <f t="shared" si="9"/>
        <v>0.24499234738846232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112676508</v>
      </c>
      <c r="O81" s="36">
        <f t="shared" si="13"/>
        <v>0.43363685723947459</v>
      </c>
      <c r="P81" s="31">
        <v>68484016</v>
      </c>
      <c r="Q81" s="31">
        <v>264744040</v>
      </c>
      <c r="R81" s="31">
        <v>274518785</v>
      </c>
      <c r="S81" s="31">
        <v>110705347</v>
      </c>
      <c r="T81" s="36">
        <f t="shared" si="14"/>
        <v>0.41815992156046272</v>
      </c>
      <c r="U81" s="36">
        <f t="shared" si="15"/>
        <v>-7.0454848909561663E-2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234730594</v>
      </c>
      <c r="E82" s="31">
        <v>234730594</v>
      </c>
      <c r="F82" s="31">
        <v>36325189</v>
      </c>
      <c r="G82" s="36">
        <f t="shared" si="8"/>
        <v>0.15475268213226606</v>
      </c>
      <c r="H82" s="31">
        <v>25355227</v>
      </c>
      <c r="I82" s="36">
        <f t="shared" si="9"/>
        <v>0.10801841621037264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61680416</v>
      </c>
      <c r="O82" s="36">
        <f t="shared" si="13"/>
        <v>0.26277109834263873</v>
      </c>
      <c r="P82" s="31">
        <v>25608723</v>
      </c>
      <c r="Q82" s="31">
        <v>178057317</v>
      </c>
      <c r="R82" s="31">
        <v>217552753</v>
      </c>
      <c r="S82" s="31">
        <v>42305933</v>
      </c>
      <c r="T82" s="36">
        <f t="shared" si="14"/>
        <v>0.2375972732420763</v>
      </c>
      <c r="U82" s="36">
        <f t="shared" si="15"/>
        <v>-9.8988145562743934E-3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131171000</v>
      </c>
      <c r="E83" s="31">
        <v>131171000</v>
      </c>
      <c r="F83" s="31">
        <v>29252974</v>
      </c>
      <c r="G83" s="36">
        <f t="shared" si="8"/>
        <v>0.22301403511446891</v>
      </c>
      <c r="H83" s="31">
        <v>29198272</v>
      </c>
      <c r="I83" s="36">
        <f t="shared" si="9"/>
        <v>0.22259700696037996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58451246</v>
      </c>
      <c r="O83" s="36">
        <f t="shared" si="13"/>
        <v>0.44561104207484886</v>
      </c>
      <c r="P83" s="31">
        <v>27587470</v>
      </c>
      <c r="Q83" s="31">
        <v>125672000</v>
      </c>
      <c r="R83" s="31">
        <v>130473500</v>
      </c>
      <c r="S83" s="31">
        <v>56214638</v>
      </c>
      <c r="T83" s="36">
        <f t="shared" si="14"/>
        <v>0.44731235279139347</v>
      </c>
      <c r="U83" s="36">
        <f t="shared" si="15"/>
        <v>5.8388899018286144E-2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1023655238</v>
      </c>
      <c r="E84" s="32">
        <f>SUM(E79:E83)</f>
        <v>1023655238</v>
      </c>
      <c r="F84" s="32">
        <f>SUM(F79:F83)</f>
        <v>200777464</v>
      </c>
      <c r="G84" s="37">
        <f t="shared" si="8"/>
        <v>0.19613777817644498</v>
      </c>
      <c r="H84" s="32">
        <f>SUM(H79:H83)</f>
        <v>224165605</v>
      </c>
      <c r="I84" s="37">
        <f t="shared" si="9"/>
        <v>0.2189854520140696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424943069</v>
      </c>
      <c r="O84" s="37">
        <f t="shared" si="13"/>
        <v>0.41512323019051461</v>
      </c>
      <c r="P84" s="32">
        <f>SUM(P79:P83)</f>
        <v>158013862</v>
      </c>
      <c r="Q84" s="32">
        <f>SUM(Q79:Q83)</f>
        <v>959145913</v>
      </c>
      <c r="R84" s="32">
        <f>SUM(R79:R83)</f>
        <v>999165827</v>
      </c>
      <c r="S84" s="32">
        <f>SUM(S79:S83)</f>
        <v>281526459</v>
      </c>
      <c r="T84" s="37">
        <f t="shared" si="14"/>
        <v>0.29351786332430529</v>
      </c>
      <c r="U84" s="37">
        <f t="shared" si="15"/>
        <v>0.41864518823038455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5317447603</v>
      </c>
      <c r="E85" s="32">
        <f>SUM(E57,E59:E62,E64:E69,E71:E77,E79:E83)</f>
        <v>5357197606</v>
      </c>
      <c r="F85" s="32">
        <f>SUM(F57,F59:F62,F64:F69,F71:F77,F79:F83)</f>
        <v>1051638475</v>
      </c>
      <c r="G85" s="37">
        <f t="shared" si="8"/>
        <v>0.19777129057307233</v>
      </c>
      <c r="H85" s="32">
        <f>SUM(H57,H59:H62,H64:H69,H71:H77,H79:H83)</f>
        <v>1036631531</v>
      </c>
      <c r="I85" s="37">
        <f t="shared" si="9"/>
        <v>0.19494908241599837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2088270006</v>
      </c>
      <c r="O85" s="37">
        <f t="shared" si="13"/>
        <v>0.3927203729890707</v>
      </c>
      <c r="P85" s="32">
        <f>SUM(P57,P59:P62,P64:P69,P71:P77,P79:P83)</f>
        <v>930330874</v>
      </c>
      <c r="Q85" s="32">
        <f>SUM(Q57,Q59:Q62,Q64:Q69,Q71:Q77,Q79:Q83)</f>
        <v>5152438161</v>
      </c>
      <c r="R85" s="32">
        <f>SUM(R57,R59:R62,R64:R69,R71:R77,R79:R83)</f>
        <v>5320719594</v>
      </c>
      <c r="S85" s="32">
        <f>SUM(S57,S59:S62,S64:S69,S71:S77,S79:S83)</f>
        <v>1794367663</v>
      </c>
      <c r="T85" s="37">
        <f t="shared" si="14"/>
        <v>0.34825603082090051</v>
      </c>
      <c r="U85" s="37">
        <f t="shared" si="15"/>
        <v>0.11426113006758065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8007349030</v>
      </c>
      <c r="E88" s="31">
        <v>8007349030</v>
      </c>
      <c r="F88" s="31">
        <v>1391303152</v>
      </c>
      <c r="G88" s="36">
        <f t="shared" ref="G88:G99" si="16">IF(($D88      =0),0,($F88      /$D88      ))</f>
        <v>0.17375327924228126</v>
      </c>
      <c r="H88" s="31">
        <v>2004062063</v>
      </c>
      <c r="I88" s="36">
        <f t="shared" ref="I88:I99" si="17">IF(($D88      =0),0,($H88      /$D88      ))</f>
        <v>0.25027784545068094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3395365215</v>
      </c>
      <c r="O88" s="36">
        <f t="shared" ref="O88:O99" si="21">IF(($D88      =0),0,($N88      /$D88      ))</f>
        <v>0.42403112469296222</v>
      </c>
      <c r="P88" s="31">
        <v>1577839396</v>
      </c>
      <c r="Q88" s="31">
        <v>6666535600</v>
      </c>
      <c r="R88" s="31">
        <v>7551003913</v>
      </c>
      <c r="S88" s="31">
        <v>2827490726</v>
      </c>
      <c r="T88" s="36">
        <f t="shared" ref="T88:T99" si="22">IF(($Q88      =0),0,($S88      /$Q88      ))</f>
        <v>0.4241319473340846</v>
      </c>
      <c r="U88" s="36">
        <f t="shared" ref="U88:U99" si="23">IF(($P88      =0),0,(($H88      /$P88      )-1))</f>
        <v>0.27013057734552848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19491571081</v>
      </c>
      <c r="E89" s="31">
        <v>19491571081</v>
      </c>
      <c r="F89" s="31">
        <v>8072134022</v>
      </c>
      <c r="G89" s="36">
        <f t="shared" si="16"/>
        <v>0.4141346014877455</v>
      </c>
      <c r="H89" s="31">
        <v>8297621320</v>
      </c>
      <c r="I89" s="36">
        <f t="shared" si="17"/>
        <v>0.4257030531565697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16369755342</v>
      </c>
      <c r="O89" s="36">
        <f t="shared" si="21"/>
        <v>0.83983765464431526</v>
      </c>
      <c r="P89" s="31">
        <v>5601460620</v>
      </c>
      <c r="Q89" s="31">
        <v>18529199491</v>
      </c>
      <c r="R89" s="31">
        <v>18451988638</v>
      </c>
      <c r="S89" s="31">
        <v>15987762537</v>
      </c>
      <c r="T89" s="36">
        <f t="shared" si="22"/>
        <v>0.86284151372894302</v>
      </c>
      <c r="U89" s="36">
        <f t="shared" si="23"/>
        <v>0.48133172451009743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7852092620</v>
      </c>
      <c r="E90" s="31">
        <v>7852092620</v>
      </c>
      <c r="F90" s="31">
        <v>730974696234</v>
      </c>
      <c r="G90" s="36">
        <f t="shared" si="16"/>
        <v>93.092979363506288</v>
      </c>
      <c r="H90" s="31">
        <v>-727663104071</v>
      </c>
      <c r="I90" s="36">
        <f t="shared" si="17"/>
        <v>-92.671232916633627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3311592163</v>
      </c>
      <c r="O90" s="36">
        <f t="shared" si="21"/>
        <v>0.42174644687265544</v>
      </c>
      <c r="P90" s="31">
        <v>3007528248</v>
      </c>
      <c r="Q90" s="31">
        <v>7606549958</v>
      </c>
      <c r="R90" s="31">
        <v>7573416772</v>
      </c>
      <c r="S90" s="31">
        <v>3916309328</v>
      </c>
      <c r="T90" s="36">
        <f t="shared" si="22"/>
        <v>0.51486013365114613</v>
      </c>
      <c r="U90" s="36">
        <f t="shared" si="23"/>
        <v>-242.94722179414089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35351012731</v>
      </c>
      <c r="E91" s="32">
        <f>SUM(E88:E90)</f>
        <v>35351012731</v>
      </c>
      <c r="F91" s="32">
        <f>SUM(F88:F90)</f>
        <v>740438133408</v>
      </c>
      <c r="G91" s="37">
        <f t="shared" si="16"/>
        <v>20.945316023681979</v>
      </c>
      <c r="H91" s="32">
        <f>SUM(H88:H90)</f>
        <v>-717361420688</v>
      </c>
      <c r="I91" s="37">
        <f t="shared" si="17"/>
        <v>-20.292528141886347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23076712720</v>
      </c>
      <c r="O91" s="37">
        <f t="shared" si="21"/>
        <v>0.65278788179563452</v>
      </c>
      <c r="P91" s="32">
        <f>SUM(P88:P90)</f>
        <v>10186828264</v>
      </c>
      <c r="Q91" s="32">
        <f>SUM(Q88:Q90)</f>
        <v>32802285049</v>
      </c>
      <c r="R91" s="32">
        <f>SUM(R88:R90)</f>
        <v>33576409323</v>
      </c>
      <c r="S91" s="32">
        <f>SUM(S88:S90)</f>
        <v>22731562591</v>
      </c>
      <c r="T91" s="37">
        <f t="shared" si="22"/>
        <v>0.69298716711484054</v>
      </c>
      <c r="U91" s="37">
        <f t="shared" si="23"/>
        <v>-71.420488310688185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1220014111</v>
      </c>
      <c r="E92" s="31">
        <v>1220014111</v>
      </c>
      <c r="F92" s="31">
        <v>277668043</v>
      </c>
      <c r="G92" s="36">
        <f t="shared" si="16"/>
        <v>0.2275941241141923</v>
      </c>
      <c r="H92" s="31">
        <v>436412095</v>
      </c>
      <c r="I92" s="36">
        <f t="shared" si="17"/>
        <v>0.35771069454458138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714080138</v>
      </c>
      <c r="O92" s="36">
        <f t="shared" si="21"/>
        <v>0.58530481865877371</v>
      </c>
      <c r="P92" s="31">
        <v>260354590</v>
      </c>
      <c r="Q92" s="31">
        <v>948310986</v>
      </c>
      <c r="R92" s="31">
        <v>860340693</v>
      </c>
      <c r="S92" s="31">
        <v>585920216</v>
      </c>
      <c r="T92" s="36">
        <f t="shared" si="22"/>
        <v>0.61785661523486768</v>
      </c>
      <c r="U92" s="36">
        <f t="shared" si="23"/>
        <v>0.67622201321666742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260587960</v>
      </c>
      <c r="E93" s="31">
        <v>260587960</v>
      </c>
      <c r="F93" s="31">
        <v>60053599</v>
      </c>
      <c r="G93" s="36">
        <f t="shared" si="16"/>
        <v>0.23045423510740864</v>
      </c>
      <c r="H93" s="31">
        <v>57102632</v>
      </c>
      <c r="I93" s="36">
        <f t="shared" si="17"/>
        <v>0.21912997054814046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117156231</v>
      </c>
      <c r="O93" s="36">
        <f t="shared" si="21"/>
        <v>0.44958420565554907</v>
      </c>
      <c r="P93" s="31">
        <v>51031420</v>
      </c>
      <c r="Q93" s="31">
        <v>232656362</v>
      </c>
      <c r="R93" s="31">
        <v>245659488</v>
      </c>
      <c r="S93" s="31">
        <v>97873690</v>
      </c>
      <c r="T93" s="36">
        <f t="shared" si="22"/>
        <v>0.42067919036746565</v>
      </c>
      <c r="U93" s="36">
        <f t="shared" si="23"/>
        <v>0.11897007765020051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234693389</v>
      </c>
      <c r="E94" s="31">
        <v>234693389</v>
      </c>
      <c r="F94" s="31">
        <v>47319397</v>
      </c>
      <c r="G94" s="36">
        <f t="shared" si="16"/>
        <v>0.20162219822902638</v>
      </c>
      <c r="H94" s="31">
        <v>63669572</v>
      </c>
      <c r="I94" s="36">
        <f t="shared" si="17"/>
        <v>0.27128830629310996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110988969</v>
      </c>
      <c r="O94" s="36">
        <f t="shared" si="21"/>
        <v>0.47291050452213634</v>
      </c>
      <c r="P94" s="31">
        <v>53850296</v>
      </c>
      <c r="Q94" s="31">
        <v>219494411</v>
      </c>
      <c r="R94" s="31">
        <v>228521581</v>
      </c>
      <c r="S94" s="31">
        <v>89804050</v>
      </c>
      <c r="T94" s="36">
        <f t="shared" si="22"/>
        <v>0.40914048604180631</v>
      </c>
      <c r="U94" s="36">
        <f t="shared" si="23"/>
        <v>0.18234395591808816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149025405</v>
      </c>
      <c r="E95" s="31">
        <v>149025405</v>
      </c>
      <c r="F95" s="31">
        <v>42069146</v>
      </c>
      <c r="G95" s="36">
        <f t="shared" si="16"/>
        <v>0.28229512947809132</v>
      </c>
      <c r="H95" s="31">
        <v>40316369</v>
      </c>
      <c r="I95" s="36">
        <f t="shared" si="17"/>
        <v>0.27053353084328141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82385515</v>
      </c>
      <c r="O95" s="36">
        <f t="shared" si="21"/>
        <v>0.55282866032137268</v>
      </c>
      <c r="P95" s="31">
        <v>38913428</v>
      </c>
      <c r="Q95" s="31">
        <v>163240002</v>
      </c>
      <c r="R95" s="31">
        <v>165013594</v>
      </c>
      <c r="S95" s="31">
        <v>80907494</v>
      </c>
      <c r="T95" s="36">
        <f t="shared" si="22"/>
        <v>0.49563521813727984</v>
      </c>
      <c r="U95" s="36">
        <f t="shared" si="23"/>
        <v>3.6052876143422674E-2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1864320865</v>
      </c>
      <c r="E96" s="32">
        <f>SUM(E92:E95)</f>
        <v>1864320865</v>
      </c>
      <c r="F96" s="32">
        <f>SUM(F92:F95)</f>
        <v>427110185</v>
      </c>
      <c r="G96" s="37">
        <f t="shared" si="16"/>
        <v>0.22909692908468307</v>
      </c>
      <c r="H96" s="32">
        <f>SUM(H92:H95)</f>
        <v>597500668</v>
      </c>
      <c r="I96" s="37">
        <f t="shared" si="17"/>
        <v>0.3204923997887027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1024610853</v>
      </c>
      <c r="O96" s="37">
        <f t="shared" si="21"/>
        <v>0.54958932887338574</v>
      </c>
      <c r="P96" s="32">
        <f>SUM(P92:P95)</f>
        <v>404149734</v>
      </c>
      <c r="Q96" s="32">
        <f>SUM(Q92:Q95)</f>
        <v>1563701761</v>
      </c>
      <c r="R96" s="32">
        <f>SUM(R92:R95)</f>
        <v>1499535356</v>
      </c>
      <c r="S96" s="32">
        <f>SUM(S92:S95)</f>
        <v>854505450</v>
      </c>
      <c r="T96" s="37">
        <f t="shared" si="22"/>
        <v>0.54646318838544816</v>
      </c>
      <c r="U96" s="37">
        <f t="shared" si="23"/>
        <v>0.47841410678746121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750424785</v>
      </c>
      <c r="E97" s="31">
        <v>750424785</v>
      </c>
      <c r="F97" s="31">
        <v>102976338</v>
      </c>
      <c r="G97" s="36">
        <f t="shared" si="16"/>
        <v>0.13722406303517815</v>
      </c>
      <c r="H97" s="31">
        <v>252517761</v>
      </c>
      <c r="I97" s="36">
        <f t="shared" si="17"/>
        <v>0.33649976126521458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355494099</v>
      </c>
      <c r="O97" s="36">
        <f t="shared" si="21"/>
        <v>0.47372382430039273</v>
      </c>
      <c r="P97" s="31">
        <v>164423368</v>
      </c>
      <c r="Q97" s="31">
        <v>814850638</v>
      </c>
      <c r="R97" s="31">
        <v>815279223</v>
      </c>
      <c r="S97" s="31">
        <v>306494650</v>
      </c>
      <c r="T97" s="36">
        <f t="shared" si="22"/>
        <v>0.37613598824966499</v>
      </c>
      <c r="U97" s="36">
        <f t="shared" si="23"/>
        <v>0.53577781596105001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752767989</v>
      </c>
      <c r="E98" s="31">
        <v>752767989</v>
      </c>
      <c r="F98" s="31">
        <v>71791502</v>
      </c>
      <c r="G98" s="36">
        <f t="shared" si="16"/>
        <v>9.5370025092817806E-2</v>
      </c>
      <c r="H98" s="31">
        <v>80495849</v>
      </c>
      <c r="I98" s="36">
        <f t="shared" si="17"/>
        <v>0.10693314563884836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152287351</v>
      </c>
      <c r="O98" s="36">
        <f t="shared" si="21"/>
        <v>0.20230317073166618</v>
      </c>
      <c r="P98" s="31">
        <v>42278683</v>
      </c>
      <c r="Q98" s="31">
        <v>472384542</v>
      </c>
      <c r="R98" s="31">
        <v>557545261</v>
      </c>
      <c r="S98" s="31">
        <v>93396516</v>
      </c>
      <c r="T98" s="36">
        <f t="shared" si="22"/>
        <v>0.19771289637161751</v>
      </c>
      <c r="U98" s="36">
        <f t="shared" si="23"/>
        <v>0.90393463769909776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492695018</v>
      </c>
      <c r="E99" s="31">
        <v>492695018</v>
      </c>
      <c r="F99" s="31">
        <v>116376327</v>
      </c>
      <c r="G99" s="36">
        <f t="shared" si="16"/>
        <v>0.2362035797975128</v>
      </c>
      <c r="H99" s="31">
        <v>123223059</v>
      </c>
      <c r="I99" s="36">
        <f t="shared" si="17"/>
        <v>0.25010007103420723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239599386</v>
      </c>
      <c r="O99" s="36">
        <f t="shared" si="21"/>
        <v>0.48630365083172</v>
      </c>
      <c r="P99" s="31">
        <v>105081989</v>
      </c>
      <c r="Q99" s="31">
        <v>344961543</v>
      </c>
      <c r="R99" s="31">
        <v>376053576</v>
      </c>
      <c r="S99" s="31">
        <v>217793652</v>
      </c>
      <c r="T99" s="36">
        <f t="shared" si="22"/>
        <v>0.63135632484111426</v>
      </c>
      <c r="U99" s="36">
        <f t="shared" si="23"/>
        <v>0.17263729181981891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81982836</v>
      </c>
      <c r="E100" s="31">
        <v>81982836</v>
      </c>
      <c r="F100" s="31">
        <v>16951083</v>
      </c>
      <c r="G100" s="36">
        <f>IF(($D100     =0),0,($F100     /$D100     ))</f>
        <v>0.20676380358444785</v>
      </c>
      <c r="H100" s="31">
        <v>15931827</v>
      </c>
      <c r="I100" s="36">
        <f>IF(($D100     =0),0,($H100     /$D100     ))</f>
        <v>0.19433125001921134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32882910</v>
      </c>
      <c r="O100" s="36">
        <f>IF(($D100     =0),0,($N100     /$D100     ))</f>
        <v>0.40109505360365921</v>
      </c>
      <c r="P100" s="31">
        <v>13972554</v>
      </c>
      <c r="Q100" s="31">
        <v>73750188</v>
      </c>
      <c r="R100" s="31">
        <v>98533910</v>
      </c>
      <c r="S100" s="31">
        <v>30252348</v>
      </c>
      <c r="T100" s="36">
        <f>IF(($Q100     =0),0,($S100     /$Q100     ))</f>
        <v>0.41020028315046464</v>
      </c>
      <c r="U100" s="36">
        <f>IF(($P100     =0),0,(($H100     /$P100     )-1))</f>
        <v>0.14022296854247251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2077870628</v>
      </c>
      <c r="E101" s="32">
        <f>SUM(E97:E100)</f>
        <v>2077870628</v>
      </c>
      <c r="F101" s="32">
        <f>SUM(F97:F100)</f>
        <v>308095250</v>
      </c>
      <c r="G101" s="37">
        <f>IF(($D101     =0),0,($F101     /$D101     ))</f>
        <v>0.14827451038015249</v>
      </c>
      <c r="H101" s="32">
        <f>SUM(H97:H100)</f>
        <v>472168496</v>
      </c>
      <c r="I101" s="37">
        <f>IF(($D101     =0),0,($H101     /$D101     ))</f>
        <v>0.22723671514355706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780263746</v>
      </c>
      <c r="O101" s="37">
        <f>IF(($D101     =0),0,($N101     /$D101     ))</f>
        <v>0.37551122552370958</v>
      </c>
      <c r="P101" s="32">
        <f>SUM(P97:P100)</f>
        <v>325756594</v>
      </c>
      <c r="Q101" s="32">
        <f>SUM(Q97:Q100)</f>
        <v>1705946911</v>
      </c>
      <c r="R101" s="32">
        <f>SUM(R97:R100)</f>
        <v>1847411970</v>
      </c>
      <c r="S101" s="32">
        <f>SUM(S97:S100)</f>
        <v>647937166</v>
      </c>
      <c r="T101" s="37">
        <f>IF(($Q101     =0),0,($S101     /$Q101     ))</f>
        <v>0.37981086153506921</v>
      </c>
      <c r="U101" s="37">
        <f>IF(($P101     =0),0,(($H101     /$P101     )-1))</f>
        <v>0.44945184440380048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39293204224</v>
      </c>
      <c r="E102" s="32">
        <f>SUM(E88:E90,E92:E95,E97:E100)</f>
        <v>39293204224</v>
      </c>
      <c r="F102" s="32">
        <f>SUM(F88:F90,F92:F95,F97:F100)</f>
        <v>741173338843</v>
      </c>
      <c r="G102" s="37">
        <f>IF(($D102     =0),0,($F102     /$D102     ))</f>
        <v>18.862634225953421</v>
      </c>
      <c r="H102" s="32">
        <f>SUM(H88:H90,H92:H95,H97:H100)</f>
        <v>-716291751524</v>
      </c>
      <c r="I102" s="37">
        <f>IF(($D102     =0),0,($H102     /$D102     ))</f>
        <v>-18.229405457508967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24881587319</v>
      </c>
      <c r="O102" s="37">
        <f>IF(($D102     =0),0,($N102     /$D102     ))</f>
        <v>0.63322876844445564</v>
      </c>
      <c r="P102" s="32">
        <f>SUM(P88:P90,P92:P95,P97:P100)</f>
        <v>10916734592</v>
      </c>
      <c r="Q102" s="32">
        <f>SUM(Q88:Q90,Q92:Q95,Q97:Q100)</f>
        <v>36071933721</v>
      </c>
      <c r="R102" s="32">
        <f>SUM(R88:R90,R92:R95,R97:R100)</f>
        <v>36923356649</v>
      </c>
      <c r="S102" s="32">
        <f>SUM(S88:S90,S92:S95,S97:S100)</f>
        <v>24234005207</v>
      </c>
      <c r="T102" s="37">
        <f>IF(($Q102     =0),0,($S102     /$Q102     ))</f>
        <v>0.6718243993914772</v>
      </c>
      <c r="U102" s="37">
        <f>IF(($P102     =0),0,(($H102     /$P102     )-1))</f>
        <v>-66.614103328014664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8256970400</v>
      </c>
      <c r="E105" s="31">
        <v>8256970400</v>
      </c>
      <c r="F105" s="31">
        <v>2693793027</v>
      </c>
      <c r="G105" s="36">
        <f t="shared" ref="G105:G136" si="24">IF(($D105     =0),0,($F105     /$D105     ))</f>
        <v>0.32624472373063129</v>
      </c>
      <c r="H105" s="31">
        <v>1672155813</v>
      </c>
      <c r="I105" s="36">
        <f t="shared" ref="I105:I136" si="25">IF(($D105     =0),0,($H105     /$D105     ))</f>
        <v>0.20251444924642095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4365948840</v>
      </c>
      <c r="O105" s="36">
        <f t="shared" ref="O105:O136" si="29">IF(($D105     =0),0,($N105     /$D105     ))</f>
        <v>0.52875917297705222</v>
      </c>
      <c r="P105" s="31">
        <v>1828878859</v>
      </c>
      <c r="Q105" s="31">
        <v>7744247640</v>
      </c>
      <c r="R105" s="31">
        <v>7663467369</v>
      </c>
      <c r="S105" s="31">
        <v>3433482000</v>
      </c>
      <c r="T105" s="36">
        <f t="shared" ref="T105:T136" si="30">IF(($Q105     =0),0,($S105     /$Q105     ))</f>
        <v>0.44335901427862912</v>
      </c>
      <c r="U105" s="36">
        <f t="shared" ref="U105:U136" si="31">IF(($P105     =0),0,(($H105     /$P105     )-1))</f>
        <v>-8.5693508473105529E-2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8256970400</v>
      </c>
      <c r="E106" s="32">
        <f>E105</f>
        <v>8256970400</v>
      </c>
      <c r="F106" s="32">
        <f>F105</f>
        <v>2693793027</v>
      </c>
      <c r="G106" s="37">
        <f t="shared" si="24"/>
        <v>0.32624472373063129</v>
      </c>
      <c r="H106" s="32">
        <f>H105</f>
        <v>1672155813</v>
      </c>
      <c r="I106" s="37">
        <f t="shared" si="25"/>
        <v>0.20251444924642095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4365948840</v>
      </c>
      <c r="O106" s="37">
        <f t="shared" si="29"/>
        <v>0.52875917297705222</v>
      </c>
      <c r="P106" s="32">
        <f>P105</f>
        <v>1828878859</v>
      </c>
      <c r="Q106" s="32">
        <f>Q105</f>
        <v>7744247640</v>
      </c>
      <c r="R106" s="32">
        <f>R105</f>
        <v>7663467369</v>
      </c>
      <c r="S106" s="32">
        <f>S105</f>
        <v>3433482000</v>
      </c>
      <c r="T106" s="37">
        <f t="shared" si="30"/>
        <v>0.44335901427862912</v>
      </c>
      <c r="U106" s="37">
        <f t="shared" si="31"/>
        <v>-8.5693508473105529E-2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154670627</v>
      </c>
      <c r="E107" s="31">
        <v>154670627</v>
      </c>
      <c r="F107" s="31">
        <v>40783758</v>
      </c>
      <c r="G107" s="36">
        <f t="shared" si="24"/>
        <v>0.26368133879744343</v>
      </c>
      <c r="H107" s="31">
        <v>14023182</v>
      </c>
      <c r="I107" s="36">
        <f t="shared" si="25"/>
        <v>9.0664803472995562E-2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54806940</v>
      </c>
      <c r="O107" s="36">
        <f t="shared" si="29"/>
        <v>0.35434614227043898</v>
      </c>
      <c r="P107" s="31">
        <v>32493721</v>
      </c>
      <c r="Q107" s="31">
        <v>153624237</v>
      </c>
      <c r="R107" s="31">
        <v>158647191</v>
      </c>
      <c r="S107" s="31">
        <v>57142102</v>
      </c>
      <c r="T107" s="36">
        <f t="shared" si="30"/>
        <v>0.371960200524869</v>
      </c>
      <c r="U107" s="36">
        <f t="shared" si="31"/>
        <v>-0.56843409839088599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94826631</v>
      </c>
      <c r="E108" s="31">
        <v>94826631</v>
      </c>
      <c r="F108" s="31">
        <v>21675035</v>
      </c>
      <c r="G108" s="36">
        <f t="shared" si="24"/>
        <v>0.2285753988244083</v>
      </c>
      <c r="H108" s="31">
        <v>23431627</v>
      </c>
      <c r="I108" s="36">
        <f t="shared" si="25"/>
        <v>0.24709964651174837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45106662</v>
      </c>
      <c r="O108" s="36">
        <f t="shared" si="29"/>
        <v>0.47567504533615668</v>
      </c>
      <c r="P108" s="31">
        <v>23172267</v>
      </c>
      <c r="Q108" s="31">
        <v>101575597</v>
      </c>
      <c r="R108" s="31">
        <v>104468747</v>
      </c>
      <c r="S108" s="31">
        <v>39057285</v>
      </c>
      <c r="T108" s="36">
        <f t="shared" si="30"/>
        <v>0.38451445183236282</v>
      </c>
      <c r="U108" s="36">
        <f t="shared" si="31"/>
        <v>1.1192689951311285E-2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82127064</v>
      </c>
      <c r="E109" s="31">
        <v>82127064</v>
      </c>
      <c r="F109" s="31">
        <v>11589316</v>
      </c>
      <c r="G109" s="36">
        <f t="shared" si="24"/>
        <v>0.14111445649633841</v>
      </c>
      <c r="H109" s="31">
        <v>11571149</v>
      </c>
      <c r="I109" s="36">
        <f t="shared" si="25"/>
        <v>0.14089325048804863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23160465</v>
      </c>
      <c r="O109" s="36">
        <f t="shared" si="29"/>
        <v>0.28200770698438704</v>
      </c>
      <c r="P109" s="31">
        <v>18298123</v>
      </c>
      <c r="Q109" s="31">
        <v>74752576</v>
      </c>
      <c r="R109" s="31">
        <v>82790770</v>
      </c>
      <c r="S109" s="31">
        <v>26925875</v>
      </c>
      <c r="T109" s="36">
        <f t="shared" si="30"/>
        <v>0.36019996153711142</v>
      </c>
      <c r="U109" s="36">
        <f t="shared" si="31"/>
        <v>-0.36763191503303372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320759401</v>
      </c>
      <c r="E110" s="31">
        <v>320759401</v>
      </c>
      <c r="F110" s="31">
        <v>64069482</v>
      </c>
      <c r="G110" s="36">
        <f t="shared" si="24"/>
        <v>0.19974311524543595</v>
      </c>
      <c r="H110" s="31">
        <v>72544095</v>
      </c>
      <c r="I110" s="36">
        <f t="shared" si="25"/>
        <v>0.22616358171837339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136613577</v>
      </c>
      <c r="O110" s="36">
        <f t="shared" si="29"/>
        <v>0.42590669696380934</v>
      </c>
      <c r="P110" s="31">
        <v>64701975</v>
      </c>
      <c r="Q110" s="31">
        <v>268751316</v>
      </c>
      <c r="R110" s="31">
        <v>312744669</v>
      </c>
      <c r="S110" s="31">
        <v>125243361</v>
      </c>
      <c r="T110" s="36">
        <f t="shared" si="30"/>
        <v>0.46601952639368655</v>
      </c>
      <c r="U110" s="36">
        <f t="shared" si="31"/>
        <v>0.12120371905185268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416919423</v>
      </c>
      <c r="E111" s="31">
        <v>416919423</v>
      </c>
      <c r="F111" s="31">
        <v>102382643</v>
      </c>
      <c r="G111" s="36">
        <f t="shared" si="24"/>
        <v>0.24556937708320681</v>
      </c>
      <c r="H111" s="31">
        <v>123491446</v>
      </c>
      <c r="I111" s="36">
        <f t="shared" si="25"/>
        <v>0.29619979110447919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225874089</v>
      </c>
      <c r="O111" s="36">
        <f t="shared" si="29"/>
        <v>0.54176916818768595</v>
      </c>
      <c r="P111" s="31">
        <v>98735857</v>
      </c>
      <c r="Q111" s="31">
        <v>520893826</v>
      </c>
      <c r="R111" s="31">
        <v>415013518</v>
      </c>
      <c r="S111" s="31">
        <v>203180175</v>
      </c>
      <c r="T111" s="36">
        <f t="shared" si="30"/>
        <v>0.39006063204903491</v>
      </c>
      <c r="U111" s="36">
        <f t="shared" si="31"/>
        <v>0.25072541781857427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1069303146</v>
      </c>
      <c r="E112" s="32">
        <f>SUM(E107:E111)</f>
        <v>1069303146</v>
      </c>
      <c r="F112" s="32">
        <f>SUM(F107:F111)</f>
        <v>240500234</v>
      </c>
      <c r="G112" s="37">
        <f t="shared" si="24"/>
        <v>0.22491305192512731</v>
      </c>
      <c r="H112" s="32">
        <f>SUM(H107:H111)</f>
        <v>245061499</v>
      </c>
      <c r="I112" s="37">
        <f t="shared" si="25"/>
        <v>0.22917869447659889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485561733</v>
      </c>
      <c r="O112" s="37">
        <f t="shared" si="29"/>
        <v>0.45409174640172617</v>
      </c>
      <c r="P112" s="32">
        <f>SUM(P107:P111)</f>
        <v>237401943</v>
      </c>
      <c r="Q112" s="32">
        <f>SUM(Q107:Q111)</f>
        <v>1119597552</v>
      </c>
      <c r="R112" s="32">
        <f>SUM(R107:R111)</f>
        <v>1073664895</v>
      </c>
      <c r="S112" s="32">
        <f>SUM(S107:S111)</f>
        <v>451548798</v>
      </c>
      <c r="T112" s="37">
        <f t="shared" si="30"/>
        <v>0.40331349170366887</v>
      </c>
      <c r="U112" s="37">
        <f t="shared" si="31"/>
        <v>3.2264083028166191E-2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125082705</v>
      </c>
      <c r="E113" s="31">
        <v>125082705</v>
      </c>
      <c r="F113" s="31">
        <v>20116665</v>
      </c>
      <c r="G113" s="36">
        <f t="shared" si="24"/>
        <v>0.16082691048294806</v>
      </c>
      <c r="H113" s="31">
        <v>21455104</v>
      </c>
      <c r="I113" s="36">
        <f t="shared" si="25"/>
        <v>0.17152734264900971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41571769</v>
      </c>
      <c r="O113" s="36">
        <f t="shared" si="29"/>
        <v>0.33235425313195777</v>
      </c>
      <c r="P113" s="31">
        <v>77031935</v>
      </c>
      <c r="Q113" s="31">
        <v>114407378</v>
      </c>
      <c r="R113" s="31">
        <v>188722038</v>
      </c>
      <c r="S113" s="31">
        <v>149974398</v>
      </c>
      <c r="T113" s="36">
        <f t="shared" si="30"/>
        <v>1.3108804748588854</v>
      </c>
      <c r="U113" s="36">
        <f t="shared" si="31"/>
        <v>-0.72147780008382245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176171453</v>
      </c>
      <c r="E114" s="31">
        <v>176171453</v>
      </c>
      <c r="F114" s="31">
        <v>39205191</v>
      </c>
      <c r="G114" s="36">
        <f t="shared" si="24"/>
        <v>0.22253997643988324</v>
      </c>
      <c r="H114" s="31">
        <v>41967988</v>
      </c>
      <c r="I114" s="36">
        <f t="shared" si="25"/>
        <v>0.23822240939342199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81173179</v>
      </c>
      <c r="O114" s="36">
        <f t="shared" si="29"/>
        <v>0.46076238583330525</v>
      </c>
      <c r="P114" s="31">
        <v>38717146</v>
      </c>
      <c r="Q114" s="31">
        <v>167733036</v>
      </c>
      <c r="R114" s="31">
        <v>178528630</v>
      </c>
      <c r="S114" s="31">
        <v>76682976</v>
      </c>
      <c r="T114" s="36">
        <f t="shared" si="30"/>
        <v>0.45717276589448963</v>
      </c>
      <c r="U114" s="36">
        <f t="shared" si="31"/>
        <v>8.3963885147939399E-2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47144928</v>
      </c>
      <c r="E115" s="31">
        <v>47144928</v>
      </c>
      <c r="F115" s="31">
        <v>7787373</v>
      </c>
      <c r="G115" s="36">
        <f t="shared" si="24"/>
        <v>0.16517944411750932</v>
      </c>
      <c r="H115" s="31">
        <v>17942236</v>
      </c>
      <c r="I115" s="36">
        <f t="shared" si="25"/>
        <v>0.38057616717539583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25729609</v>
      </c>
      <c r="O115" s="36">
        <f t="shared" si="29"/>
        <v>0.54575561129290517</v>
      </c>
      <c r="P115" s="31">
        <v>11333661</v>
      </c>
      <c r="Q115" s="31">
        <v>37280388</v>
      </c>
      <c r="R115" s="31">
        <v>64563548</v>
      </c>
      <c r="S115" s="31">
        <v>21036481</v>
      </c>
      <c r="T115" s="36">
        <f t="shared" si="30"/>
        <v>0.56427741578226065</v>
      </c>
      <c r="U115" s="36">
        <f t="shared" si="31"/>
        <v>0.5830927005845683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60899721</v>
      </c>
      <c r="E116" s="31">
        <v>60899721</v>
      </c>
      <c r="F116" s="31">
        <v>16052899</v>
      </c>
      <c r="G116" s="36">
        <f t="shared" si="24"/>
        <v>0.26359560826231043</v>
      </c>
      <c r="H116" s="31">
        <v>23170337</v>
      </c>
      <c r="I116" s="36">
        <f t="shared" si="25"/>
        <v>0.38046704680305515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39223236</v>
      </c>
      <c r="O116" s="36">
        <f t="shared" si="29"/>
        <v>0.64406265506536553</v>
      </c>
      <c r="P116" s="31">
        <v>15961991</v>
      </c>
      <c r="Q116" s="31">
        <v>58590700</v>
      </c>
      <c r="R116" s="31">
        <v>60461221</v>
      </c>
      <c r="S116" s="31">
        <v>31107121</v>
      </c>
      <c r="T116" s="36">
        <f t="shared" si="30"/>
        <v>0.53092250135260377</v>
      </c>
      <c r="U116" s="36">
        <f t="shared" si="31"/>
        <v>0.45159441575928727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1500384447</v>
      </c>
      <c r="E117" s="31">
        <v>1500384447</v>
      </c>
      <c r="F117" s="31">
        <v>182719090</v>
      </c>
      <c r="G117" s="36">
        <f t="shared" si="24"/>
        <v>0.12178151430811253</v>
      </c>
      <c r="H117" s="31">
        <v>232708702</v>
      </c>
      <c r="I117" s="36">
        <f t="shared" si="25"/>
        <v>0.15509938300500126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415427792</v>
      </c>
      <c r="O117" s="36">
        <f t="shared" si="29"/>
        <v>0.27688089731311377</v>
      </c>
      <c r="P117" s="31">
        <v>206492746</v>
      </c>
      <c r="Q117" s="31">
        <v>932233842</v>
      </c>
      <c r="R117" s="31">
        <v>1384382862</v>
      </c>
      <c r="S117" s="31">
        <v>389551055</v>
      </c>
      <c r="T117" s="36">
        <f t="shared" si="30"/>
        <v>0.41786839036465701</v>
      </c>
      <c r="U117" s="36">
        <f t="shared" si="31"/>
        <v>0.12695824191325356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72807604</v>
      </c>
      <c r="E118" s="31">
        <v>72807604</v>
      </c>
      <c r="F118" s="31">
        <v>14940134</v>
      </c>
      <c r="G118" s="36">
        <f t="shared" si="24"/>
        <v>0.205200187606778</v>
      </c>
      <c r="H118" s="31">
        <v>20617066</v>
      </c>
      <c r="I118" s="36">
        <f t="shared" si="25"/>
        <v>0.28317187858564885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35557200</v>
      </c>
      <c r="O118" s="36">
        <f t="shared" si="29"/>
        <v>0.48837206619242685</v>
      </c>
      <c r="P118" s="31">
        <v>14965153</v>
      </c>
      <c r="Q118" s="31">
        <v>70959216</v>
      </c>
      <c r="R118" s="31">
        <v>74057395</v>
      </c>
      <c r="S118" s="31">
        <v>34236552</v>
      </c>
      <c r="T118" s="36">
        <f t="shared" si="30"/>
        <v>0.48248210634119748</v>
      </c>
      <c r="U118" s="36">
        <f t="shared" si="31"/>
        <v>0.37767158143989565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52456208</v>
      </c>
      <c r="E119" s="31">
        <v>52456208</v>
      </c>
      <c r="F119" s="31">
        <v>11635999</v>
      </c>
      <c r="G119" s="36">
        <f t="shared" si="24"/>
        <v>0.22182310623749243</v>
      </c>
      <c r="H119" s="31">
        <v>14596118</v>
      </c>
      <c r="I119" s="36">
        <f t="shared" si="25"/>
        <v>0.2782533956705372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26232117</v>
      </c>
      <c r="O119" s="36">
        <f t="shared" si="29"/>
        <v>0.50007650190802966</v>
      </c>
      <c r="P119" s="31">
        <v>16059351</v>
      </c>
      <c r="Q119" s="31">
        <v>54255884</v>
      </c>
      <c r="R119" s="31">
        <v>51683254</v>
      </c>
      <c r="S119" s="31">
        <v>28066944</v>
      </c>
      <c r="T119" s="36">
        <f t="shared" si="30"/>
        <v>0.51730691550431651</v>
      </c>
      <c r="U119" s="36">
        <f t="shared" si="31"/>
        <v>-9.111408051296721E-2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200156464</v>
      </c>
      <c r="E120" s="31">
        <v>199833011</v>
      </c>
      <c r="F120" s="31">
        <v>41602058</v>
      </c>
      <c r="G120" s="36">
        <f t="shared" si="24"/>
        <v>0.2078476865978208</v>
      </c>
      <c r="H120" s="31">
        <v>56077695</v>
      </c>
      <c r="I120" s="36">
        <f t="shared" si="25"/>
        <v>0.28016929295873255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97679753</v>
      </c>
      <c r="O120" s="36">
        <f t="shared" si="29"/>
        <v>0.48801697955655332</v>
      </c>
      <c r="P120" s="31">
        <v>43732634</v>
      </c>
      <c r="Q120" s="31">
        <v>164896161</v>
      </c>
      <c r="R120" s="31">
        <v>181769088</v>
      </c>
      <c r="S120" s="31">
        <v>79674005</v>
      </c>
      <c r="T120" s="36">
        <f t="shared" si="30"/>
        <v>0.48317683393490285</v>
      </c>
      <c r="U120" s="36">
        <f t="shared" si="31"/>
        <v>0.28228487220778886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2235103530</v>
      </c>
      <c r="E121" s="32">
        <f>SUM(E113:E120)</f>
        <v>2234780077</v>
      </c>
      <c r="F121" s="32">
        <f>SUM(F113:F120)</f>
        <v>334059409</v>
      </c>
      <c r="G121" s="37">
        <f t="shared" si="24"/>
        <v>0.14946037376622101</v>
      </c>
      <c r="H121" s="32">
        <f>SUM(H113:H120)</f>
        <v>428535246</v>
      </c>
      <c r="I121" s="37">
        <f t="shared" si="25"/>
        <v>0.19172948377921448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762594655</v>
      </c>
      <c r="O121" s="37">
        <f t="shared" si="29"/>
        <v>0.34118985754543552</v>
      </c>
      <c r="P121" s="32">
        <f>SUM(P113:P120)</f>
        <v>424294617</v>
      </c>
      <c r="Q121" s="32">
        <f>SUM(Q113:Q120)</f>
        <v>1600356605</v>
      </c>
      <c r="R121" s="32">
        <f>SUM(R113:R120)</f>
        <v>2184168036</v>
      </c>
      <c r="S121" s="32">
        <f>SUM(S113:S120)</f>
        <v>810329532</v>
      </c>
      <c r="T121" s="37">
        <f t="shared" si="30"/>
        <v>0.50634310469821819</v>
      </c>
      <c r="U121" s="37">
        <f t="shared" si="31"/>
        <v>9.994538771157746E-3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81820228</v>
      </c>
      <c r="E122" s="31">
        <v>81820228</v>
      </c>
      <c r="F122" s="31">
        <v>18903047</v>
      </c>
      <c r="G122" s="36">
        <f t="shared" si="24"/>
        <v>0.23103146327091634</v>
      </c>
      <c r="H122" s="31">
        <v>26506614</v>
      </c>
      <c r="I122" s="36">
        <f t="shared" si="25"/>
        <v>0.32396162474638912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45409661</v>
      </c>
      <c r="O122" s="36">
        <f t="shared" si="29"/>
        <v>0.5549930880173054</v>
      </c>
      <c r="P122" s="31">
        <v>20385555</v>
      </c>
      <c r="Q122" s="31">
        <v>76344418</v>
      </c>
      <c r="R122" s="31">
        <v>82034763</v>
      </c>
      <c r="S122" s="31">
        <v>37780953</v>
      </c>
      <c r="T122" s="36">
        <f t="shared" si="30"/>
        <v>0.49487511975007786</v>
      </c>
      <c r="U122" s="36">
        <f t="shared" si="31"/>
        <v>0.30026452554271876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158766563</v>
      </c>
      <c r="E123" s="31">
        <v>158766563</v>
      </c>
      <c r="F123" s="31">
        <v>43137862</v>
      </c>
      <c r="G123" s="36">
        <f t="shared" si="24"/>
        <v>0.27170621562173641</v>
      </c>
      <c r="H123" s="31">
        <v>51096121</v>
      </c>
      <c r="I123" s="36">
        <f t="shared" si="25"/>
        <v>0.32183175118554402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94233983</v>
      </c>
      <c r="O123" s="36">
        <f t="shared" si="29"/>
        <v>0.59353796680728044</v>
      </c>
      <c r="P123" s="31">
        <v>35169089</v>
      </c>
      <c r="Q123" s="31">
        <v>170090017</v>
      </c>
      <c r="R123" s="31">
        <v>162385101</v>
      </c>
      <c r="S123" s="31">
        <v>71708181</v>
      </c>
      <c r="T123" s="36">
        <f t="shared" si="30"/>
        <v>0.42158959276251939</v>
      </c>
      <c r="U123" s="36">
        <f t="shared" si="31"/>
        <v>0.45287018950078584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200165960</v>
      </c>
      <c r="E124" s="31">
        <v>200706639</v>
      </c>
      <c r="F124" s="31">
        <v>37799291</v>
      </c>
      <c r="G124" s="36">
        <f t="shared" si="24"/>
        <v>0.1888397557706615</v>
      </c>
      <c r="H124" s="31">
        <v>48097111</v>
      </c>
      <c r="I124" s="36">
        <f t="shared" si="25"/>
        <v>0.24028616553983503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85896402</v>
      </c>
      <c r="O124" s="36">
        <f t="shared" si="29"/>
        <v>0.42912592131049654</v>
      </c>
      <c r="P124" s="31">
        <v>37366035</v>
      </c>
      <c r="Q124" s="31">
        <v>181992644</v>
      </c>
      <c r="R124" s="31">
        <v>191342346</v>
      </c>
      <c r="S124" s="31">
        <v>75164140</v>
      </c>
      <c r="T124" s="36">
        <f t="shared" si="30"/>
        <v>0.41300647294293941</v>
      </c>
      <c r="U124" s="36">
        <f t="shared" si="31"/>
        <v>0.28718797699568599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378898248</v>
      </c>
      <c r="E125" s="31">
        <v>378898248</v>
      </c>
      <c r="F125" s="31">
        <v>32261627</v>
      </c>
      <c r="G125" s="36">
        <f t="shared" si="24"/>
        <v>8.5145885921330516E-2</v>
      </c>
      <c r="H125" s="31">
        <v>54507082</v>
      </c>
      <c r="I125" s="36">
        <f t="shared" si="25"/>
        <v>0.14385678025093429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86768709</v>
      </c>
      <c r="O125" s="36">
        <f t="shared" si="29"/>
        <v>0.22900266617226481</v>
      </c>
      <c r="P125" s="31">
        <v>61657597</v>
      </c>
      <c r="Q125" s="31">
        <v>353261180</v>
      </c>
      <c r="R125" s="31">
        <v>334262836</v>
      </c>
      <c r="S125" s="31">
        <v>91771248</v>
      </c>
      <c r="T125" s="36">
        <f t="shared" si="30"/>
        <v>0.25978299681838801</v>
      </c>
      <c r="U125" s="36">
        <f t="shared" si="31"/>
        <v>-0.11597135386252566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819650999</v>
      </c>
      <c r="E126" s="32">
        <f>SUM(E122:E125)</f>
        <v>820191678</v>
      </c>
      <c r="F126" s="32">
        <f>SUM(F122:F125)</f>
        <v>132101827</v>
      </c>
      <c r="G126" s="37">
        <f t="shared" si="24"/>
        <v>0.16116838405756642</v>
      </c>
      <c r="H126" s="32">
        <f>SUM(H122:H125)</f>
        <v>180206928</v>
      </c>
      <c r="I126" s="37">
        <f t="shared" si="25"/>
        <v>0.21985812037057006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312308755</v>
      </c>
      <c r="O126" s="37">
        <f t="shared" si="29"/>
        <v>0.38102650442813651</v>
      </c>
      <c r="P126" s="32">
        <f>SUM(P122:P125)</f>
        <v>154578276</v>
      </c>
      <c r="Q126" s="32">
        <f>SUM(Q122:Q125)</f>
        <v>781688259</v>
      </c>
      <c r="R126" s="32">
        <f>SUM(R122:R125)</f>
        <v>770025046</v>
      </c>
      <c r="S126" s="32">
        <f>SUM(S122:S125)</f>
        <v>276424522</v>
      </c>
      <c r="T126" s="37">
        <f t="shared" si="30"/>
        <v>0.3536250145980509</v>
      </c>
      <c r="U126" s="37">
        <f t="shared" si="31"/>
        <v>0.16579724307444077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77560416</v>
      </c>
      <c r="E127" s="31">
        <v>77560416</v>
      </c>
      <c r="F127" s="31">
        <v>17482115</v>
      </c>
      <c r="G127" s="36">
        <f t="shared" si="24"/>
        <v>0.22539996433232126</v>
      </c>
      <c r="H127" s="31">
        <v>23196019</v>
      </c>
      <c r="I127" s="36">
        <f t="shared" si="25"/>
        <v>0.29907032731748112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40678134</v>
      </c>
      <c r="O127" s="36">
        <f t="shared" si="29"/>
        <v>0.52447029164980241</v>
      </c>
      <c r="P127" s="31">
        <v>15692905</v>
      </c>
      <c r="Q127" s="31">
        <v>84816782</v>
      </c>
      <c r="R127" s="31">
        <v>84258227</v>
      </c>
      <c r="S127" s="31">
        <v>34180222</v>
      </c>
      <c r="T127" s="36">
        <f t="shared" si="30"/>
        <v>0.40298890377614183</v>
      </c>
      <c r="U127" s="36">
        <f t="shared" si="31"/>
        <v>0.47812141856463164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132532930</v>
      </c>
      <c r="E128" s="31">
        <v>132532930</v>
      </c>
      <c r="F128" s="31">
        <v>24330453</v>
      </c>
      <c r="G128" s="36">
        <f t="shared" si="24"/>
        <v>0.18358043544347807</v>
      </c>
      <c r="H128" s="31">
        <v>18984306</v>
      </c>
      <c r="I128" s="36">
        <f t="shared" si="25"/>
        <v>0.14324218139597458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43314759</v>
      </c>
      <c r="O128" s="36">
        <f t="shared" si="29"/>
        <v>0.32682261683945263</v>
      </c>
      <c r="P128" s="31">
        <v>11350788</v>
      </c>
      <c r="Q128" s="31">
        <v>108874885</v>
      </c>
      <c r="R128" s="31">
        <v>121112014</v>
      </c>
      <c r="S128" s="31">
        <v>17913213</v>
      </c>
      <c r="T128" s="36">
        <f t="shared" si="30"/>
        <v>0.16453025874608271</v>
      </c>
      <c r="U128" s="36">
        <f t="shared" si="31"/>
        <v>0.67250996142294261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74118816</v>
      </c>
      <c r="E129" s="31">
        <v>74118816</v>
      </c>
      <c r="F129" s="31">
        <v>22587523</v>
      </c>
      <c r="G129" s="36">
        <f t="shared" si="24"/>
        <v>0.30474748814120289</v>
      </c>
      <c r="H129" s="31">
        <v>36295505</v>
      </c>
      <c r="I129" s="36">
        <f t="shared" si="25"/>
        <v>0.48969353476990241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58883028</v>
      </c>
      <c r="O129" s="36">
        <f t="shared" si="29"/>
        <v>0.7944410229111053</v>
      </c>
      <c r="P129" s="31">
        <v>36379621</v>
      </c>
      <c r="Q129" s="31">
        <v>137850468</v>
      </c>
      <c r="R129" s="31">
        <v>173664900</v>
      </c>
      <c r="S129" s="31">
        <v>48517689</v>
      </c>
      <c r="T129" s="36">
        <f t="shared" si="30"/>
        <v>0.35195882686448332</v>
      </c>
      <c r="U129" s="36">
        <f t="shared" si="31"/>
        <v>-2.3121736205002907E-3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83059664</v>
      </c>
      <c r="E130" s="31">
        <v>83059664</v>
      </c>
      <c r="F130" s="31">
        <v>17008539</v>
      </c>
      <c r="G130" s="36">
        <f t="shared" si="24"/>
        <v>0.20477495550668251</v>
      </c>
      <c r="H130" s="31">
        <v>14768508</v>
      </c>
      <c r="I130" s="36">
        <f t="shared" si="25"/>
        <v>0.1778060166484661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31777047</v>
      </c>
      <c r="O130" s="36">
        <f t="shared" si="29"/>
        <v>0.38258097215514864</v>
      </c>
      <c r="P130" s="31">
        <v>11193387</v>
      </c>
      <c r="Q130" s="31">
        <v>84235522</v>
      </c>
      <c r="R130" s="31">
        <v>83446775</v>
      </c>
      <c r="S130" s="31">
        <v>26326377</v>
      </c>
      <c r="T130" s="36">
        <f t="shared" si="30"/>
        <v>0.31253295966991218</v>
      </c>
      <c r="U130" s="36">
        <f t="shared" si="31"/>
        <v>0.31939581826305119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233554177</v>
      </c>
      <c r="E131" s="31">
        <v>230421258</v>
      </c>
      <c r="F131" s="31">
        <v>38887776</v>
      </c>
      <c r="G131" s="36">
        <f t="shared" si="24"/>
        <v>0.16650430533725799</v>
      </c>
      <c r="H131" s="31">
        <v>64142274</v>
      </c>
      <c r="I131" s="36">
        <f t="shared" si="25"/>
        <v>0.2746355249300465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103030050</v>
      </c>
      <c r="O131" s="36">
        <f t="shared" si="29"/>
        <v>0.44113983026730452</v>
      </c>
      <c r="P131" s="31">
        <v>40338134</v>
      </c>
      <c r="Q131" s="31">
        <v>166684281</v>
      </c>
      <c r="R131" s="31">
        <v>207320921</v>
      </c>
      <c r="S131" s="31">
        <v>70854146</v>
      </c>
      <c r="T131" s="36">
        <f t="shared" si="30"/>
        <v>0.42507995100029861</v>
      </c>
      <c r="U131" s="36">
        <f t="shared" si="31"/>
        <v>0.59011505093418548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600826003</v>
      </c>
      <c r="E132" s="32">
        <f>SUM(E127:E131)</f>
        <v>597693084</v>
      </c>
      <c r="F132" s="32">
        <f>SUM(F127:F131)</f>
        <v>120296406</v>
      </c>
      <c r="G132" s="37">
        <f t="shared" si="24"/>
        <v>0.20021837503594198</v>
      </c>
      <c r="H132" s="32">
        <f>SUM(H127:H131)</f>
        <v>157386612</v>
      </c>
      <c r="I132" s="37">
        <f t="shared" si="25"/>
        <v>0.261950400305827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277683018</v>
      </c>
      <c r="O132" s="37">
        <f t="shared" si="29"/>
        <v>0.46216877534176898</v>
      </c>
      <c r="P132" s="32">
        <f>SUM(P127:P131)</f>
        <v>114954835</v>
      </c>
      <c r="Q132" s="32">
        <f>SUM(Q127:Q131)</f>
        <v>582461938</v>
      </c>
      <c r="R132" s="32">
        <f>SUM(R127:R131)</f>
        <v>669802837</v>
      </c>
      <c r="S132" s="32">
        <f>SUM(S127:S131)</f>
        <v>197791647</v>
      </c>
      <c r="T132" s="37">
        <f t="shared" si="30"/>
        <v>0.33957866445171908</v>
      </c>
      <c r="U132" s="37">
        <f t="shared" si="31"/>
        <v>0.36911694057931532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451130141</v>
      </c>
      <c r="E133" s="31">
        <v>451130141</v>
      </c>
      <c r="F133" s="31">
        <v>104469735</v>
      </c>
      <c r="G133" s="36">
        <f t="shared" si="24"/>
        <v>0.23157338760036431</v>
      </c>
      <c r="H133" s="31">
        <v>124247575</v>
      </c>
      <c r="I133" s="36">
        <f t="shared" si="25"/>
        <v>0.27541404066814501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228717310</v>
      </c>
      <c r="O133" s="36">
        <f t="shared" si="29"/>
        <v>0.50698742826850929</v>
      </c>
      <c r="P133" s="31">
        <v>93473372</v>
      </c>
      <c r="Q133" s="31">
        <v>395598980</v>
      </c>
      <c r="R133" s="31">
        <v>489308873</v>
      </c>
      <c r="S133" s="31">
        <v>180318153</v>
      </c>
      <c r="T133" s="36">
        <f t="shared" si="30"/>
        <v>0.455810459875301</v>
      </c>
      <c r="U133" s="36">
        <f t="shared" si="31"/>
        <v>0.32922962274218581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39010227</v>
      </c>
      <c r="E134" s="31">
        <v>39010227</v>
      </c>
      <c r="F134" s="31">
        <v>7067140</v>
      </c>
      <c r="G134" s="36">
        <f t="shared" si="24"/>
        <v>0.18116121190476539</v>
      </c>
      <c r="H134" s="31">
        <v>10028601</v>
      </c>
      <c r="I134" s="36">
        <f t="shared" si="25"/>
        <v>0.25707620209438925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17095741</v>
      </c>
      <c r="O134" s="36">
        <f t="shared" si="29"/>
        <v>0.43823741399915461</v>
      </c>
      <c r="P134" s="31">
        <v>7617998</v>
      </c>
      <c r="Q134" s="31">
        <v>46386909</v>
      </c>
      <c r="R134" s="31">
        <v>47740417</v>
      </c>
      <c r="S134" s="31">
        <v>12491646</v>
      </c>
      <c r="T134" s="36">
        <f t="shared" si="30"/>
        <v>0.26929248508453107</v>
      </c>
      <c r="U134" s="36">
        <f t="shared" si="31"/>
        <v>0.31643523665929019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78947262</v>
      </c>
      <c r="E135" s="31">
        <v>78947262</v>
      </c>
      <c r="F135" s="31">
        <v>17029919</v>
      </c>
      <c r="G135" s="36">
        <f t="shared" si="24"/>
        <v>0.2157125981139156</v>
      </c>
      <c r="H135" s="31">
        <v>16371479</v>
      </c>
      <c r="I135" s="36">
        <f t="shared" si="25"/>
        <v>0.20737234687125691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33401398</v>
      </c>
      <c r="O135" s="36">
        <f t="shared" si="29"/>
        <v>0.42308494498517252</v>
      </c>
      <c r="P135" s="31">
        <v>17177816</v>
      </c>
      <c r="Q135" s="31">
        <v>88347383</v>
      </c>
      <c r="R135" s="31">
        <v>99113320</v>
      </c>
      <c r="S135" s="31">
        <v>34599961</v>
      </c>
      <c r="T135" s="36">
        <f t="shared" si="30"/>
        <v>0.39163538098236594</v>
      </c>
      <c r="U135" s="36">
        <f t="shared" si="31"/>
        <v>-4.6940600597887405E-2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92000707</v>
      </c>
      <c r="E136" s="31">
        <v>92000707</v>
      </c>
      <c r="F136" s="31">
        <v>22578216</v>
      </c>
      <c r="G136" s="36">
        <f t="shared" si="24"/>
        <v>0.24541350535490994</v>
      </c>
      <c r="H136" s="31">
        <v>39277185</v>
      </c>
      <c r="I136" s="36">
        <f t="shared" si="25"/>
        <v>0.4269226431053405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61855401</v>
      </c>
      <c r="O136" s="36">
        <f t="shared" si="29"/>
        <v>0.67233614846025047</v>
      </c>
      <c r="P136" s="31">
        <v>24418705</v>
      </c>
      <c r="Q136" s="31">
        <v>74216957</v>
      </c>
      <c r="R136" s="31">
        <v>144308188</v>
      </c>
      <c r="S136" s="31">
        <v>44536853</v>
      </c>
      <c r="T136" s="36">
        <f t="shared" si="30"/>
        <v>0.60008999021611731</v>
      </c>
      <c r="U136" s="36">
        <f t="shared" si="31"/>
        <v>0.60848763273891882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661088337</v>
      </c>
      <c r="E137" s="32">
        <f>SUM(E133:E136)</f>
        <v>661088337</v>
      </c>
      <c r="F137" s="32">
        <f>SUM(F133:F136)</f>
        <v>151145010</v>
      </c>
      <c r="G137" s="37">
        <f t="shared" ref="G137:G170" si="32">IF(($D137     =0),0,($F137     /$D137     ))</f>
        <v>0.22863058012170012</v>
      </c>
      <c r="H137" s="32">
        <f>SUM(H133:H136)</f>
        <v>189924840</v>
      </c>
      <c r="I137" s="37">
        <f t="shared" ref="I137:I170" si="33">IF(($D137     =0),0,($H137     /$D137     ))</f>
        <v>0.28729116726196308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341069850</v>
      </c>
      <c r="O137" s="37">
        <f t="shared" ref="O137:O170" si="37">IF(($D137     =0),0,($N137     /$D137     ))</f>
        <v>0.51592174738366314</v>
      </c>
      <c r="P137" s="32">
        <f>SUM(P133:P136)</f>
        <v>142687891</v>
      </c>
      <c r="Q137" s="32">
        <f>SUM(Q133:Q136)</f>
        <v>604550229</v>
      </c>
      <c r="R137" s="32">
        <f>SUM(R133:R136)</f>
        <v>780470798</v>
      </c>
      <c r="S137" s="32">
        <f>SUM(S133:S136)</f>
        <v>271946613</v>
      </c>
      <c r="T137" s="37">
        <f t="shared" ref="T137:T170" si="38">IF(($Q137     =0),0,($S137     /$Q137     ))</f>
        <v>0.44983295010876589</v>
      </c>
      <c r="U137" s="37">
        <f t="shared" ref="U137:U170" si="39">IF(($P137     =0),0,(($H137     /$P137     )-1))</f>
        <v>0.33105085980982096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99633450</v>
      </c>
      <c r="E138" s="31">
        <v>99633450</v>
      </c>
      <c r="F138" s="31">
        <v>16878138</v>
      </c>
      <c r="G138" s="36">
        <f t="shared" si="32"/>
        <v>0.1694023242194263</v>
      </c>
      <c r="H138" s="31">
        <v>15351410</v>
      </c>
      <c r="I138" s="36">
        <f t="shared" si="33"/>
        <v>0.1540788761204194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32229548</v>
      </c>
      <c r="O138" s="36">
        <f t="shared" si="37"/>
        <v>0.32348120033984573</v>
      </c>
      <c r="P138" s="31">
        <v>15620037</v>
      </c>
      <c r="Q138" s="31">
        <v>80890508</v>
      </c>
      <c r="R138" s="31">
        <v>95721801</v>
      </c>
      <c r="S138" s="31">
        <v>30848525</v>
      </c>
      <c r="T138" s="36">
        <f t="shared" si="38"/>
        <v>0.38136149423118965</v>
      </c>
      <c r="U138" s="36">
        <f t="shared" si="39"/>
        <v>-1.7197590505067306E-2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112901843</v>
      </c>
      <c r="E139" s="31">
        <v>112901843</v>
      </c>
      <c r="F139" s="31">
        <v>28343487</v>
      </c>
      <c r="G139" s="36">
        <f t="shared" si="32"/>
        <v>0.25104538816075839</v>
      </c>
      <c r="H139" s="31">
        <v>31424255</v>
      </c>
      <c r="I139" s="36">
        <f t="shared" si="33"/>
        <v>0.27833252465152408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59767742</v>
      </c>
      <c r="O139" s="36">
        <f t="shared" si="37"/>
        <v>0.52937791281228241</v>
      </c>
      <c r="P139" s="31">
        <v>24944469</v>
      </c>
      <c r="Q139" s="31">
        <v>100911309</v>
      </c>
      <c r="R139" s="31">
        <v>109656110</v>
      </c>
      <c r="S139" s="31">
        <v>49259266</v>
      </c>
      <c r="T139" s="36">
        <f t="shared" si="38"/>
        <v>0.48814415835196429</v>
      </c>
      <c r="U139" s="36">
        <f t="shared" si="39"/>
        <v>0.2597684480675857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170085898</v>
      </c>
      <c r="E140" s="31">
        <v>170085898</v>
      </c>
      <c r="F140" s="31">
        <v>38883857</v>
      </c>
      <c r="G140" s="36">
        <f t="shared" si="32"/>
        <v>0.22861305644516161</v>
      </c>
      <c r="H140" s="31">
        <v>47037599</v>
      </c>
      <c r="I140" s="36">
        <f t="shared" si="33"/>
        <v>0.27655202196715922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85921456</v>
      </c>
      <c r="O140" s="36">
        <f t="shared" si="37"/>
        <v>0.50516507841232083</v>
      </c>
      <c r="P140" s="31">
        <v>38919551</v>
      </c>
      <c r="Q140" s="31">
        <v>101318557</v>
      </c>
      <c r="R140" s="31">
        <v>124946502</v>
      </c>
      <c r="S140" s="31">
        <v>63950278</v>
      </c>
      <c r="T140" s="36">
        <f t="shared" si="38"/>
        <v>0.63118030786798518</v>
      </c>
      <c r="U140" s="36">
        <f t="shared" si="39"/>
        <v>0.20858534570452769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99221675</v>
      </c>
      <c r="E141" s="31">
        <v>99221675</v>
      </c>
      <c r="F141" s="31">
        <v>21710762</v>
      </c>
      <c r="G141" s="36">
        <f t="shared" si="32"/>
        <v>0.21881067821118722</v>
      </c>
      <c r="H141" s="31">
        <v>23413949</v>
      </c>
      <c r="I141" s="36">
        <f t="shared" si="33"/>
        <v>0.23597615138023018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45124711</v>
      </c>
      <c r="O141" s="36">
        <f t="shared" si="37"/>
        <v>0.45478682959141742</v>
      </c>
      <c r="P141" s="31">
        <v>28143679</v>
      </c>
      <c r="Q141" s="31">
        <v>113906931</v>
      </c>
      <c r="R141" s="31">
        <v>105003681</v>
      </c>
      <c r="S141" s="31">
        <v>66335784</v>
      </c>
      <c r="T141" s="36">
        <f t="shared" si="38"/>
        <v>0.582368284507639</v>
      </c>
      <c r="U141" s="36">
        <f t="shared" si="39"/>
        <v>-0.16805656431769278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124404025</v>
      </c>
      <c r="E142" s="31">
        <v>124404025</v>
      </c>
      <c r="F142" s="31">
        <v>35167241</v>
      </c>
      <c r="G142" s="36">
        <f t="shared" si="32"/>
        <v>0.28268571696132822</v>
      </c>
      <c r="H142" s="31">
        <v>27558207</v>
      </c>
      <c r="I142" s="36">
        <f t="shared" si="33"/>
        <v>0.22152182777044394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62725448</v>
      </c>
      <c r="O142" s="36">
        <f t="shared" si="37"/>
        <v>0.50420754473177209</v>
      </c>
      <c r="P142" s="31">
        <v>34291401</v>
      </c>
      <c r="Q142" s="31">
        <v>104075235</v>
      </c>
      <c r="R142" s="31">
        <v>146657522</v>
      </c>
      <c r="S142" s="31">
        <v>64803898</v>
      </c>
      <c r="T142" s="36">
        <f t="shared" si="38"/>
        <v>0.62266396035521798</v>
      </c>
      <c r="U142" s="36">
        <f t="shared" si="39"/>
        <v>-0.19635225752368646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248882860</v>
      </c>
      <c r="E143" s="31">
        <v>248882860</v>
      </c>
      <c r="F143" s="31">
        <v>39296080</v>
      </c>
      <c r="G143" s="36">
        <f t="shared" si="32"/>
        <v>0.15788986031420565</v>
      </c>
      <c r="H143" s="31">
        <v>83592688</v>
      </c>
      <c r="I143" s="36">
        <f t="shared" si="33"/>
        <v>0.33587161446151814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122888768</v>
      </c>
      <c r="O143" s="36">
        <f t="shared" si="37"/>
        <v>0.4937614747757238</v>
      </c>
      <c r="P143" s="31">
        <v>80742365</v>
      </c>
      <c r="Q143" s="31">
        <v>176201346</v>
      </c>
      <c r="R143" s="31">
        <v>297519609</v>
      </c>
      <c r="S143" s="31">
        <v>161949982</v>
      </c>
      <c r="T143" s="36">
        <f t="shared" si="38"/>
        <v>0.91911886984109648</v>
      </c>
      <c r="U143" s="36">
        <f t="shared" si="39"/>
        <v>3.5301455437922735E-2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855129751</v>
      </c>
      <c r="E144" s="32">
        <f>SUM(E138:E143)</f>
        <v>855129751</v>
      </c>
      <c r="F144" s="32">
        <f>SUM(F138:F143)</f>
        <v>180279565</v>
      </c>
      <c r="G144" s="37">
        <f t="shared" si="32"/>
        <v>0.21082129909429381</v>
      </c>
      <c r="H144" s="32">
        <f>SUM(H138:H143)</f>
        <v>228378108</v>
      </c>
      <c r="I144" s="37">
        <f t="shared" si="33"/>
        <v>0.26706836913688436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408657673</v>
      </c>
      <c r="O144" s="37">
        <f t="shared" si="37"/>
        <v>0.47788966823117818</v>
      </c>
      <c r="P144" s="32">
        <f>SUM(P138:P143)</f>
        <v>222661502</v>
      </c>
      <c r="Q144" s="32">
        <f>SUM(Q138:Q143)</f>
        <v>677303886</v>
      </c>
      <c r="R144" s="32">
        <f>SUM(R138:R143)</f>
        <v>879505225</v>
      </c>
      <c r="S144" s="32">
        <f>SUM(S138:S143)</f>
        <v>437147733</v>
      </c>
      <c r="T144" s="37">
        <f t="shared" si="38"/>
        <v>0.64542333513202377</v>
      </c>
      <c r="U144" s="37">
        <f t="shared" si="39"/>
        <v>2.5673975737395383E-2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96373029</v>
      </c>
      <c r="E145" s="31">
        <v>96373029</v>
      </c>
      <c r="F145" s="31">
        <v>26021586</v>
      </c>
      <c r="G145" s="36">
        <f t="shared" si="32"/>
        <v>0.27000900843326198</v>
      </c>
      <c r="H145" s="31">
        <v>19491320</v>
      </c>
      <c r="I145" s="36">
        <f t="shared" si="33"/>
        <v>0.20224870176073848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45512906</v>
      </c>
      <c r="O145" s="36">
        <f t="shared" si="37"/>
        <v>0.47225771019400042</v>
      </c>
      <c r="P145" s="31">
        <v>15331153</v>
      </c>
      <c r="Q145" s="31">
        <v>72954320</v>
      </c>
      <c r="R145" s="31">
        <v>89049840</v>
      </c>
      <c r="S145" s="31">
        <v>29781020</v>
      </c>
      <c r="T145" s="36">
        <f t="shared" si="38"/>
        <v>0.40821461977851348</v>
      </c>
      <c r="U145" s="36">
        <f t="shared" si="39"/>
        <v>0.27135382446447442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118320141</v>
      </c>
      <c r="E146" s="31">
        <v>118320141</v>
      </c>
      <c r="F146" s="31">
        <v>34506505</v>
      </c>
      <c r="G146" s="36">
        <f t="shared" si="32"/>
        <v>0.29163678058835307</v>
      </c>
      <c r="H146" s="31">
        <v>43084528</v>
      </c>
      <c r="I146" s="36">
        <f t="shared" si="33"/>
        <v>0.36413519824997503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77591033</v>
      </c>
      <c r="O146" s="36">
        <f t="shared" si="37"/>
        <v>0.65577197883832816</v>
      </c>
      <c r="P146" s="31">
        <v>38704227</v>
      </c>
      <c r="Q146" s="31">
        <v>134597351</v>
      </c>
      <c r="R146" s="31">
        <v>154433322</v>
      </c>
      <c r="S146" s="31">
        <v>71401232</v>
      </c>
      <c r="T146" s="36">
        <f t="shared" si="38"/>
        <v>0.53048021725182393</v>
      </c>
      <c r="U146" s="36">
        <f t="shared" si="39"/>
        <v>0.1131737109747728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132585568</v>
      </c>
      <c r="E147" s="31">
        <v>132585568</v>
      </c>
      <c r="F147" s="31">
        <v>15479174</v>
      </c>
      <c r="G147" s="36">
        <f t="shared" si="32"/>
        <v>0.11674855893817945</v>
      </c>
      <c r="H147" s="31">
        <v>25243419</v>
      </c>
      <c r="I147" s="36">
        <f t="shared" si="33"/>
        <v>0.19039341446272645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40722593</v>
      </c>
      <c r="O147" s="36">
        <f t="shared" si="37"/>
        <v>0.30714197340090588</v>
      </c>
      <c r="P147" s="31">
        <v>21961057</v>
      </c>
      <c r="Q147" s="31">
        <v>107488203</v>
      </c>
      <c r="R147" s="31">
        <v>111029865</v>
      </c>
      <c r="S147" s="31">
        <v>45360119</v>
      </c>
      <c r="T147" s="36">
        <f t="shared" si="38"/>
        <v>0.42200090553193081</v>
      </c>
      <c r="U147" s="36">
        <f t="shared" si="39"/>
        <v>0.14946284233951035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99005598</v>
      </c>
      <c r="E148" s="31">
        <v>99005598</v>
      </c>
      <c r="F148" s="31">
        <v>17841604</v>
      </c>
      <c r="G148" s="36">
        <f t="shared" si="32"/>
        <v>0.18020803227712437</v>
      </c>
      <c r="H148" s="31">
        <v>21618096</v>
      </c>
      <c r="I148" s="36">
        <f t="shared" si="33"/>
        <v>0.2183522592328567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39459700</v>
      </c>
      <c r="O148" s="36">
        <f t="shared" si="37"/>
        <v>0.39856029150998107</v>
      </c>
      <c r="P148" s="31">
        <v>20443141</v>
      </c>
      <c r="Q148" s="31">
        <v>93089947</v>
      </c>
      <c r="R148" s="31">
        <v>93909946</v>
      </c>
      <c r="S148" s="31">
        <v>37236574</v>
      </c>
      <c r="T148" s="36">
        <f t="shared" si="38"/>
        <v>0.40000639381607983</v>
      </c>
      <c r="U148" s="36">
        <f t="shared" si="39"/>
        <v>5.7474289298303116E-2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223869789</v>
      </c>
      <c r="E149" s="31">
        <v>223869789</v>
      </c>
      <c r="F149" s="31">
        <v>81787682</v>
      </c>
      <c r="G149" s="36">
        <f t="shared" si="32"/>
        <v>0.36533594981857959</v>
      </c>
      <c r="H149" s="31">
        <v>92993097</v>
      </c>
      <c r="I149" s="36">
        <f t="shared" si="33"/>
        <v>0.41538921984689947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174780779</v>
      </c>
      <c r="O149" s="36">
        <f t="shared" si="37"/>
        <v>0.78072516966547911</v>
      </c>
      <c r="P149" s="31">
        <v>50032986</v>
      </c>
      <c r="Q149" s="31">
        <v>220970606</v>
      </c>
      <c r="R149" s="31">
        <v>208004169</v>
      </c>
      <c r="S149" s="31">
        <v>71979745</v>
      </c>
      <c r="T149" s="36">
        <f t="shared" si="38"/>
        <v>0.3257435289832169</v>
      </c>
      <c r="U149" s="36">
        <f t="shared" si="39"/>
        <v>0.85863576081587456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670154125</v>
      </c>
      <c r="E150" s="32">
        <f>SUM(E145:E149)</f>
        <v>670154125</v>
      </c>
      <c r="F150" s="32">
        <f>SUM(F145:F149)</f>
        <v>175636551</v>
      </c>
      <c r="G150" s="37">
        <f t="shared" si="32"/>
        <v>0.26208381691301236</v>
      </c>
      <c r="H150" s="32">
        <f>SUM(H145:H149)</f>
        <v>202430460</v>
      </c>
      <c r="I150" s="37">
        <f t="shared" si="33"/>
        <v>0.30206552858269731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378067011</v>
      </c>
      <c r="O150" s="37">
        <f t="shared" si="37"/>
        <v>0.56414934549570961</v>
      </c>
      <c r="P150" s="32">
        <f>SUM(P145:P149)</f>
        <v>146472564</v>
      </c>
      <c r="Q150" s="32">
        <f>SUM(Q145:Q149)</f>
        <v>629100427</v>
      </c>
      <c r="R150" s="32">
        <f>SUM(R145:R149)</f>
        <v>656427142</v>
      </c>
      <c r="S150" s="32">
        <f>SUM(S145:S149)</f>
        <v>255758690</v>
      </c>
      <c r="T150" s="37">
        <f t="shared" si="38"/>
        <v>0.40654668002633543</v>
      </c>
      <c r="U150" s="37">
        <f t="shared" si="39"/>
        <v>0.38203670688798752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88696332</v>
      </c>
      <c r="E151" s="31">
        <v>88696332</v>
      </c>
      <c r="F151" s="31">
        <v>21738030</v>
      </c>
      <c r="G151" s="36">
        <f t="shared" si="32"/>
        <v>0.24508375385805131</v>
      </c>
      <c r="H151" s="31">
        <v>21472471</v>
      </c>
      <c r="I151" s="36">
        <f t="shared" si="33"/>
        <v>0.24208972925734967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43210501</v>
      </c>
      <c r="O151" s="36">
        <f t="shared" si="37"/>
        <v>0.48717348311540098</v>
      </c>
      <c r="P151" s="31">
        <v>23268905</v>
      </c>
      <c r="Q151" s="31">
        <v>87921249</v>
      </c>
      <c r="R151" s="31">
        <v>91827799</v>
      </c>
      <c r="S151" s="31">
        <v>47181066</v>
      </c>
      <c r="T151" s="36">
        <f t="shared" si="38"/>
        <v>0.53662870508129379</v>
      </c>
      <c r="U151" s="36">
        <f t="shared" si="39"/>
        <v>-7.7203203158893841E-2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677343200</v>
      </c>
      <c r="E152" s="31">
        <v>760719477</v>
      </c>
      <c r="F152" s="31">
        <v>143309911</v>
      </c>
      <c r="G152" s="36">
        <f t="shared" si="32"/>
        <v>0.21157651099176902</v>
      </c>
      <c r="H152" s="31">
        <v>192495427</v>
      </c>
      <c r="I152" s="36">
        <f t="shared" si="33"/>
        <v>0.28419186462638141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335805338</v>
      </c>
      <c r="O152" s="36">
        <f t="shared" si="37"/>
        <v>0.49576837561815046</v>
      </c>
      <c r="P152" s="31">
        <v>162774916</v>
      </c>
      <c r="Q152" s="31">
        <v>672400100</v>
      </c>
      <c r="R152" s="31">
        <v>655049400</v>
      </c>
      <c r="S152" s="31">
        <v>300501805</v>
      </c>
      <c r="T152" s="36">
        <f t="shared" si="38"/>
        <v>0.44690922116162685</v>
      </c>
      <c r="U152" s="36">
        <f t="shared" si="39"/>
        <v>0.18258655406094637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94186780</v>
      </c>
      <c r="E153" s="31">
        <v>97031750</v>
      </c>
      <c r="F153" s="31">
        <v>21519607</v>
      </c>
      <c r="G153" s="36">
        <f t="shared" si="32"/>
        <v>0.22847799871701741</v>
      </c>
      <c r="H153" s="31">
        <v>12360617</v>
      </c>
      <c r="I153" s="36">
        <f t="shared" si="33"/>
        <v>0.13123515847977815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33880224</v>
      </c>
      <c r="O153" s="36">
        <f t="shared" si="37"/>
        <v>0.35971315719679559</v>
      </c>
      <c r="P153" s="31">
        <v>16320619</v>
      </c>
      <c r="Q153" s="31">
        <v>77951810</v>
      </c>
      <c r="R153" s="31">
        <v>79879280</v>
      </c>
      <c r="S153" s="31">
        <v>34381935</v>
      </c>
      <c r="T153" s="36">
        <f t="shared" si="38"/>
        <v>0.44106653841649091</v>
      </c>
      <c r="U153" s="36">
        <f t="shared" si="39"/>
        <v>-0.24263797837569767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43443686</v>
      </c>
      <c r="E154" s="31">
        <v>43443686</v>
      </c>
      <c r="F154" s="31">
        <v>12410726</v>
      </c>
      <c r="G154" s="36">
        <f t="shared" si="32"/>
        <v>0.28567387214795725</v>
      </c>
      <c r="H154" s="31">
        <v>12655889</v>
      </c>
      <c r="I154" s="36">
        <f t="shared" si="33"/>
        <v>0.2913171087738734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25066615</v>
      </c>
      <c r="O154" s="36">
        <f t="shared" si="37"/>
        <v>0.57699098092183065</v>
      </c>
      <c r="P154" s="31">
        <v>12036474</v>
      </c>
      <c r="Q154" s="31">
        <v>41623367</v>
      </c>
      <c r="R154" s="31">
        <v>40619576</v>
      </c>
      <c r="S154" s="31">
        <v>25259552</v>
      </c>
      <c r="T154" s="36">
        <f t="shared" si="38"/>
        <v>0.60685989194482992</v>
      </c>
      <c r="U154" s="36">
        <f t="shared" si="39"/>
        <v>5.1461499439121372E-2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74672499</v>
      </c>
      <c r="E155" s="31">
        <v>74672499</v>
      </c>
      <c r="F155" s="31">
        <v>18858212</v>
      </c>
      <c r="G155" s="36">
        <f t="shared" si="32"/>
        <v>0.25254561254204178</v>
      </c>
      <c r="H155" s="31">
        <v>16769498</v>
      </c>
      <c r="I155" s="36">
        <f t="shared" si="33"/>
        <v>0.22457394923933108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35627710</v>
      </c>
      <c r="O155" s="36">
        <f t="shared" si="37"/>
        <v>0.47711956178137283</v>
      </c>
      <c r="P155" s="31">
        <v>16957357</v>
      </c>
      <c r="Q155" s="31">
        <v>85956691</v>
      </c>
      <c r="R155" s="31">
        <v>70207418</v>
      </c>
      <c r="S155" s="31">
        <v>32465898</v>
      </c>
      <c r="T155" s="36">
        <f t="shared" si="38"/>
        <v>0.37770064927231783</v>
      </c>
      <c r="U155" s="36">
        <f t="shared" si="39"/>
        <v>-1.1078318395962294E-2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265974938</v>
      </c>
      <c r="E156" s="31">
        <v>265974938</v>
      </c>
      <c r="F156" s="31">
        <v>70356163</v>
      </c>
      <c r="G156" s="36">
        <f t="shared" si="32"/>
        <v>0.2645217761080933</v>
      </c>
      <c r="H156" s="31">
        <v>71687119</v>
      </c>
      <c r="I156" s="36">
        <f t="shared" si="33"/>
        <v>0.26952584156632081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142043282</v>
      </c>
      <c r="O156" s="36">
        <f t="shared" si="37"/>
        <v>0.53404761767441411</v>
      </c>
      <c r="P156" s="31">
        <v>61541839</v>
      </c>
      <c r="Q156" s="31">
        <v>257643681</v>
      </c>
      <c r="R156" s="31">
        <v>271277422</v>
      </c>
      <c r="S156" s="31">
        <v>132419000</v>
      </c>
      <c r="T156" s="36">
        <f t="shared" si="38"/>
        <v>0.51396176101054847</v>
      </c>
      <c r="U156" s="36">
        <f t="shared" si="39"/>
        <v>0.16485175231763871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1244317435</v>
      </c>
      <c r="E157" s="32">
        <f>SUM(E151:E156)</f>
        <v>1330538682</v>
      </c>
      <c r="F157" s="32">
        <f>SUM(F151:F156)</f>
        <v>288192649</v>
      </c>
      <c r="G157" s="37">
        <f t="shared" si="32"/>
        <v>0.2316070167416725</v>
      </c>
      <c r="H157" s="32">
        <f>SUM(H151:H156)</f>
        <v>327441021</v>
      </c>
      <c r="I157" s="37">
        <f t="shared" si="33"/>
        <v>0.26314910632108918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615633670</v>
      </c>
      <c r="O157" s="37">
        <f t="shared" si="37"/>
        <v>0.49475612306276173</v>
      </c>
      <c r="P157" s="32">
        <f>SUM(P151:P156)</f>
        <v>292900110</v>
      </c>
      <c r="Q157" s="32">
        <f>SUM(Q151:Q156)</f>
        <v>1223496898</v>
      </c>
      <c r="R157" s="32">
        <f>SUM(R151:R156)</f>
        <v>1208860895</v>
      </c>
      <c r="S157" s="32">
        <f>SUM(S151:S156)</f>
        <v>572209256</v>
      </c>
      <c r="T157" s="37">
        <f t="shared" si="38"/>
        <v>0.46768345464166433</v>
      </c>
      <c r="U157" s="37">
        <f t="shared" si="39"/>
        <v>0.11792727220211696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151121489</v>
      </c>
      <c r="E158" s="31">
        <v>151121489</v>
      </c>
      <c r="F158" s="31">
        <v>27933795</v>
      </c>
      <c r="G158" s="36">
        <f t="shared" si="32"/>
        <v>0.18484330180203559</v>
      </c>
      <c r="H158" s="31">
        <v>34994804</v>
      </c>
      <c r="I158" s="36">
        <f t="shared" si="33"/>
        <v>0.23156735836555978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62928599</v>
      </c>
      <c r="O158" s="36">
        <f t="shared" si="37"/>
        <v>0.41641066016759537</v>
      </c>
      <c r="P158" s="31">
        <v>49696091</v>
      </c>
      <c r="Q158" s="31">
        <v>139277107</v>
      </c>
      <c r="R158" s="31">
        <v>147575113</v>
      </c>
      <c r="S158" s="31">
        <v>74104150</v>
      </c>
      <c r="T158" s="36">
        <f t="shared" si="38"/>
        <v>0.53206267416223685</v>
      </c>
      <c r="U158" s="36">
        <f t="shared" si="39"/>
        <v>-0.29582381036770078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276967001</v>
      </c>
      <c r="E159" s="31">
        <v>276967001</v>
      </c>
      <c r="F159" s="31">
        <v>55049520</v>
      </c>
      <c r="G159" s="36">
        <f t="shared" si="32"/>
        <v>0.19875840732376635</v>
      </c>
      <c r="H159" s="31">
        <v>64245532</v>
      </c>
      <c r="I159" s="36">
        <f t="shared" si="33"/>
        <v>0.23196096202088709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119295052</v>
      </c>
      <c r="O159" s="36">
        <f t="shared" si="37"/>
        <v>0.43071936934465344</v>
      </c>
      <c r="P159" s="31">
        <v>52407067</v>
      </c>
      <c r="Q159" s="31">
        <v>251835608</v>
      </c>
      <c r="R159" s="31">
        <v>267116480</v>
      </c>
      <c r="S159" s="31">
        <v>99008461</v>
      </c>
      <c r="T159" s="36">
        <f t="shared" si="38"/>
        <v>0.39314718750971867</v>
      </c>
      <c r="U159" s="36">
        <f t="shared" si="39"/>
        <v>0.22589443900762474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131263451</v>
      </c>
      <c r="E160" s="31">
        <v>131263451</v>
      </c>
      <c r="F160" s="31">
        <v>37287515</v>
      </c>
      <c r="G160" s="36">
        <f t="shared" si="32"/>
        <v>0.28406624019050053</v>
      </c>
      <c r="H160" s="31">
        <v>32576864</v>
      </c>
      <c r="I160" s="36">
        <f t="shared" si="33"/>
        <v>0.24817924374089478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69864379</v>
      </c>
      <c r="O160" s="36">
        <f t="shared" si="37"/>
        <v>0.53224548393139537</v>
      </c>
      <c r="P160" s="31">
        <v>31878210</v>
      </c>
      <c r="Q160" s="31">
        <v>105983497</v>
      </c>
      <c r="R160" s="31">
        <v>115587857</v>
      </c>
      <c r="S160" s="31">
        <v>63192667</v>
      </c>
      <c r="T160" s="36">
        <f t="shared" si="38"/>
        <v>0.59625006523421287</v>
      </c>
      <c r="U160" s="36">
        <f t="shared" si="39"/>
        <v>2.1916349757404863E-2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86809414</v>
      </c>
      <c r="E161" s="31">
        <v>86809414</v>
      </c>
      <c r="F161" s="31">
        <v>19729785</v>
      </c>
      <c r="G161" s="36">
        <f t="shared" si="32"/>
        <v>0.22727702090006044</v>
      </c>
      <c r="H161" s="31">
        <v>19980244</v>
      </c>
      <c r="I161" s="36">
        <f t="shared" si="33"/>
        <v>0.2301621803368008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39710029</v>
      </c>
      <c r="O161" s="36">
        <f t="shared" si="37"/>
        <v>0.45743920123686127</v>
      </c>
      <c r="P161" s="31">
        <v>13907138</v>
      </c>
      <c r="Q161" s="31">
        <v>74388636</v>
      </c>
      <c r="R161" s="31">
        <v>77313302</v>
      </c>
      <c r="S161" s="31">
        <v>28708948</v>
      </c>
      <c r="T161" s="36">
        <f t="shared" si="38"/>
        <v>0.38593190497537821</v>
      </c>
      <c r="U161" s="36">
        <f t="shared" si="39"/>
        <v>0.43668984948592593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413760175</v>
      </c>
      <c r="E162" s="31">
        <v>412103831</v>
      </c>
      <c r="F162" s="31">
        <v>50849318</v>
      </c>
      <c r="G162" s="36">
        <f t="shared" si="32"/>
        <v>0.12289563150924325</v>
      </c>
      <c r="H162" s="31">
        <v>71591702</v>
      </c>
      <c r="I162" s="36">
        <f t="shared" si="33"/>
        <v>0.17302704882121631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122441020</v>
      </c>
      <c r="O162" s="36">
        <f t="shared" si="37"/>
        <v>0.29592268033045954</v>
      </c>
      <c r="P162" s="31">
        <v>92906924</v>
      </c>
      <c r="Q162" s="31">
        <v>382663845</v>
      </c>
      <c r="R162" s="31">
        <v>211516224</v>
      </c>
      <c r="S162" s="31">
        <v>152873230</v>
      </c>
      <c r="T162" s="36">
        <f t="shared" si="38"/>
        <v>0.39949744925601738</v>
      </c>
      <c r="U162" s="36">
        <f t="shared" si="39"/>
        <v>-0.22942554851993591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1059921530</v>
      </c>
      <c r="E163" s="32">
        <f>SUM(E158:E162)</f>
        <v>1058265186</v>
      </c>
      <c r="F163" s="32">
        <f>SUM(F158:F162)</f>
        <v>190849933</v>
      </c>
      <c r="G163" s="37">
        <f t="shared" si="32"/>
        <v>0.18006043617210041</v>
      </c>
      <c r="H163" s="32">
        <f>SUM(H158:H162)</f>
        <v>223389146</v>
      </c>
      <c r="I163" s="37">
        <f t="shared" si="33"/>
        <v>0.21076007956928661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414239079</v>
      </c>
      <c r="O163" s="37">
        <f t="shared" si="37"/>
        <v>0.39082051574138699</v>
      </c>
      <c r="P163" s="32">
        <f>SUM(P158:P162)</f>
        <v>240795430</v>
      </c>
      <c r="Q163" s="32">
        <f>SUM(Q158:Q162)</f>
        <v>954148693</v>
      </c>
      <c r="R163" s="32">
        <f>SUM(R158:R162)</f>
        <v>819108976</v>
      </c>
      <c r="S163" s="32">
        <f>SUM(S158:S162)</f>
        <v>417887456</v>
      </c>
      <c r="T163" s="37">
        <f t="shared" si="38"/>
        <v>0.43796890261002536</v>
      </c>
      <c r="U163" s="37">
        <f t="shared" si="39"/>
        <v>-7.2286604442617586E-2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120194736</v>
      </c>
      <c r="E164" s="31">
        <v>120194736</v>
      </c>
      <c r="F164" s="31">
        <v>38432010</v>
      </c>
      <c r="G164" s="36">
        <f t="shared" si="32"/>
        <v>0.31974786316765152</v>
      </c>
      <c r="H164" s="31">
        <v>37551592</v>
      </c>
      <c r="I164" s="36">
        <f t="shared" si="33"/>
        <v>0.31242293339701666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75983602</v>
      </c>
      <c r="O164" s="36">
        <f t="shared" si="37"/>
        <v>0.63217079656466824</v>
      </c>
      <c r="P164" s="31">
        <v>38602464</v>
      </c>
      <c r="Q164" s="31">
        <v>113117603</v>
      </c>
      <c r="R164" s="31">
        <v>119827703</v>
      </c>
      <c r="S164" s="31">
        <v>76245107</v>
      </c>
      <c r="T164" s="36">
        <f t="shared" si="38"/>
        <v>0.67403396976154095</v>
      </c>
      <c r="U164" s="36">
        <f t="shared" si="39"/>
        <v>-2.7222925458851521E-2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110707384</v>
      </c>
      <c r="E165" s="31">
        <v>110707384</v>
      </c>
      <c r="F165" s="31">
        <v>22303988</v>
      </c>
      <c r="G165" s="36">
        <f t="shared" si="32"/>
        <v>0.20146793460497631</v>
      </c>
      <c r="H165" s="31">
        <v>23460350</v>
      </c>
      <c r="I165" s="36">
        <f t="shared" si="33"/>
        <v>0.21191314573922188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45764338</v>
      </c>
      <c r="O165" s="36">
        <f t="shared" si="37"/>
        <v>0.41338108034419818</v>
      </c>
      <c r="P165" s="31">
        <v>19296614</v>
      </c>
      <c r="Q165" s="31">
        <v>99984376</v>
      </c>
      <c r="R165" s="31">
        <v>109561406</v>
      </c>
      <c r="S165" s="31">
        <v>38815131</v>
      </c>
      <c r="T165" s="36">
        <f t="shared" si="38"/>
        <v>0.38821196423729243</v>
      </c>
      <c r="U165" s="36">
        <f t="shared" si="39"/>
        <v>0.21577547231861516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99735692</v>
      </c>
      <c r="E166" s="31">
        <v>99735692</v>
      </c>
      <c r="F166" s="31">
        <v>29719633</v>
      </c>
      <c r="G166" s="36">
        <f t="shared" si="32"/>
        <v>0.29798392535342311</v>
      </c>
      <c r="H166" s="31">
        <v>25829738</v>
      </c>
      <c r="I166" s="36">
        <f t="shared" si="33"/>
        <v>0.25898188985343379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55549371</v>
      </c>
      <c r="O166" s="36">
        <f t="shared" si="37"/>
        <v>0.55696581520685695</v>
      </c>
      <c r="P166" s="31">
        <v>22479507</v>
      </c>
      <c r="Q166" s="31">
        <v>93797351</v>
      </c>
      <c r="R166" s="31">
        <v>104659371</v>
      </c>
      <c r="S166" s="31">
        <v>47629036</v>
      </c>
      <c r="T166" s="36">
        <f t="shared" si="38"/>
        <v>0.5077865791753543</v>
      </c>
      <c r="U166" s="36">
        <f t="shared" si="39"/>
        <v>0.14903489653932356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135945180</v>
      </c>
      <c r="E167" s="31">
        <v>135945180</v>
      </c>
      <c r="F167" s="31">
        <v>26703132</v>
      </c>
      <c r="G167" s="36">
        <f t="shared" si="32"/>
        <v>0.19642573572670985</v>
      </c>
      <c r="H167" s="31">
        <v>35795540</v>
      </c>
      <c r="I167" s="36">
        <f t="shared" si="33"/>
        <v>0.26330863661367032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62498672</v>
      </c>
      <c r="O167" s="36">
        <f t="shared" si="37"/>
        <v>0.45973437234038017</v>
      </c>
      <c r="P167" s="31">
        <v>8908812</v>
      </c>
      <c r="Q167" s="31">
        <v>137172644</v>
      </c>
      <c r="R167" s="31">
        <v>122083187</v>
      </c>
      <c r="S167" s="31">
        <v>23666219</v>
      </c>
      <c r="T167" s="36">
        <f t="shared" si="38"/>
        <v>0.17252870769189227</v>
      </c>
      <c r="U167" s="36">
        <f t="shared" si="39"/>
        <v>3.0179925224597843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271415809</v>
      </c>
      <c r="E168" s="31">
        <v>271115809</v>
      </c>
      <c r="F168" s="31">
        <v>52493310</v>
      </c>
      <c r="G168" s="36">
        <f t="shared" si="32"/>
        <v>0.19340549908793264</v>
      </c>
      <c r="H168" s="31">
        <v>66928512</v>
      </c>
      <c r="I168" s="36">
        <f t="shared" si="33"/>
        <v>0.24659032296825423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119421822</v>
      </c>
      <c r="O168" s="36">
        <f t="shared" si="37"/>
        <v>0.43999582205618687</v>
      </c>
      <c r="P168" s="31">
        <v>57015938</v>
      </c>
      <c r="Q168" s="31">
        <v>244785344</v>
      </c>
      <c r="R168" s="31">
        <v>263792542</v>
      </c>
      <c r="S168" s="31">
        <v>99603195</v>
      </c>
      <c r="T168" s="36">
        <f t="shared" si="38"/>
        <v>0.40690015738850771</v>
      </c>
      <c r="U168" s="36">
        <f t="shared" si="39"/>
        <v>0.17385619438550681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737998801</v>
      </c>
      <c r="E169" s="32">
        <f>SUM(E164:E168)</f>
        <v>737698801</v>
      </c>
      <c r="F169" s="32">
        <f>SUM(F164:F168)</f>
        <v>169652073</v>
      </c>
      <c r="G169" s="37">
        <f t="shared" si="32"/>
        <v>0.2298812312027049</v>
      </c>
      <c r="H169" s="32">
        <f>SUM(H164:H168)</f>
        <v>189565732</v>
      </c>
      <c r="I169" s="37">
        <f t="shared" si="33"/>
        <v>0.25686455281923959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359217805</v>
      </c>
      <c r="O169" s="37">
        <f t="shared" si="37"/>
        <v>0.48674578402194452</v>
      </c>
      <c r="P169" s="32">
        <f>SUM(P164:P168)</f>
        <v>146303335</v>
      </c>
      <c r="Q169" s="32">
        <f>SUM(Q164:Q168)</f>
        <v>688857318</v>
      </c>
      <c r="R169" s="32">
        <f>SUM(R164:R168)</f>
        <v>719924209</v>
      </c>
      <c r="S169" s="32">
        <f>SUM(S164:S168)</f>
        <v>285958688</v>
      </c>
      <c r="T169" s="37">
        <f t="shared" si="38"/>
        <v>0.41512034572012779</v>
      </c>
      <c r="U169" s="37">
        <f t="shared" si="39"/>
        <v>0.29570342330200461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18210464057</v>
      </c>
      <c r="E170" s="32">
        <f>SUM(E105,E107:E111,E113:E120,E122:E125,E127:E131,E133:E136,E138:E143,E145:E149,E151:E156,E158:E162,E164:E168)</f>
        <v>18291813267</v>
      </c>
      <c r="F170" s="32">
        <f>SUM(F105,F107:F111,F113:F120,F122:F125,F127:F131,F133:F136,F138:F143,F145:F149,F151:F156,F158:F162,F164:F168)</f>
        <v>4676506684</v>
      </c>
      <c r="G170" s="37">
        <f t="shared" si="32"/>
        <v>0.25680326812991772</v>
      </c>
      <c r="H170" s="32">
        <f>SUM(H105,H107:H111,H113:H120,H122:H125,H127:H131,H133:H136,H138:H143,H145:H149,H151:H156,H158:H162,H164:H168)</f>
        <v>4044475405</v>
      </c>
      <c r="I170" s="37">
        <f t="shared" si="33"/>
        <v>0.22209622952718366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8720982089</v>
      </c>
      <c r="O170" s="37">
        <f t="shared" si="37"/>
        <v>0.47889949765710138</v>
      </c>
      <c r="P170" s="32">
        <f>SUM(P105,P107:P111,P113:P120,P122:P125,P127:P131,P133:P136,P138:P143,P145:P149,P151:P156,P158:P162,P164:P168)</f>
        <v>3951929362</v>
      </c>
      <c r="Q170" s="32">
        <f>SUM(Q105,Q107:Q111,Q113:Q120,Q122:Q125,Q127:Q131,Q133:Q136,Q138:Q143,Q145:Q149,Q151:Q156,Q158:Q162,Q164:Q168)</f>
        <v>16605809445</v>
      </c>
      <c r="R170" s="32">
        <f>SUM(R105,R107:R111,R113:R120,R122:R125,R127:R131,R133:R136,R138:R143,R145:R149,R151:R156,R158:R162,R164:R168)</f>
        <v>17425425428</v>
      </c>
      <c r="S170" s="32">
        <f>SUM(S105,S107:S111,S113:S120,S122:S125,S127:S131,S133:S136,S138:S143,S145:S149,S151:S156,S158:S162,S164:S168)</f>
        <v>7410484935</v>
      </c>
      <c r="T170" s="37">
        <f t="shared" si="38"/>
        <v>0.44625857953773479</v>
      </c>
      <c r="U170" s="37">
        <f t="shared" si="39"/>
        <v>2.3417939573991742E-2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368765134</v>
      </c>
      <c r="E173" s="31">
        <v>368765134</v>
      </c>
      <c r="F173" s="31">
        <v>38874539</v>
      </c>
      <c r="G173" s="36">
        <f t="shared" ref="G173:G205" si="40">IF(($D173     =0),0,($F173     /$D173     ))</f>
        <v>0.1054181521401641</v>
      </c>
      <c r="H173" s="31">
        <v>56319184</v>
      </c>
      <c r="I173" s="36">
        <f t="shared" ref="I173:I205" si="41">IF(($D173     =0),0,($H173     /$D173     ))</f>
        <v>0.15272372251981936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95193723</v>
      </c>
      <c r="O173" s="36">
        <f t="shared" ref="O173:O205" si="45">IF(($D173     =0),0,($N173     /$D173     ))</f>
        <v>0.25814187465998345</v>
      </c>
      <c r="P173" s="31">
        <v>56174423</v>
      </c>
      <c r="Q173" s="31">
        <v>312075500</v>
      </c>
      <c r="R173" s="31">
        <v>326575134</v>
      </c>
      <c r="S173" s="31">
        <v>90776839</v>
      </c>
      <c r="T173" s="36">
        <f t="shared" ref="T173:T205" si="46">IF(($Q173     =0),0,($S173     /$Q173     ))</f>
        <v>0.29088101757427287</v>
      </c>
      <c r="U173" s="36">
        <f t="shared" ref="U173:U205" si="47">IF(($P173     =0),0,(($H173     /$P173     )-1))</f>
        <v>2.5769913115083476E-3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173688228</v>
      </c>
      <c r="E174" s="31">
        <v>173688228</v>
      </c>
      <c r="F174" s="31">
        <v>39972185</v>
      </c>
      <c r="G174" s="36">
        <f t="shared" si="40"/>
        <v>0.23013756004235358</v>
      </c>
      <c r="H174" s="31">
        <v>63844656</v>
      </c>
      <c r="I174" s="36">
        <f t="shared" si="41"/>
        <v>0.36758194113189985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103816841</v>
      </c>
      <c r="O174" s="36">
        <f t="shared" si="45"/>
        <v>0.59771950117425343</v>
      </c>
      <c r="P174" s="31">
        <v>50091052</v>
      </c>
      <c r="Q174" s="31">
        <v>157552768</v>
      </c>
      <c r="R174" s="31">
        <v>166761854</v>
      </c>
      <c r="S174" s="31">
        <v>92831198</v>
      </c>
      <c r="T174" s="36">
        <f t="shared" si="46"/>
        <v>0.58920702681656467</v>
      </c>
      <c r="U174" s="36">
        <f t="shared" si="47"/>
        <v>0.27457207327168942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382592650</v>
      </c>
      <c r="E175" s="31">
        <v>382592650</v>
      </c>
      <c r="F175" s="31">
        <v>63683835</v>
      </c>
      <c r="G175" s="36">
        <f t="shared" si="40"/>
        <v>0.16645336756992066</v>
      </c>
      <c r="H175" s="31">
        <v>79254984</v>
      </c>
      <c r="I175" s="36">
        <f t="shared" si="41"/>
        <v>0.20715239563541013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142938819</v>
      </c>
      <c r="O175" s="36">
        <f t="shared" si="45"/>
        <v>0.37360576320533079</v>
      </c>
      <c r="P175" s="31">
        <v>69204728</v>
      </c>
      <c r="Q175" s="31">
        <v>317347871</v>
      </c>
      <c r="R175" s="31">
        <v>316531882</v>
      </c>
      <c r="S175" s="31">
        <v>123946688</v>
      </c>
      <c r="T175" s="36">
        <f t="shared" si="46"/>
        <v>0.39057040971924467</v>
      </c>
      <c r="U175" s="36">
        <f t="shared" si="47"/>
        <v>0.14522499098616493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274490866</v>
      </c>
      <c r="E176" s="31">
        <v>274490866</v>
      </c>
      <c r="F176" s="31">
        <v>38832476</v>
      </c>
      <c r="G176" s="36">
        <f t="shared" si="40"/>
        <v>0.14147092238763237</v>
      </c>
      <c r="H176" s="31">
        <v>39825551</v>
      </c>
      <c r="I176" s="36">
        <f t="shared" si="41"/>
        <v>0.14508880233559393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78658027</v>
      </c>
      <c r="O176" s="36">
        <f t="shared" si="45"/>
        <v>0.28655972472322633</v>
      </c>
      <c r="P176" s="31">
        <v>39241720</v>
      </c>
      <c r="Q176" s="31">
        <v>285514184</v>
      </c>
      <c r="R176" s="31">
        <v>270260739</v>
      </c>
      <c r="S176" s="31">
        <v>71804113</v>
      </c>
      <c r="T176" s="36">
        <f t="shared" si="46"/>
        <v>0.25149052840050845</v>
      </c>
      <c r="U176" s="36">
        <f t="shared" si="47"/>
        <v>1.4877813714587518E-2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140439736</v>
      </c>
      <c r="E177" s="31">
        <v>140439736</v>
      </c>
      <c r="F177" s="31">
        <v>27632590</v>
      </c>
      <c r="G177" s="36">
        <f t="shared" si="40"/>
        <v>0.19675763275430821</v>
      </c>
      <c r="H177" s="31">
        <v>65609065</v>
      </c>
      <c r="I177" s="36">
        <f t="shared" si="41"/>
        <v>0.46716881467222354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93241655</v>
      </c>
      <c r="O177" s="36">
        <f t="shared" si="45"/>
        <v>0.66392644742653173</v>
      </c>
      <c r="P177" s="31">
        <v>23629564</v>
      </c>
      <c r="Q177" s="31">
        <v>141898035</v>
      </c>
      <c r="R177" s="31">
        <v>155817075</v>
      </c>
      <c r="S177" s="31">
        <v>45984397</v>
      </c>
      <c r="T177" s="36">
        <f t="shared" si="46"/>
        <v>0.32406648196361565</v>
      </c>
      <c r="U177" s="36">
        <f t="shared" si="47"/>
        <v>1.7765668888346817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257040792</v>
      </c>
      <c r="E178" s="31">
        <v>257040792</v>
      </c>
      <c r="F178" s="31">
        <v>60941408</v>
      </c>
      <c r="G178" s="36">
        <f t="shared" si="40"/>
        <v>0.23708846959979799</v>
      </c>
      <c r="H178" s="31">
        <v>48927910</v>
      </c>
      <c r="I178" s="36">
        <f t="shared" si="41"/>
        <v>0.19035075957904768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109869318</v>
      </c>
      <c r="O178" s="36">
        <f t="shared" si="45"/>
        <v>0.42743922917884569</v>
      </c>
      <c r="P178" s="31">
        <v>44955971</v>
      </c>
      <c r="Q178" s="31">
        <v>226997564</v>
      </c>
      <c r="R178" s="31">
        <v>246668828</v>
      </c>
      <c r="S178" s="31">
        <v>86576193</v>
      </c>
      <c r="T178" s="36">
        <f t="shared" si="46"/>
        <v>0.38139701358204886</v>
      </c>
      <c r="U178" s="36">
        <f t="shared" si="47"/>
        <v>8.8351756432977435E-2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1597017406</v>
      </c>
      <c r="E179" s="32">
        <f>SUM(E173:E178)</f>
        <v>1597017406</v>
      </c>
      <c r="F179" s="32">
        <f>SUM(F173:F178)</f>
        <v>269937033</v>
      </c>
      <c r="G179" s="37">
        <f t="shared" si="40"/>
        <v>0.16902573008023933</v>
      </c>
      <c r="H179" s="32">
        <f>SUM(H173:H178)</f>
        <v>353781350</v>
      </c>
      <c r="I179" s="37">
        <f t="shared" si="41"/>
        <v>0.22152629562510856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623718383</v>
      </c>
      <c r="O179" s="37">
        <f t="shared" si="45"/>
        <v>0.39055202570534786</v>
      </c>
      <c r="P179" s="32">
        <f>SUM(P173:P178)</f>
        <v>283297458</v>
      </c>
      <c r="Q179" s="32">
        <f>SUM(Q173:Q178)</f>
        <v>1441385922</v>
      </c>
      <c r="R179" s="32">
        <f>SUM(R173:R178)</f>
        <v>1482615512</v>
      </c>
      <c r="S179" s="32">
        <f>SUM(S173:S178)</f>
        <v>511919428</v>
      </c>
      <c r="T179" s="37">
        <f t="shared" si="46"/>
        <v>0.35515778264969067</v>
      </c>
      <c r="U179" s="37">
        <f t="shared" si="47"/>
        <v>0.2487981801799295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189490554</v>
      </c>
      <c r="E180" s="31">
        <v>189490554</v>
      </c>
      <c r="F180" s="31">
        <v>17637542</v>
      </c>
      <c r="G180" s="36">
        <f t="shared" si="40"/>
        <v>9.3078739956610188E-2</v>
      </c>
      <c r="H180" s="31">
        <v>36129269</v>
      </c>
      <c r="I180" s="36">
        <f t="shared" si="41"/>
        <v>0.19066527717260248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53766811</v>
      </c>
      <c r="O180" s="36">
        <f t="shared" si="45"/>
        <v>0.28374401712921266</v>
      </c>
      <c r="P180" s="31">
        <v>27754150</v>
      </c>
      <c r="Q180" s="31">
        <v>137706785</v>
      </c>
      <c r="R180" s="31">
        <v>146113675</v>
      </c>
      <c r="S180" s="31">
        <v>46303108</v>
      </c>
      <c r="T180" s="36">
        <f t="shared" si="46"/>
        <v>0.3362442017653669</v>
      </c>
      <c r="U180" s="36">
        <f t="shared" si="47"/>
        <v>0.30176096187417012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231668735</v>
      </c>
      <c r="E181" s="31">
        <v>231668735</v>
      </c>
      <c r="F181" s="31">
        <v>55658838</v>
      </c>
      <c r="G181" s="36">
        <f t="shared" si="40"/>
        <v>0.24025183199623376</v>
      </c>
      <c r="H181" s="31">
        <v>61491521</v>
      </c>
      <c r="I181" s="36">
        <f t="shared" si="41"/>
        <v>0.26542865613696209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117150359</v>
      </c>
      <c r="O181" s="36">
        <f t="shared" si="45"/>
        <v>0.50568048813319588</v>
      </c>
      <c r="P181" s="31">
        <v>34879722</v>
      </c>
      <c r="Q181" s="31">
        <v>224904764</v>
      </c>
      <c r="R181" s="31">
        <v>231015309</v>
      </c>
      <c r="S181" s="31">
        <v>94668481</v>
      </c>
      <c r="T181" s="36">
        <f t="shared" si="46"/>
        <v>0.42092697067101698</v>
      </c>
      <c r="U181" s="36">
        <f t="shared" si="47"/>
        <v>0.76295903390514419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408389982</v>
      </c>
      <c r="E182" s="31">
        <v>408389982</v>
      </c>
      <c r="F182" s="31">
        <v>91414921</v>
      </c>
      <c r="G182" s="36">
        <f t="shared" si="40"/>
        <v>0.22384222196713924</v>
      </c>
      <c r="H182" s="31">
        <v>137845422</v>
      </c>
      <c r="I182" s="36">
        <f t="shared" si="41"/>
        <v>0.33753379876002931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229260343</v>
      </c>
      <c r="O182" s="36">
        <f t="shared" si="45"/>
        <v>0.56137602072716852</v>
      </c>
      <c r="P182" s="31">
        <v>127317057</v>
      </c>
      <c r="Q182" s="31">
        <v>455565058</v>
      </c>
      <c r="R182" s="31">
        <v>469716603</v>
      </c>
      <c r="S182" s="31">
        <v>235787234</v>
      </c>
      <c r="T182" s="36">
        <f t="shared" si="46"/>
        <v>0.51757093714593005</v>
      </c>
      <c r="U182" s="36">
        <f t="shared" si="47"/>
        <v>8.2694065100797909E-2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251406640</v>
      </c>
      <c r="E183" s="31">
        <v>251406640</v>
      </c>
      <c r="F183" s="31">
        <v>77090095</v>
      </c>
      <c r="G183" s="36">
        <f t="shared" si="40"/>
        <v>0.30663507932805595</v>
      </c>
      <c r="H183" s="31">
        <v>68214750</v>
      </c>
      <c r="I183" s="36">
        <f t="shared" si="41"/>
        <v>0.2713323323520811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145304845</v>
      </c>
      <c r="O183" s="36">
        <f t="shared" si="45"/>
        <v>0.57796741168013699</v>
      </c>
      <c r="P183" s="31">
        <v>54081991</v>
      </c>
      <c r="Q183" s="31">
        <v>211381538</v>
      </c>
      <c r="R183" s="31">
        <v>260213637</v>
      </c>
      <c r="S183" s="31">
        <v>125642654</v>
      </c>
      <c r="T183" s="36">
        <f t="shared" si="46"/>
        <v>0.59438802077407538</v>
      </c>
      <c r="U183" s="36">
        <f t="shared" si="47"/>
        <v>0.26132098206221732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584569843</v>
      </c>
      <c r="E184" s="31">
        <v>584569843</v>
      </c>
      <c r="F184" s="31">
        <v>94723764</v>
      </c>
      <c r="G184" s="36">
        <f t="shared" si="40"/>
        <v>0.16204011399883317</v>
      </c>
      <c r="H184" s="31">
        <v>73171823</v>
      </c>
      <c r="I184" s="36">
        <f t="shared" si="41"/>
        <v>0.12517207973727101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167895587</v>
      </c>
      <c r="O184" s="36">
        <f t="shared" si="45"/>
        <v>0.28721219373610418</v>
      </c>
      <c r="P184" s="31">
        <v>52767977</v>
      </c>
      <c r="Q184" s="31">
        <v>1007988104</v>
      </c>
      <c r="R184" s="31">
        <v>884950979</v>
      </c>
      <c r="S184" s="31">
        <v>176626919</v>
      </c>
      <c r="T184" s="36">
        <f t="shared" si="46"/>
        <v>0.17522718601448892</v>
      </c>
      <c r="U184" s="36">
        <f t="shared" si="47"/>
        <v>0.38667099176456965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1665525754</v>
      </c>
      <c r="E185" s="32">
        <f>SUM(E180:E184)</f>
        <v>1665525754</v>
      </c>
      <c r="F185" s="32">
        <f>SUM(F180:F184)</f>
        <v>336525160</v>
      </c>
      <c r="G185" s="37">
        <f t="shared" si="40"/>
        <v>0.20205341117769351</v>
      </c>
      <c r="H185" s="32">
        <f>SUM(H180:H184)</f>
        <v>376852785</v>
      </c>
      <c r="I185" s="37">
        <f t="shared" si="41"/>
        <v>0.22626656123145125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713377945</v>
      </c>
      <c r="O185" s="37">
        <f t="shared" si="45"/>
        <v>0.42831997240914477</v>
      </c>
      <c r="P185" s="32">
        <f>SUM(P180:P184)</f>
        <v>296800897</v>
      </c>
      <c r="Q185" s="32">
        <f>SUM(Q180:Q184)</f>
        <v>2037546249</v>
      </c>
      <c r="R185" s="32">
        <f>SUM(R180:R184)</f>
        <v>1992010203</v>
      </c>
      <c r="S185" s="32">
        <f>SUM(S180:S184)</f>
        <v>679028396</v>
      </c>
      <c r="T185" s="37">
        <f t="shared" si="46"/>
        <v>0.33325790584300008</v>
      </c>
      <c r="U185" s="37">
        <f t="shared" si="47"/>
        <v>0.26971578862849599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152350553</v>
      </c>
      <c r="E186" s="31">
        <v>152350553</v>
      </c>
      <c r="F186" s="31">
        <v>25092488</v>
      </c>
      <c r="G186" s="36">
        <f t="shared" si="40"/>
        <v>0.16470230994173024</v>
      </c>
      <c r="H186" s="31">
        <v>15881172</v>
      </c>
      <c r="I186" s="36">
        <f t="shared" si="41"/>
        <v>0.10424098690340822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40973660</v>
      </c>
      <c r="O186" s="36">
        <f t="shared" si="45"/>
        <v>0.26894329684513846</v>
      </c>
      <c r="P186" s="31">
        <v>16192372</v>
      </c>
      <c r="Q186" s="31">
        <v>121940498</v>
      </c>
      <c r="R186" s="31">
        <v>123474498</v>
      </c>
      <c r="S186" s="31">
        <v>43670087</v>
      </c>
      <c r="T186" s="36">
        <f t="shared" si="46"/>
        <v>0.3581261985661236</v>
      </c>
      <c r="U186" s="36">
        <f t="shared" si="47"/>
        <v>-1.9218926047400609E-2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88955664</v>
      </c>
      <c r="E187" s="31">
        <v>88955664</v>
      </c>
      <c r="F187" s="31">
        <v>25013875</v>
      </c>
      <c r="G187" s="36">
        <f t="shared" si="40"/>
        <v>0.28119485455136395</v>
      </c>
      <c r="H187" s="31">
        <v>17835799</v>
      </c>
      <c r="I187" s="36">
        <f t="shared" si="41"/>
        <v>0.20050211754925465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42849674</v>
      </c>
      <c r="O187" s="36">
        <f t="shared" si="45"/>
        <v>0.48169697210061857</v>
      </c>
      <c r="P187" s="31">
        <v>16339811</v>
      </c>
      <c r="Q187" s="31">
        <v>83370340</v>
      </c>
      <c r="R187" s="31">
        <v>84478116</v>
      </c>
      <c r="S187" s="31">
        <v>35977544</v>
      </c>
      <c r="T187" s="36">
        <f t="shared" si="46"/>
        <v>0.43153889020963571</v>
      </c>
      <c r="U187" s="36">
        <f t="shared" si="47"/>
        <v>9.1554792157632736E-2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1138076183</v>
      </c>
      <c r="E188" s="31">
        <v>1124417188</v>
      </c>
      <c r="F188" s="31">
        <v>276479041</v>
      </c>
      <c r="G188" s="36">
        <f t="shared" si="40"/>
        <v>0.24293544239823531</v>
      </c>
      <c r="H188" s="31">
        <v>272910430</v>
      </c>
      <c r="I188" s="36">
        <f t="shared" si="41"/>
        <v>0.23979979027467269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549389471</v>
      </c>
      <c r="O188" s="36">
        <f t="shared" si="45"/>
        <v>0.48273523267290797</v>
      </c>
      <c r="P188" s="31">
        <v>254526480</v>
      </c>
      <c r="Q188" s="31">
        <v>959786261</v>
      </c>
      <c r="R188" s="31">
        <v>976217744</v>
      </c>
      <c r="S188" s="31">
        <v>474339765</v>
      </c>
      <c r="T188" s="36">
        <f t="shared" si="46"/>
        <v>0.49421395603828089</v>
      </c>
      <c r="U188" s="36">
        <f t="shared" si="47"/>
        <v>7.2228044799110824E-2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299901677</v>
      </c>
      <c r="E189" s="31">
        <v>299901677</v>
      </c>
      <c r="F189" s="31">
        <v>24926917</v>
      </c>
      <c r="G189" s="36">
        <f t="shared" si="40"/>
        <v>8.3116964364290627E-2</v>
      </c>
      <c r="H189" s="31">
        <v>39022350</v>
      </c>
      <c r="I189" s="36">
        <f t="shared" si="41"/>
        <v>0.13011714502683491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63949267</v>
      </c>
      <c r="O189" s="36">
        <f t="shared" si="45"/>
        <v>0.21323410939112555</v>
      </c>
      <c r="P189" s="31">
        <v>45643776</v>
      </c>
      <c r="Q189" s="31">
        <v>259373066</v>
      </c>
      <c r="R189" s="31">
        <v>347369132</v>
      </c>
      <c r="S189" s="31">
        <v>83718943</v>
      </c>
      <c r="T189" s="36">
        <f t="shared" si="46"/>
        <v>0.3227742351628754</v>
      </c>
      <c r="U189" s="36">
        <f t="shared" si="47"/>
        <v>-0.14506744577836861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525108000</v>
      </c>
      <c r="E190" s="31">
        <v>525108000</v>
      </c>
      <c r="F190" s="31">
        <v>105296449</v>
      </c>
      <c r="G190" s="36">
        <f t="shared" si="40"/>
        <v>0.20052341423097725</v>
      </c>
      <c r="H190" s="31">
        <v>77105555</v>
      </c>
      <c r="I190" s="36">
        <f t="shared" si="41"/>
        <v>0.14683751723454985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182402004</v>
      </c>
      <c r="O190" s="36">
        <f t="shared" si="45"/>
        <v>0.3473609314655271</v>
      </c>
      <c r="P190" s="31">
        <v>82247918</v>
      </c>
      <c r="Q190" s="31">
        <v>488493000</v>
      </c>
      <c r="R190" s="31">
        <v>526678000</v>
      </c>
      <c r="S190" s="31">
        <v>159853607</v>
      </c>
      <c r="T190" s="36">
        <f t="shared" si="46"/>
        <v>0.32723827567641706</v>
      </c>
      <c r="U190" s="36">
        <f t="shared" si="47"/>
        <v>-6.252271334090187E-2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2204392077</v>
      </c>
      <c r="E191" s="32">
        <f>SUM(E186:E190)</f>
        <v>2190733082</v>
      </c>
      <c r="F191" s="32">
        <f>SUM(F186:F190)</f>
        <v>456808770</v>
      </c>
      <c r="G191" s="37">
        <f t="shared" si="40"/>
        <v>0.20722664301247168</v>
      </c>
      <c r="H191" s="32">
        <f>SUM(H186:H190)</f>
        <v>422755306</v>
      </c>
      <c r="I191" s="37">
        <f t="shared" si="41"/>
        <v>0.1917786361196398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879564076</v>
      </c>
      <c r="O191" s="37">
        <f t="shared" si="45"/>
        <v>0.39900527913211148</v>
      </c>
      <c r="P191" s="32">
        <f>SUM(P186:P190)</f>
        <v>414950357</v>
      </c>
      <c r="Q191" s="32">
        <f>SUM(Q186:Q190)</f>
        <v>1912963165</v>
      </c>
      <c r="R191" s="32">
        <f>SUM(R186:R190)</f>
        <v>2058217490</v>
      </c>
      <c r="S191" s="32">
        <f>SUM(S186:S190)</f>
        <v>797559946</v>
      </c>
      <c r="T191" s="37">
        <f t="shared" si="46"/>
        <v>0.41692383867725963</v>
      </c>
      <c r="U191" s="37">
        <f t="shared" si="47"/>
        <v>1.8809356030991431E-2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202715670</v>
      </c>
      <c r="E192" s="31">
        <v>205715670</v>
      </c>
      <c r="F192" s="31">
        <v>49503582</v>
      </c>
      <c r="G192" s="36">
        <f t="shared" si="40"/>
        <v>0.24420204910651455</v>
      </c>
      <c r="H192" s="31">
        <v>23890803</v>
      </c>
      <c r="I192" s="36">
        <f t="shared" si="41"/>
        <v>0.11785375545955575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73394385</v>
      </c>
      <c r="O192" s="36">
        <f t="shared" si="45"/>
        <v>0.36205580456607028</v>
      </c>
      <c r="P192" s="31">
        <v>46879230</v>
      </c>
      <c r="Q192" s="31">
        <v>131919638</v>
      </c>
      <c r="R192" s="31">
        <v>196538091</v>
      </c>
      <c r="S192" s="31">
        <v>78432668</v>
      </c>
      <c r="T192" s="36">
        <f t="shared" si="46"/>
        <v>0.59454884192450563</v>
      </c>
      <c r="U192" s="36">
        <f t="shared" si="47"/>
        <v>-0.49037552451266797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190613407</v>
      </c>
      <c r="E193" s="31">
        <v>190613407</v>
      </c>
      <c r="F193" s="31">
        <v>57842166</v>
      </c>
      <c r="G193" s="36">
        <f t="shared" si="40"/>
        <v>0.3034527681465764</v>
      </c>
      <c r="H193" s="31">
        <v>67017489</v>
      </c>
      <c r="I193" s="36">
        <f t="shared" si="41"/>
        <v>0.3515885375261143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124859655</v>
      </c>
      <c r="O193" s="36">
        <f t="shared" si="45"/>
        <v>0.6550413056726907</v>
      </c>
      <c r="P193" s="31">
        <v>35971361</v>
      </c>
      <c r="Q193" s="31">
        <v>144000960</v>
      </c>
      <c r="R193" s="31">
        <v>158044914</v>
      </c>
      <c r="S193" s="31">
        <v>74279842</v>
      </c>
      <c r="T193" s="36">
        <f t="shared" si="46"/>
        <v>0.51582879725246278</v>
      </c>
      <c r="U193" s="36">
        <f t="shared" si="47"/>
        <v>0.86307904780138833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142886773</v>
      </c>
      <c r="E194" s="31">
        <v>142886773</v>
      </c>
      <c r="F194" s="31">
        <v>25653931</v>
      </c>
      <c r="G194" s="36">
        <f t="shared" si="40"/>
        <v>0.17954027837132272</v>
      </c>
      <c r="H194" s="31">
        <v>30964141</v>
      </c>
      <c r="I194" s="36">
        <f t="shared" si="41"/>
        <v>0.21670404019831843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56618072</v>
      </c>
      <c r="O194" s="36">
        <f t="shared" si="45"/>
        <v>0.39624431856964115</v>
      </c>
      <c r="P194" s="31">
        <v>25502247</v>
      </c>
      <c r="Q194" s="31">
        <v>132154490</v>
      </c>
      <c r="R194" s="31">
        <v>135375578</v>
      </c>
      <c r="S194" s="31">
        <v>46826670</v>
      </c>
      <c r="T194" s="36">
        <f t="shared" si="46"/>
        <v>0.3543327964112305</v>
      </c>
      <c r="U194" s="36">
        <f t="shared" si="47"/>
        <v>0.21417304914347346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248492776</v>
      </c>
      <c r="E195" s="31">
        <v>248492776</v>
      </c>
      <c r="F195" s="31">
        <v>82096901</v>
      </c>
      <c r="G195" s="36">
        <f t="shared" si="40"/>
        <v>0.33037942720717162</v>
      </c>
      <c r="H195" s="31">
        <v>102715166</v>
      </c>
      <c r="I195" s="36">
        <f t="shared" si="41"/>
        <v>0.41335272458785682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184812067</v>
      </c>
      <c r="O195" s="36">
        <f t="shared" si="45"/>
        <v>0.74373215179502838</v>
      </c>
      <c r="P195" s="31">
        <v>67945567</v>
      </c>
      <c r="Q195" s="31">
        <v>191980383</v>
      </c>
      <c r="R195" s="31">
        <v>258468058</v>
      </c>
      <c r="S195" s="31">
        <v>134575594</v>
      </c>
      <c r="T195" s="36">
        <f t="shared" si="46"/>
        <v>0.70098617315499367</v>
      </c>
      <c r="U195" s="36">
        <f t="shared" si="47"/>
        <v>0.5117272625011724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303142373</v>
      </c>
      <c r="E196" s="31">
        <v>303142373</v>
      </c>
      <c r="F196" s="31">
        <v>44646161</v>
      </c>
      <c r="G196" s="36">
        <f t="shared" si="40"/>
        <v>0.14727786339523047</v>
      </c>
      <c r="H196" s="31">
        <v>58697469</v>
      </c>
      <c r="I196" s="36">
        <f t="shared" si="41"/>
        <v>0.19363003732902756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103343630</v>
      </c>
      <c r="O196" s="36">
        <f t="shared" si="45"/>
        <v>0.34090790072425803</v>
      </c>
      <c r="P196" s="31">
        <v>43980801</v>
      </c>
      <c r="Q196" s="31">
        <v>246893906</v>
      </c>
      <c r="R196" s="31">
        <v>247100783</v>
      </c>
      <c r="S196" s="31">
        <v>76164461</v>
      </c>
      <c r="T196" s="36">
        <f t="shared" si="46"/>
        <v>0.30849064780076024</v>
      </c>
      <c r="U196" s="36">
        <f t="shared" si="47"/>
        <v>0.33461573380621235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55745173</v>
      </c>
      <c r="E197" s="31">
        <v>55745173</v>
      </c>
      <c r="F197" s="31">
        <v>12321829</v>
      </c>
      <c r="G197" s="36">
        <f t="shared" si="40"/>
        <v>0.22103849242695867</v>
      </c>
      <c r="H197" s="31">
        <v>17404664</v>
      </c>
      <c r="I197" s="36">
        <f t="shared" si="41"/>
        <v>0.31221831529700339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29726493</v>
      </c>
      <c r="O197" s="36">
        <f t="shared" si="45"/>
        <v>0.533256807723962</v>
      </c>
      <c r="P197" s="31">
        <v>13821244</v>
      </c>
      <c r="Q197" s="31">
        <v>52294053</v>
      </c>
      <c r="R197" s="31">
        <v>54538400</v>
      </c>
      <c r="S197" s="31">
        <v>24653085</v>
      </c>
      <c r="T197" s="36">
        <f t="shared" si="46"/>
        <v>0.47143190450355799</v>
      </c>
      <c r="U197" s="36">
        <f t="shared" si="47"/>
        <v>0.25926899199522135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1143596172</v>
      </c>
      <c r="E198" s="32">
        <f>SUM(E192:E197)</f>
        <v>1146596172</v>
      </c>
      <c r="F198" s="32">
        <f>SUM(F192:F197)</f>
        <v>272064570</v>
      </c>
      <c r="G198" s="37">
        <f t="shared" si="40"/>
        <v>0.23790265887668607</v>
      </c>
      <c r="H198" s="32">
        <f>SUM(H192:H197)</f>
        <v>300689732</v>
      </c>
      <c r="I198" s="37">
        <f t="shared" si="41"/>
        <v>0.26293348942759492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572754302</v>
      </c>
      <c r="O198" s="37">
        <f t="shared" si="45"/>
        <v>0.50083614830428091</v>
      </c>
      <c r="P198" s="32">
        <f>SUM(P192:P197)</f>
        <v>234100450</v>
      </c>
      <c r="Q198" s="32">
        <f>SUM(Q192:Q197)</f>
        <v>899243430</v>
      </c>
      <c r="R198" s="32">
        <f>SUM(R192:R197)</f>
        <v>1050065824</v>
      </c>
      <c r="S198" s="32">
        <f>SUM(S192:S197)</f>
        <v>434932320</v>
      </c>
      <c r="T198" s="37">
        <f t="shared" si="46"/>
        <v>0.48366471801745609</v>
      </c>
      <c r="U198" s="37">
        <f t="shared" si="47"/>
        <v>0.28444747543202076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137781422</v>
      </c>
      <c r="E199" s="31">
        <v>137781422</v>
      </c>
      <c r="F199" s="31">
        <v>16021617</v>
      </c>
      <c r="G199" s="36">
        <f t="shared" si="40"/>
        <v>0.11628285415721722</v>
      </c>
      <c r="H199" s="31">
        <v>65306754</v>
      </c>
      <c r="I199" s="36">
        <f t="shared" si="41"/>
        <v>0.47398809688580512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81328371</v>
      </c>
      <c r="O199" s="36">
        <f t="shared" si="45"/>
        <v>0.5902709510430223</v>
      </c>
      <c r="P199" s="31">
        <v>37964353</v>
      </c>
      <c r="Q199" s="31">
        <v>165182295</v>
      </c>
      <c r="R199" s="31">
        <v>184165434</v>
      </c>
      <c r="S199" s="31">
        <v>63565559</v>
      </c>
      <c r="T199" s="36">
        <f t="shared" si="46"/>
        <v>0.38482065526453668</v>
      </c>
      <c r="U199" s="36">
        <f t="shared" si="47"/>
        <v>0.72021248459047893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193168469</v>
      </c>
      <c r="E200" s="31">
        <v>193168469</v>
      </c>
      <c r="F200" s="31">
        <v>51136995</v>
      </c>
      <c r="G200" s="36">
        <f t="shared" si="40"/>
        <v>0.26472744369061596</v>
      </c>
      <c r="H200" s="31">
        <v>43798562</v>
      </c>
      <c r="I200" s="36">
        <f t="shared" si="41"/>
        <v>0.22673763594409396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94935557</v>
      </c>
      <c r="O200" s="36">
        <f t="shared" si="45"/>
        <v>0.49146507963470992</v>
      </c>
      <c r="P200" s="31">
        <v>42552703</v>
      </c>
      <c r="Q200" s="31">
        <v>170758190</v>
      </c>
      <c r="R200" s="31">
        <v>183871141</v>
      </c>
      <c r="S200" s="31">
        <v>85479464</v>
      </c>
      <c r="T200" s="36">
        <f t="shared" si="46"/>
        <v>0.50058778439851115</v>
      </c>
      <c r="U200" s="36">
        <f t="shared" si="47"/>
        <v>2.927802259706036E-2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179516216</v>
      </c>
      <c r="E201" s="31">
        <v>179516216</v>
      </c>
      <c r="F201" s="31">
        <v>44485143</v>
      </c>
      <c r="G201" s="36">
        <f t="shared" si="40"/>
        <v>0.24780570798127785</v>
      </c>
      <c r="H201" s="31">
        <v>46628569</v>
      </c>
      <c r="I201" s="36">
        <f t="shared" si="41"/>
        <v>0.25974572124448075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91113712</v>
      </c>
      <c r="O201" s="36">
        <f t="shared" si="45"/>
        <v>0.50755142922575869</v>
      </c>
      <c r="P201" s="31">
        <v>51956047</v>
      </c>
      <c r="Q201" s="31">
        <v>149402139</v>
      </c>
      <c r="R201" s="31">
        <v>168713719</v>
      </c>
      <c r="S201" s="31">
        <v>99613636</v>
      </c>
      <c r="T201" s="36">
        <f t="shared" si="46"/>
        <v>0.6667483924042078</v>
      </c>
      <c r="U201" s="36">
        <f t="shared" si="47"/>
        <v>-0.10253817038852087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422583011</v>
      </c>
      <c r="E202" s="31">
        <v>422583011</v>
      </c>
      <c r="F202" s="31">
        <v>92605443</v>
      </c>
      <c r="G202" s="36">
        <f t="shared" si="40"/>
        <v>0.21914142449990731</v>
      </c>
      <c r="H202" s="31">
        <v>100118212</v>
      </c>
      <c r="I202" s="36">
        <f t="shared" si="41"/>
        <v>0.23691963328833396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192723655</v>
      </c>
      <c r="O202" s="36">
        <f t="shared" si="45"/>
        <v>0.4560610577882413</v>
      </c>
      <c r="P202" s="31">
        <v>87620002</v>
      </c>
      <c r="Q202" s="31">
        <v>286850560</v>
      </c>
      <c r="R202" s="31">
        <v>368555203</v>
      </c>
      <c r="S202" s="31">
        <v>144728745</v>
      </c>
      <c r="T202" s="36">
        <f t="shared" si="46"/>
        <v>0.50454405597116492</v>
      </c>
      <c r="U202" s="36">
        <f t="shared" si="47"/>
        <v>0.14264106042818847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448380040</v>
      </c>
      <c r="E203" s="31">
        <v>448380040</v>
      </c>
      <c r="F203" s="31">
        <v>72533193</v>
      </c>
      <c r="G203" s="36">
        <f t="shared" si="40"/>
        <v>0.16176722094944279</v>
      </c>
      <c r="H203" s="31">
        <v>79878946</v>
      </c>
      <c r="I203" s="36">
        <f t="shared" si="41"/>
        <v>0.17815009338952734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152412139</v>
      </c>
      <c r="O203" s="36">
        <f t="shared" si="45"/>
        <v>0.33991731433897016</v>
      </c>
      <c r="P203" s="31">
        <v>70924021</v>
      </c>
      <c r="Q203" s="31">
        <v>462750637</v>
      </c>
      <c r="R203" s="31">
        <v>442840169</v>
      </c>
      <c r="S203" s="31">
        <v>150141811</v>
      </c>
      <c r="T203" s="36">
        <f t="shared" si="46"/>
        <v>0.32445511468847532</v>
      </c>
      <c r="U203" s="36">
        <f t="shared" si="47"/>
        <v>0.12626081930690303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1381429158</v>
      </c>
      <c r="E204" s="32">
        <f>SUM(E199:E203)</f>
        <v>1381429158</v>
      </c>
      <c r="F204" s="32">
        <f>SUM(F199:F203)</f>
        <v>276782391</v>
      </c>
      <c r="G204" s="37">
        <f t="shared" si="40"/>
        <v>0.20035945339442443</v>
      </c>
      <c r="H204" s="32">
        <f>SUM(H199:H203)</f>
        <v>335731043</v>
      </c>
      <c r="I204" s="37">
        <f t="shared" si="41"/>
        <v>0.24303167560619854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612513434</v>
      </c>
      <c r="O204" s="37">
        <f t="shared" si="45"/>
        <v>0.443391129000623</v>
      </c>
      <c r="P204" s="32">
        <f>SUM(P199:P203)</f>
        <v>291017126</v>
      </c>
      <c r="Q204" s="32">
        <f>SUM(Q199:Q203)</f>
        <v>1234943821</v>
      </c>
      <c r="R204" s="32">
        <f>SUM(R199:R203)</f>
        <v>1348145666</v>
      </c>
      <c r="S204" s="32">
        <f>SUM(S199:S203)</f>
        <v>543529215</v>
      </c>
      <c r="T204" s="37">
        <f t="shared" si="46"/>
        <v>0.44012464839078702</v>
      </c>
      <c r="U204" s="37">
        <f t="shared" si="47"/>
        <v>0.15364702969405308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7991960567</v>
      </c>
      <c r="E205" s="32">
        <f>SUM(E173:E178,E180:E184,E186:E190,E192:E197,E199:E203)</f>
        <v>7981301572</v>
      </c>
      <c r="F205" s="32">
        <f>SUM(F173:F178,F180:F184,F186:F190,F192:F197,F199:F203)</f>
        <v>1612117924</v>
      </c>
      <c r="G205" s="37">
        <f t="shared" si="40"/>
        <v>0.20171745224277957</v>
      </c>
      <c r="H205" s="32">
        <f>SUM(H173:H178,H180:H184,H186:H190,H192:H197,H199:H203)</f>
        <v>1789810216</v>
      </c>
      <c r="I205" s="37">
        <f t="shared" si="41"/>
        <v>0.22395133221632674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3401928140</v>
      </c>
      <c r="O205" s="37">
        <f t="shared" si="45"/>
        <v>0.42566878445910633</v>
      </c>
      <c r="P205" s="32">
        <f>SUM(P173:P178,P180:P184,P186:P190,P192:P197,P199:P203)</f>
        <v>1520166288</v>
      </c>
      <c r="Q205" s="32">
        <f>SUM(Q173:Q178,Q180:Q184,Q186:Q190,Q192:Q197,Q199:Q203)</f>
        <v>7526082587</v>
      </c>
      <c r="R205" s="32">
        <f>SUM(R173:R178,R180:R184,R186:R190,R192:R197,R199:R203)</f>
        <v>7931054695</v>
      </c>
      <c r="S205" s="32">
        <f>SUM(S173:S178,S180:S184,S186:S190,S192:S197,S199:S203)</f>
        <v>2966969305</v>
      </c>
      <c r="T205" s="37">
        <f t="shared" si="46"/>
        <v>0.39422491989722835</v>
      </c>
      <c r="U205" s="37">
        <f t="shared" si="47"/>
        <v>0.17737791590863128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192771407</v>
      </c>
      <c r="E208" s="31">
        <v>192771407</v>
      </c>
      <c r="F208" s="31">
        <v>39097024</v>
      </c>
      <c r="G208" s="36">
        <f t="shared" ref="G208:G231" si="48">IF(($D208     =0),0,($F208     /$D208     ))</f>
        <v>0.2028154725249269</v>
      </c>
      <c r="H208" s="31">
        <v>32778462</v>
      </c>
      <c r="I208" s="36">
        <f t="shared" ref="I208:I231" si="49">IF(($D208     =0),0,($H208     /$D208     ))</f>
        <v>0.17003798701329187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71875486</v>
      </c>
      <c r="O208" s="36">
        <f t="shared" ref="O208:O231" si="53">IF(($D208     =0),0,($N208     /$D208     ))</f>
        <v>0.37285345953821875</v>
      </c>
      <c r="P208" s="31">
        <v>36109144</v>
      </c>
      <c r="Q208" s="31">
        <v>239465651</v>
      </c>
      <c r="R208" s="31">
        <v>289296509</v>
      </c>
      <c r="S208" s="31">
        <v>49974685</v>
      </c>
      <c r="T208" s="36">
        <f t="shared" ref="T208:T231" si="54">IF(($Q208     =0),0,($S208     /$Q208     ))</f>
        <v>0.20869249844939139</v>
      </c>
      <c r="U208" s="36">
        <f t="shared" ref="U208:U231" si="55">IF(($P208     =0),0,(($H208     /$P208     )-1))</f>
        <v>-9.2239295398417687E-2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171593207</v>
      </c>
      <c r="E209" s="31">
        <v>171593207</v>
      </c>
      <c r="F209" s="31">
        <v>37078564</v>
      </c>
      <c r="G209" s="36">
        <f t="shared" si="48"/>
        <v>0.21608410174419085</v>
      </c>
      <c r="H209" s="31">
        <v>42465076</v>
      </c>
      <c r="I209" s="36">
        <f t="shared" si="49"/>
        <v>0.24747527447284087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79543640</v>
      </c>
      <c r="O209" s="36">
        <f t="shared" si="53"/>
        <v>0.46355937621703169</v>
      </c>
      <c r="P209" s="31">
        <v>31394560</v>
      </c>
      <c r="Q209" s="31">
        <v>139196218</v>
      </c>
      <c r="R209" s="31">
        <v>165734640</v>
      </c>
      <c r="S209" s="31">
        <v>58967162</v>
      </c>
      <c r="T209" s="36">
        <f t="shared" si="54"/>
        <v>0.42362617926874996</v>
      </c>
      <c r="U209" s="36">
        <f t="shared" si="55"/>
        <v>0.35262529559261213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197517833</v>
      </c>
      <c r="E210" s="31">
        <v>197517833</v>
      </c>
      <c r="F210" s="31">
        <v>50576178</v>
      </c>
      <c r="G210" s="36">
        <f t="shared" si="48"/>
        <v>0.25605879343562865</v>
      </c>
      <c r="H210" s="31">
        <v>58036851</v>
      </c>
      <c r="I210" s="36">
        <f t="shared" si="49"/>
        <v>0.29383094234331741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108613029</v>
      </c>
      <c r="O210" s="36">
        <f t="shared" si="53"/>
        <v>0.54988973577894606</v>
      </c>
      <c r="P210" s="31">
        <v>48747606</v>
      </c>
      <c r="Q210" s="31">
        <v>142433113</v>
      </c>
      <c r="R210" s="31">
        <v>180180729</v>
      </c>
      <c r="S210" s="31">
        <v>89090836</v>
      </c>
      <c r="T210" s="36">
        <f t="shared" si="54"/>
        <v>0.62549244430261097</v>
      </c>
      <c r="U210" s="36">
        <f t="shared" si="55"/>
        <v>0.19055797324693247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112170709</v>
      </c>
      <c r="E211" s="31">
        <v>112170709</v>
      </c>
      <c r="F211" s="31">
        <v>12578793</v>
      </c>
      <c r="G211" s="36">
        <f t="shared" si="48"/>
        <v>0.11213972981128255</v>
      </c>
      <c r="H211" s="31">
        <v>29745905</v>
      </c>
      <c r="I211" s="36">
        <f t="shared" si="49"/>
        <v>0.26518424698554771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42324698</v>
      </c>
      <c r="O211" s="36">
        <f t="shared" si="53"/>
        <v>0.37732397679683027</v>
      </c>
      <c r="P211" s="31">
        <v>21055605</v>
      </c>
      <c r="Q211" s="31">
        <v>116988183</v>
      </c>
      <c r="R211" s="31">
        <v>124060726</v>
      </c>
      <c r="S211" s="31">
        <v>42493047</v>
      </c>
      <c r="T211" s="36">
        <f t="shared" si="54"/>
        <v>0.36322512163472098</v>
      </c>
      <c r="U211" s="36">
        <f t="shared" si="55"/>
        <v>0.41273095691147321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213911451</v>
      </c>
      <c r="E212" s="31">
        <v>213911451</v>
      </c>
      <c r="F212" s="31">
        <v>14315510</v>
      </c>
      <c r="G212" s="36">
        <f t="shared" si="48"/>
        <v>6.692259779959138E-2</v>
      </c>
      <c r="H212" s="31">
        <v>37580982</v>
      </c>
      <c r="I212" s="36">
        <f t="shared" si="49"/>
        <v>0.17568476032636512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51896492</v>
      </c>
      <c r="O212" s="36">
        <f t="shared" si="53"/>
        <v>0.24260735812595652</v>
      </c>
      <c r="P212" s="31">
        <v>39225606</v>
      </c>
      <c r="Q212" s="31">
        <v>166841333</v>
      </c>
      <c r="R212" s="31">
        <v>176286973</v>
      </c>
      <c r="S212" s="31">
        <v>84584200</v>
      </c>
      <c r="T212" s="36">
        <f t="shared" si="54"/>
        <v>0.50697389237473911</v>
      </c>
      <c r="U212" s="36">
        <f t="shared" si="55"/>
        <v>-4.1927306362073757E-2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143423668</v>
      </c>
      <c r="E213" s="31">
        <v>143423668</v>
      </c>
      <c r="F213" s="31">
        <v>23176378</v>
      </c>
      <c r="G213" s="36">
        <f t="shared" si="48"/>
        <v>0.16159381727707592</v>
      </c>
      <c r="H213" s="31">
        <v>10565216</v>
      </c>
      <c r="I213" s="36">
        <f t="shared" si="49"/>
        <v>7.3664382924581176E-2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33741594</v>
      </c>
      <c r="O213" s="36">
        <f t="shared" si="53"/>
        <v>0.23525820020165708</v>
      </c>
      <c r="P213" s="31">
        <v>17971516</v>
      </c>
      <c r="Q213" s="31">
        <v>146389670</v>
      </c>
      <c r="R213" s="31">
        <v>139389670</v>
      </c>
      <c r="S213" s="31">
        <v>47049946</v>
      </c>
      <c r="T213" s="36">
        <f t="shared" si="54"/>
        <v>0.32140209073495418</v>
      </c>
      <c r="U213" s="36">
        <f t="shared" si="55"/>
        <v>-0.41211325744583815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1684934170</v>
      </c>
      <c r="E214" s="31">
        <v>1684934170</v>
      </c>
      <c r="F214" s="31">
        <v>145265179</v>
      </c>
      <c r="G214" s="36">
        <f t="shared" si="48"/>
        <v>8.6214156960209315E-2</v>
      </c>
      <c r="H214" s="31">
        <v>179212092</v>
      </c>
      <c r="I214" s="36">
        <f t="shared" si="49"/>
        <v>0.10636147998589167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324477271</v>
      </c>
      <c r="O214" s="36">
        <f t="shared" si="53"/>
        <v>0.192575636946101</v>
      </c>
      <c r="P214" s="31">
        <v>221490699</v>
      </c>
      <c r="Q214" s="31">
        <v>705371864</v>
      </c>
      <c r="R214" s="31">
        <v>735941782</v>
      </c>
      <c r="S214" s="31">
        <v>440702036</v>
      </c>
      <c r="T214" s="36">
        <f t="shared" si="54"/>
        <v>0.6247797204454415</v>
      </c>
      <c r="U214" s="36">
        <f t="shared" si="55"/>
        <v>-0.19088208755890013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184206269</v>
      </c>
      <c r="E215" s="31">
        <v>184206269</v>
      </c>
      <c r="F215" s="31">
        <v>42967011</v>
      </c>
      <c r="G215" s="36">
        <f t="shared" si="48"/>
        <v>0.23325487907254666</v>
      </c>
      <c r="H215" s="31">
        <v>43672438</v>
      </c>
      <c r="I215" s="36">
        <f t="shared" si="49"/>
        <v>0.23708442843495189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86639449</v>
      </c>
      <c r="O215" s="36">
        <f t="shared" si="53"/>
        <v>0.47033930750749858</v>
      </c>
      <c r="P215" s="31">
        <v>39171590</v>
      </c>
      <c r="Q215" s="31">
        <v>184813880</v>
      </c>
      <c r="R215" s="31">
        <v>174475448</v>
      </c>
      <c r="S215" s="31">
        <v>107250241</v>
      </c>
      <c r="T215" s="36">
        <f t="shared" si="54"/>
        <v>0.58031486055051706</v>
      </c>
      <c r="U215" s="36">
        <f t="shared" si="55"/>
        <v>0.11490082480695829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2900528714</v>
      </c>
      <c r="E216" s="32">
        <f>SUM(E208:E215)</f>
        <v>2900528714</v>
      </c>
      <c r="F216" s="32">
        <f>SUM(F208:F215)</f>
        <v>365054637</v>
      </c>
      <c r="G216" s="37">
        <f t="shared" si="48"/>
        <v>0.12585796349403078</v>
      </c>
      <c r="H216" s="32">
        <f>SUM(H208:H215)</f>
        <v>434057022</v>
      </c>
      <c r="I216" s="37">
        <f t="shared" si="49"/>
        <v>0.14964755215314168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799111659</v>
      </c>
      <c r="O216" s="37">
        <f t="shared" si="53"/>
        <v>0.27550551564717246</v>
      </c>
      <c r="P216" s="32">
        <f>SUM(P208:P215)</f>
        <v>455166326</v>
      </c>
      <c r="Q216" s="32">
        <f>SUM(Q208:Q215)</f>
        <v>1841499912</v>
      </c>
      <c r="R216" s="32">
        <f>SUM(R208:R215)</f>
        <v>1985366477</v>
      </c>
      <c r="S216" s="32">
        <f>SUM(S208:S215)</f>
        <v>920112153</v>
      </c>
      <c r="T216" s="37">
        <f t="shared" si="54"/>
        <v>0.49965365026854264</v>
      </c>
      <c r="U216" s="37">
        <f t="shared" si="55"/>
        <v>-4.6377121492067519E-2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287153870</v>
      </c>
      <c r="E217" s="31">
        <v>287153870</v>
      </c>
      <c r="F217" s="31">
        <v>26919815</v>
      </c>
      <c r="G217" s="36">
        <f t="shared" si="48"/>
        <v>9.3747004001722145E-2</v>
      </c>
      <c r="H217" s="31">
        <v>63720257</v>
      </c>
      <c r="I217" s="36">
        <f t="shared" si="49"/>
        <v>0.22190283209486258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90640072</v>
      </c>
      <c r="O217" s="36">
        <f t="shared" si="53"/>
        <v>0.31564983609658476</v>
      </c>
      <c r="P217" s="31">
        <v>54011115</v>
      </c>
      <c r="Q217" s="31">
        <v>279015987</v>
      </c>
      <c r="R217" s="31">
        <v>279015987</v>
      </c>
      <c r="S217" s="31">
        <v>103682538</v>
      </c>
      <c r="T217" s="36">
        <f t="shared" si="54"/>
        <v>0.37160070687992514</v>
      </c>
      <c r="U217" s="36">
        <f t="shared" si="55"/>
        <v>0.17976192492971133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771500312</v>
      </c>
      <c r="E218" s="31">
        <v>771500312</v>
      </c>
      <c r="F218" s="31">
        <v>111785453</v>
      </c>
      <c r="G218" s="36">
        <f t="shared" si="48"/>
        <v>0.14489359402877339</v>
      </c>
      <c r="H218" s="31">
        <v>130206738</v>
      </c>
      <c r="I218" s="36">
        <f t="shared" si="49"/>
        <v>0.16877081703629954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241992191</v>
      </c>
      <c r="O218" s="36">
        <f t="shared" si="53"/>
        <v>0.31366441106507292</v>
      </c>
      <c r="P218" s="31">
        <v>78051304</v>
      </c>
      <c r="Q218" s="31">
        <v>665862797</v>
      </c>
      <c r="R218" s="31">
        <v>726122188</v>
      </c>
      <c r="S218" s="31">
        <v>192035225</v>
      </c>
      <c r="T218" s="36">
        <f t="shared" si="54"/>
        <v>0.28840059223191589</v>
      </c>
      <c r="U218" s="36">
        <f t="shared" si="55"/>
        <v>0.6682198929053127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392213324</v>
      </c>
      <c r="E219" s="31">
        <v>392213324</v>
      </c>
      <c r="F219" s="31">
        <v>98932535</v>
      </c>
      <c r="G219" s="36">
        <f t="shared" si="48"/>
        <v>0.25224164745611755</v>
      </c>
      <c r="H219" s="31">
        <v>86687417</v>
      </c>
      <c r="I219" s="36">
        <f t="shared" si="49"/>
        <v>0.22102109157311545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185619952</v>
      </c>
      <c r="O219" s="36">
        <f t="shared" si="53"/>
        <v>0.47326273902923299</v>
      </c>
      <c r="P219" s="31">
        <v>79082036</v>
      </c>
      <c r="Q219" s="31">
        <v>416706946</v>
      </c>
      <c r="R219" s="31">
        <v>377098337</v>
      </c>
      <c r="S219" s="31">
        <v>189574039</v>
      </c>
      <c r="T219" s="36">
        <f t="shared" si="54"/>
        <v>0.45493371497579982</v>
      </c>
      <c r="U219" s="36">
        <f t="shared" si="55"/>
        <v>9.6170778911154997E-2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74896716</v>
      </c>
      <c r="E220" s="31">
        <v>74896716</v>
      </c>
      <c r="F220" s="31">
        <v>20820610</v>
      </c>
      <c r="G220" s="36">
        <f t="shared" si="48"/>
        <v>0.27799096024450526</v>
      </c>
      <c r="H220" s="31">
        <v>16891675</v>
      </c>
      <c r="I220" s="36">
        <f t="shared" si="49"/>
        <v>0.22553291922705931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37712285</v>
      </c>
      <c r="O220" s="36">
        <f t="shared" si="53"/>
        <v>0.50352387947156452</v>
      </c>
      <c r="P220" s="31">
        <v>26562954</v>
      </c>
      <c r="Q220" s="31">
        <v>78549417</v>
      </c>
      <c r="R220" s="31">
        <v>79140836</v>
      </c>
      <c r="S220" s="31">
        <v>40792986</v>
      </c>
      <c r="T220" s="36">
        <f t="shared" si="54"/>
        <v>0.51932894676990404</v>
      </c>
      <c r="U220" s="36">
        <f t="shared" si="55"/>
        <v>-0.36408898648847565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700304117</v>
      </c>
      <c r="E221" s="31">
        <v>700304117</v>
      </c>
      <c r="F221" s="31">
        <v>73244291</v>
      </c>
      <c r="G221" s="36">
        <f t="shared" si="48"/>
        <v>0.10458926232472798</v>
      </c>
      <c r="H221" s="31">
        <v>71059221</v>
      </c>
      <c r="I221" s="36">
        <f t="shared" si="49"/>
        <v>0.10146908932137551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144303512</v>
      </c>
      <c r="O221" s="36">
        <f t="shared" si="53"/>
        <v>0.20605835164610348</v>
      </c>
      <c r="P221" s="31">
        <v>62513298</v>
      </c>
      <c r="Q221" s="31">
        <v>533927252</v>
      </c>
      <c r="R221" s="31">
        <v>550761882</v>
      </c>
      <c r="S221" s="31">
        <v>128851119</v>
      </c>
      <c r="T221" s="36">
        <f t="shared" si="54"/>
        <v>0.24132710686211611</v>
      </c>
      <c r="U221" s="36">
        <f t="shared" si="55"/>
        <v>0.13670568140557871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283139110</v>
      </c>
      <c r="E222" s="31">
        <v>283139110</v>
      </c>
      <c r="F222" s="31">
        <v>38002444</v>
      </c>
      <c r="G222" s="36">
        <f t="shared" si="48"/>
        <v>0.13421827878176207</v>
      </c>
      <c r="H222" s="31">
        <v>72956910</v>
      </c>
      <c r="I222" s="36">
        <f t="shared" si="49"/>
        <v>0.2576716088427346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110959354</v>
      </c>
      <c r="O222" s="36">
        <f t="shared" si="53"/>
        <v>0.39188988762449667</v>
      </c>
      <c r="P222" s="31">
        <v>50216354</v>
      </c>
      <c r="Q222" s="31">
        <v>251949293</v>
      </c>
      <c r="R222" s="31">
        <v>263049212</v>
      </c>
      <c r="S222" s="31">
        <v>100749869</v>
      </c>
      <c r="T222" s="36">
        <f t="shared" si="54"/>
        <v>0.39988153092376411</v>
      </c>
      <c r="U222" s="36">
        <f t="shared" si="55"/>
        <v>0.45285159492065086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191378569</v>
      </c>
      <c r="E223" s="31">
        <v>191378569</v>
      </c>
      <c r="F223" s="31">
        <v>22475751</v>
      </c>
      <c r="G223" s="36">
        <f t="shared" si="48"/>
        <v>0.11744131601276629</v>
      </c>
      <c r="H223" s="31">
        <v>50001167</v>
      </c>
      <c r="I223" s="36">
        <f t="shared" si="49"/>
        <v>0.26126837117274088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72476918</v>
      </c>
      <c r="O223" s="36">
        <f t="shared" si="53"/>
        <v>0.37870968718550718</v>
      </c>
      <c r="P223" s="31">
        <v>44684427</v>
      </c>
      <c r="Q223" s="31">
        <v>196349758</v>
      </c>
      <c r="R223" s="31">
        <v>197155101</v>
      </c>
      <c r="S223" s="31">
        <v>77743611</v>
      </c>
      <c r="T223" s="36">
        <f t="shared" si="54"/>
        <v>0.39594452161229554</v>
      </c>
      <c r="U223" s="36">
        <f t="shared" si="55"/>
        <v>0.118984182117855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2700586018</v>
      </c>
      <c r="E224" s="32">
        <f>SUM(E217:E223)</f>
        <v>2700586018</v>
      </c>
      <c r="F224" s="32">
        <f>SUM(F217:F223)</f>
        <v>392180899</v>
      </c>
      <c r="G224" s="37">
        <f t="shared" si="48"/>
        <v>0.14522066558370222</v>
      </c>
      <c r="H224" s="32">
        <f>SUM(H217:H223)</f>
        <v>491523385</v>
      </c>
      <c r="I224" s="37">
        <f t="shared" si="49"/>
        <v>0.18200619484952099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883704284</v>
      </c>
      <c r="O224" s="37">
        <f t="shared" si="53"/>
        <v>0.32722686043322319</v>
      </c>
      <c r="P224" s="32">
        <f>SUM(P217:P223)</f>
        <v>395121488</v>
      </c>
      <c r="Q224" s="32">
        <f>SUM(Q217:Q223)</f>
        <v>2422361450</v>
      </c>
      <c r="R224" s="32">
        <f>SUM(R217:R223)</f>
        <v>2472343543</v>
      </c>
      <c r="S224" s="32">
        <f>SUM(S217:S223)</f>
        <v>833429387</v>
      </c>
      <c r="T224" s="37">
        <f t="shared" si="54"/>
        <v>0.34405657628014186</v>
      </c>
      <c r="U224" s="37">
        <f t="shared" si="55"/>
        <v>0.24398039572072072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241473770</v>
      </c>
      <c r="E225" s="31">
        <v>241473770</v>
      </c>
      <c r="F225" s="31">
        <v>57996738</v>
      </c>
      <c r="G225" s="36">
        <f t="shared" si="48"/>
        <v>0.24017821066031311</v>
      </c>
      <c r="H225" s="31">
        <v>74693000</v>
      </c>
      <c r="I225" s="36">
        <f t="shared" si="49"/>
        <v>0.30932138095164541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132689738</v>
      </c>
      <c r="O225" s="36">
        <f t="shared" si="53"/>
        <v>0.54949959161195849</v>
      </c>
      <c r="P225" s="31">
        <v>78869485</v>
      </c>
      <c r="Q225" s="31">
        <v>272575396</v>
      </c>
      <c r="R225" s="31">
        <v>252137293</v>
      </c>
      <c r="S225" s="31">
        <v>148282198</v>
      </c>
      <c r="T225" s="36">
        <f t="shared" si="54"/>
        <v>0.54400433852804531</v>
      </c>
      <c r="U225" s="36">
        <f t="shared" si="55"/>
        <v>-5.2954384068819471E-2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360279960</v>
      </c>
      <c r="E226" s="31">
        <v>360279960</v>
      </c>
      <c r="F226" s="31">
        <v>89632053</v>
      </c>
      <c r="G226" s="36">
        <f t="shared" si="48"/>
        <v>0.24878445362323234</v>
      </c>
      <c r="H226" s="31">
        <v>100893499</v>
      </c>
      <c r="I226" s="36">
        <f t="shared" si="49"/>
        <v>0.28004194016231154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190525552</v>
      </c>
      <c r="O226" s="36">
        <f t="shared" si="53"/>
        <v>0.52882639378554386</v>
      </c>
      <c r="P226" s="31">
        <v>109759199</v>
      </c>
      <c r="Q226" s="31">
        <v>316499869</v>
      </c>
      <c r="R226" s="31">
        <v>319933942</v>
      </c>
      <c r="S226" s="31">
        <v>205902441</v>
      </c>
      <c r="T226" s="36">
        <f t="shared" si="54"/>
        <v>0.65056090433958447</v>
      </c>
      <c r="U226" s="36">
        <f t="shared" si="55"/>
        <v>-8.0774095299292359E-2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658954317</v>
      </c>
      <c r="E227" s="31">
        <v>658954317</v>
      </c>
      <c r="F227" s="31">
        <v>95910375</v>
      </c>
      <c r="G227" s="36">
        <f t="shared" si="48"/>
        <v>0.14554935376498945</v>
      </c>
      <c r="H227" s="31">
        <v>180758149</v>
      </c>
      <c r="I227" s="36">
        <f t="shared" si="49"/>
        <v>0.27431059230772137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276668524</v>
      </c>
      <c r="O227" s="36">
        <f t="shared" si="53"/>
        <v>0.41985994607271082</v>
      </c>
      <c r="P227" s="31">
        <v>131797190</v>
      </c>
      <c r="Q227" s="31">
        <v>560542209</v>
      </c>
      <c r="R227" s="31">
        <v>839560014</v>
      </c>
      <c r="S227" s="31">
        <v>252543160</v>
      </c>
      <c r="T227" s="36">
        <f t="shared" si="54"/>
        <v>0.45053370815827359</v>
      </c>
      <c r="U227" s="36">
        <f t="shared" si="55"/>
        <v>0.37148712351151048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809255830</v>
      </c>
      <c r="E228" s="31">
        <v>809255830</v>
      </c>
      <c r="F228" s="31">
        <v>139333129</v>
      </c>
      <c r="G228" s="36">
        <f t="shared" si="48"/>
        <v>0.17217439014310221</v>
      </c>
      <c r="H228" s="31">
        <v>184154846</v>
      </c>
      <c r="I228" s="36">
        <f t="shared" si="49"/>
        <v>0.22756072823102183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323487975</v>
      </c>
      <c r="O228" s="36">
        <f t="shared" si="53"/>
        <v>0.39973511837412407</v>
      </c>
      <c r="P228" s="31">
        <v>197441061</v>
      </c>
      <c r="Q228" s="31">
        <v>755660199</v>
      </c>
      <c r="R228" s="31">
        <v>785180831</v>
      </c>
      <c r="S228" s="31">
        <v>302720539</v>
      </c>
      <c r="T228" s="36">
        <f t="shared" si="54"/>
        <v>0.40060405378052732</v>
      </c>
      <c r="U228" s="36">
        <f t="shared" si="55"/>
        <v>-6.7292056336751505E-2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122034810</v>
      </c>
      <c r="E229" s="31">
        <v>122034810</v>
      </c>
      <c r="F229" s="31">
        <v>31635999</v>
      </c>
      <c r="G229" s="36">
        <f t="shared" si="48"/>
        <v>0.25923749952984726</v>
      </c>
      <c r="H229" s="31">
        <v>39937167</v>
      </c>
      <c r="I229" s="36">
        <f t="shared" si="49"/>
        <v>0.32726045134171144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71573166</v>
      </c>
      <c r="O229" s="36">
        <f t="shared" si="53"/>
        <v>0.58649795087155865</v>
      </c>
      <c r="P229" s="31">
        <v>35949888</v>
      </c>
      <c r="Q229" s="31">
        <v>116553503</v>
      </c>
      <c r="R229" s="31">
        <v>124611207</v>
      </c>
      <c r="S229" s="31">
        <v>68271776</v>
      </c>
      <c r="T229" s="36">
        <f t="shared" si="54"/>
        <v>0.58575481854028877</v>
      </c>
      <c r="U229" s="36">
        <f t="shared" si="55"/>
        <v>0.11091213969846025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2191998687</v>
      </c>
      <c r="E230" s="32">
        <f>SUM(E225:E229)</f>
        <v>2191998687</v>
      </c>
      <c r="F230" s="32">
        <f>SUM(F225:F229)</f>
        <v>414508294</v>
      </c>
      <c r="G230" s="37">
        <f t="shared" si="48"/>
        <v>0.18910061235816789</v>
      </c>
      <c r="H230" s="32">
        <f>SUM(H225:H229)</f>
        <v>580436661</v>
      </c>
      <c r="I230" s="37">
        <f t="shared" si="49"/>
        <v>0.26479790541954829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994944955</v>
      </c>
      <c r="O230" s="37">
        <f t="shared" si="53"/>
        <v>0.45389851777771617</v>
      </c>
      <c r="P230" s="32">
        <f>SUM(P225:P229)</f>
        <v>553816823</v>
      </c>
      <c r="Q230" s="32">
        <f>SUM(Q225:Q229)</f>
        <v>2021831176</v>
      </c>
      <c r="R230" s="32">
        <f>SUM(R225:R229)</f>
        <v>2321423287</v>
      </c>
      <c r="S230" s="32">
        <f>SUM(S225:S229)</f>
        <v>977720114</v>
      </c>
      <c r="T230" s="37">
        <f t="shared" si="54"/>
        <v>0.48358148079125279</v>
      </c>
      <c r="U230" s="37">
        <f t="shared" si="55"/>
        <v>4.8066141898329473E-2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7793113419</v>
      </c>
      <c r="E231" s="32">
        <f>SUM(E208:E215,E217:E223,E225:E229)</f>
        <v>7793113419</v>
      </c>
      <c r="F231" s="32">
        <f>SUM(F208:F215,F217:F223,F225:F229)</f>
        <v>1171743830</v>
      </c>
      <c r="G231" s="37">
        <f t="shared" si="48"/>
        <v>0.15035631678902939</v>
      </c>
      <c r="H231" s="32">
        <f>SUM(H208:H215,H217:H223,H225:H229)</f>
        <v>1506017068</v>
      </c>
      <c r="I231" s="37">
        <f t="shared" si="49"/>
        <v>0.19324973050286362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2677760898</v>
      </c>
      <c r="O231" s="37">
        <f t="shared" si="53"/>
        <v>0.34360604729189298</v>
      </c>
      <c r="P231" s="32">
        <f>SUM(P208:P215,P217:P223,P225:P229)</f>
        <v>1404104637</v>
      </c>
      <c r="Q231" s="32">
        <f>SUM(Q208:Q215,Q217:Q223,Q225:Q229)</f>
        <v>6285692538</v>
      </c>
      <c r="R231" s="32">
        <f>SUM(R208:R215,R217:R223,R225:R229)</f>
        <v>6779133307</v>
      </c>
      <c r="S231" s="32">
        <f>SUM(S208:S215,S217:S223,S225:S229)</f>
        <v>2731261654</v>
      </c>
      <c r="T231" s="37">
        <f t="shared" si="54"/>
        <v>0.43452040288134119</v>
      </c>
      <c r="U231" s="37">
        <f t="shared" si="55"/>
        <v>7.2581792207271123E-2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246442053</v>
      </c>
      <c r="E234" s="31">
        <v>246442053</v>
      </c>
      <c r="F234" s="31">
        <v>55860168</v>
      </c>
      <c r="G234" s="36">
        <f t="shared" ref="G234:G260" si="56">IF(($D234     =0),0,($F234     /$D234     ))</f>
        <v>0.22666654217492663</v>
      </c>
      <c r="H234" s="31">
        <v>49007819</v>
      </c>
      <c r="I234" s="36">
        <f t="shared" ref="I234:I260" si="57">IF(($D234     =0),0,($H234     /$D234     ))</f>
        <v>0.19886142970899531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104867987</v>
      </c>
      <c r="O234" s="36">
        <f t="shared" ref="O234:O260" si="61">IF(($D234     =0),0,($N234     /$D234     ))</f>
        <v>0.42552797188392194</v>
      </c>
      <c r="P234" s="31">
        <v>50188816</v>
      </c>
      <c r="Q234" s="31">
        <v>182768122</v>
      </c>
      <c r="R234" s="31">
        <v>237311321</v>
      </c>
      <c r="S234" s="31">
        <v>104383171</v>
      </c>
      <c r="T234" s="36">
        <f t="shared" ref="T234:T260" si="62">IF(($Q234     =0),0,($S234     /$Q234     ))</f>
        <v>0.57112350806996859</v>
      </c>
      <c r="U234" s="36">
        <f t="shared" ref="U234:U260" si="63">IF(($P234     =0),0,(($H234     /$P234     )-1))</f>
        <v>-2.3531079115315268E-2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827591016</v>
      </c>
      <c r="E235" s="31">
        <v>827591016</v>
      </c>
      <c r="F235" s="31">
        <v>83504977</v>
      </c>
      <c r="G235" s="36">
        <f t="shared" si="56"/>
        <v>0.10090126087110642</v>
      </c>
      <c r="H235" s="31">
        <v>273612096</v>
      </c>
      <c r="I235" s="36">
        <f t="shared" si="57"/>
        <v>0.33061269480963046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357117073</v>
      </c>
      <c r="O235" s="36">
        <f t="shared" si="61"/>
        <v>0.43151395568073686</v>
      </c>
      <c r="P235" s="31">
        <v>183576294</v>
      </c>
      <c r="Q235" s="31">
        <v>863572977</v>
      </c>
      <c r="R235" s="31">
        <v>869985447</v>
      </c>
      <c r="S235" s="31">
        <v>289655280</v>
      </c>
      <c r="T235" s="36">
        <f t="shared" si="62"/>
        <v>0.33541494200784838</v>
      </c>
      <c r="U235" s="36">
        <f t="shared" si="63"/>
        <v>0.4904544047501036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756814426</v>
      </c>
      <c r="E236" s="31">
        <v>756814426</v>
      </c>
      <c r="F236" s="31">
        <v>83156590</v>
      </c>
      <c r="G236" s="36">
        <f t="shared" si="56"/>
        <v>0.10987712065625979</v>
      </c>
      <c r="H236" s="31">
        <v>108995537</v>
      </c>
      <c r="I236" s="36">
        <f t="shared" si="57"/>
        <v>0.14401884168101203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192152127</v>
      </c>
      <c r="O236" s="36">
        <f t="shared" si="61"/>
        <v>0.25389596233727185</v>
      </c>
      <c r="P236" s="31">
        <v>107148555</v>
      </c>
      <c r="Q236" s="31">
        <v>592384233</v>
      </c>
      <c r="R236" s="31">
        <v>630137278</v>
      </c>
      <c r="S236" s="31">
        <v>179293995</v>
      </c>
      <c r="T236" s="36">
        <f t="shared" si="62"/>
        <v>0.30266503565094044</v>
      </c>
      <c r="U236" s="36">
        <f t="shared" si="63"/>
        <v>1.7237581972057381E-2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81905517</v>
      </c>
      <c r="E237" s="31">
        <v>81905517</v>
      </c>
      <c r="F237" s="31">
        <v>14422454</v>
      </c>
      <c r="G237" s="36">
        <f t="shared" si="56"/>
        <v>0.17608647778879169</v>
      </c>
      <c r="H237" s="31">
        <v>23636245</v>
      </c>
      <c r="I237" s="36">
        <f t="shared" si="57"/>
        <v>0.28857940057932852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38058699</v>
      </c>
      <c r="O237" s="36">
        <f t="shared" si="61"/>
        <v>0.46466587836812018</v>
      </c>
      <c r="P237" s="31">
        <v>12493592</v>
      </c>
      <c r="Q237" s="31">
        <v>69685213</v>
      </c>
      <c r="R237" s="31">
        <v>77838723</v>
      </c>
      <c r="S237" s="31">
        <v>29014437</v>
      </c>
      <c r="T237" s="36">
        <f t="shared" si="62"/>
        <v>0.41636432968928427</v>
      </c>
      <c r="U237" s="36">
        <f t="shared" si="63"/>
        <v>0.89186944795379897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300575335</v>
      </c>
      <c r="E238" s="31">
        <v>300575335</v>
      </c>
      <c r="F238" s="31">
        <v>109971976</v>
      </c>
      <c r="G238" s="36">
        <f t="shared" si="56"/>
        <v>0.36587159089417631</v>
      </c>
      <c r="H238" s="31">
        <v>4825490</v>
      </c>
      <c r="I238" s="36">
        <f t="shared" si="57"/>
        <v>1.6054178231224462E-2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114797466</v>
      </c>
      <c r="O238" s="36">
        <f t="shared" si="61"/>
        <v>0.38192576912540077</v>
      </c>
      <c r="P238" s="31">
        <v>40963620</v>
      </c>
      <c r="Q238" s="31">
        <v>269233469</v>
      </c>
      <c r="R238" s="31">
        <v>271533469</v>
      </c>
      <c r="S238" s="31">
        <v>150352413</v>
      </c>
      <c r="T238" s="36">
        <f t="shared" si="62"/>
        <v>0.55844621977514985</v>
      </c>
      <c r="U238" s="36">
        <f t="shared" si="63"/>
        <v>-0.8822005965293106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119578671</v>
      </c>
      <c r="E239" s="31">
        <v>119578671</v>
      </c>
      <c r="F239" s="31">
        <v>29887783</v>
      </c>
      <c r="G239" s="36">
        <f t="shared" si="56"/>
        <v>0.24994242493295482</v>
      </c>
      <c r="H239" s="31">
        <v>45996112</v>
      </c>
      <c r="I239" s="36">
        <f t="shared" si="57"/>
        <v>0.38465147350567225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75883895</v>
      </c>
      <c r="O239" s="36">
        <f t="shared" si="61"/>
        <v>0.63459389843862712</v>
      </c>
      <c r="P239" s="31">
        <v>17264675</v>
      </c>
      <c r="Q239" s="31">
        <v>103135777</v>
      </c>
      <c r="R239" s="31">
        <v>103135777</v>
      </c>
      <c r="S239" s="31">
        <v>30302771</v>
      </c>
      <c r="T239" s="36">
        <f t="shared" si="62"/>
        <v>0.2938143472754367</v>
      </c>
      <c r="U239" s="36">
        <f t="shared" si="63"/>
        <v>1.6641747962240818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2332907018</v>
      </c>
      <c r="E240" s="32">
        <f>SUM(E234:E239)</f>
        <v>2332907018</v>
      </c>
      <c r="F240" s="32">
        <f>SUM(F234:F239)</f>
        <v>376803948</v>
      </c>
      <c r="G240" s="37">
        <f t="shared" si="56"/>
        <v>0.16151691648775349</v>
      </c>
      <c r="H240" s="32">
        <f>SUM(H234:H239)</f>
        <v>506073299</v>
      </c>
      <c r="I240" s="37">
        <f t="shared" si="57"/>
        <v>0.21692819092029497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882877247</v>
      </c>
      <c r="O240" s="37">
        <f t="shared" si="61"/>
        <v>0.37844510740804843</v>
      </c>
      <c r="P240" s="32">
        <f>SUM(P234:P239)</f>
        <v>411635552</v>
      </c>
      <c r="Q240" s="32">
        <f>SUM(Q234:Q239)</f>
        <v>2080779791</v>
      </c>
      <c r="R240" s="32">
        <f>SUM(R234:R239)</f>
        <v>2189942015</v>
      </c>
      <c r="S240" s="32">
        <f>SUM(S234:S239)</f>
        <v>783002067</v>
      </c>
      <c r="T240" s="37">
        <f t="shared" si="62"/>
        <v>0.37630222591872531</v>
      </c>
      <c r="U240" s="37">
        <f t="shared" si="63"/>
        <v>0.22942077413177375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125799624</v>
      </c>
      <c r="E241" s="31">
        <v>125799624</v>
      </c>
      <c r="F241" s="31">
        <v>26305861</v>
      </c>
      <c r="G241" s="36">
        <f t="shared" si="56"/>
        <v>0.20910921800529389</v>
      </c>
      <c r="H241" s="31">
        <v>35423931</v>
      </c>
      <c r="I241" s="36">
        <f t="shared" si="57"/>
        <v>0.28159011826617225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61729792</v>
      </c>
      <c r="O241" s="36">
        <f t="shared" si="61"/>
        <v>0.49069933627146611</v>
      </c>
      <c r="P241" s="31">
        <v>19045750</v>
      </c>
      <c r="Q241" s="31">
        <v>110567676</v>
      </c>
      <c r="R241" s="31">
        <v>88865352</v>
      </c>
      <c r="S241" s="31">
        <v>38520320</v>
      </c>
      <c r="T241" s="36">
        <f t="shared" si="62"/>
        <v>0.34838681062628107</v>
      </c>
      <c r="U241" s="36">
        <f t="shared" si="63"/>
        <v>0.8599388840029929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113317333</v>
      </c>
      <c r="E242" s="31">
        <v>113317333</v>
      </c>
      <c r="F242" s="31">
        <v>23831652</v>
      </c>
      <c r="G242" s="36">
        <f t="shared" si="56"/>
        <v>0.21030897365012993</v>
      </c>
      <c r="H242" s="31">
        <v>25344452</v>
      </c>
      <c r="I242" s="36">
        <f t="shared" si="57"/>
        <v>0.22365909370634413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49176104</v>
      </c>
      <c r="O242" s="36">
        <f t="shared" si="61"/>
        <v>0.43396806735647403</v>
      </c>
      <c r="P242" s="31">
        <v>18419760</v>
      </c>
      <c r="Q242" s="31">
        <v>121684680</v>
      </c>
      <c r="R242" s="31">
        <v>97411341</v>
      </c>
      <c r="S242" s="31">
        <v>42104590</v>
      </c>
      <c r="T242" s="36">
        <f t="shared" si="62"/>
        <v>0.34601389427165358</v>
      </c>
      <c r="U242" s="36">
        <f t="shared" si="63"/>
        <v>0.37593823155133399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561993900</v>
      </c>
      <c r="E243" s="31">
        <v>561993900</v>
      </c>
      <c r="F243" s="31">
        <v>127869443</v>
      </c>
      <c r="G243" s="36">
        <f t="shared" si="56"/>
        <v>0.2275281689000539</v>
      </c>
      <c r="H243" s="31">
        <v>76510869</v>
      </c>
      <c r="I243" s="36">
        <f t="shared" si="57"/>
        <v>0.13614181399477823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204380312</v>
      </c>
      <c r="O243" s="36">
        <f t="shared" si="61"/>
        <v>0.36366998289483216</v>
      </c>
      <c r="P243" s="31">
        <v>71768000</v>
      </c>
      <c r="Q243" s="31">
        <v>522409994</v>
      </c>
      <c r="R243" s="31">
        <v>519036994</v>
      </c>
      <c r="S243" s="31">
        <v>135395957</v>
      </c>
      <c r="T243" s="36">
        <f t="shared" si="62"/>
        <v>0.25917566385607854</v>
      </c>
      <c r="U243" s="36">
        <f t="shared" si="63"/>
        <v>6.6086124735257989E-2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354079191</v>
      </c>
      <c r="E244" s="31">
        <v>354079191</v>
      </c>
      <c r="F244" s="31">
        <v>70406176</v>
      </c>
      <c r="G244" s="36">
        <f t="shared" si="56"/>
        <v>0.1988430209670243</v>
      </c>
      <c r="H244" s="31">
        <v>82225439</v>
      </c>
      <c r="I244" s="36">
        <f t="shared" si="57"/>
        <v>0.23222330227251339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152631615</v>
      </c>
      <c r="O244" s="36">
        <f t="shared" si="61"/>
        <v>0.4310663232395377</v>
      </c>
      <c r="P244" s="31">
        <v>0</v>
      </c>
      <c r="Q244" s="31">
        <v>84196740</v>
      </c>
      <c r="R244" s="31">
        <v>84196740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223290568</v>
      </c>
      <c r="E245" s="31">
        <v>223290568</v>
      </c>
      <c r="F245" s="31">
        <v>18737256</v>
      </c>
      <c r="G245" s="36">
        <f t="shared" si="56"/>
        <v>8.3914229641800189E-2</v>
      </c>
      <c r="H245" s="31">
        <v>16501051</v>
      </c>
      <c r="I245" s="36">
        <f t="shared" si="57"/>
        <v>7.3899453737786183E-2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35238307</v>
      </c>
      <c r="O245" s="36">
        <f t="shared" si="61"/>
        <v>0.15781368337958637</v>
      </c>
      <c r="P245" s="31">
        <v>28048856</v>
      </c>
      <c r="Q245" s="31">
        <v>139997472</v>
      </c>
      <c r="R245" s="31">
        <v>230271876</v>
      </c>
      <c r="S245" s="31">
        <v>45785894</v>
      </c>
      <c r="T245" s="36">
        <f t="shared" si="62"/>
        <v>0.32704800555255742</v>
      </c>
      <c r="U245" s="36">
        <f t="shared" si="63"/>
        <v>-0.41170324379718015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239646664</v>
      </c>
      <c r="E246" s="31">
        <v>239646664</v>
      </c>
      <c r="F246" s="31">
        <v>34206409</v>
      </c>
      <c r="G246" s="36">
        <f t="shared" si="56"/>
        <v>0.14273684610940379</v>
      </c>
      <c r="H246" s="31">
        <v>56662119</v>
      </c>
      <c r="I246" s="36">
        <f t="shared" si="57"/>
        <v>0.23644025772877023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90868528</v>
      </c>
      <c r="O246" s="36">
        <f t="shared" si="61"/>
        <v>0.37917710383817405</v>
      </c>
      <c r="P246" s="31">
        <v>59538825</v>
      </c>
      <c r="Q246" s="31">
        <v>452312663</v>
      </c>
      <c r="R246" s="31">
        <v>494539069</v>
      </c>
      <c r="S246" s="31">
        <v>102737038</v>
      </c>
      <c r="T246" s="36">
        <f t="shared" si="62"/>
        <v>0.22713721371095022</v>
      </c>
      <c r="U246" s="36">
        <f t="shared" si="63"/>
        <v>-4.8316472486650497E-2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1618127280</v>
      </c>
      <c r="E247" s="32">
        <f>SUM(E241:E246)</f>
        <v>1618127280</v>
      </c>
      <c r="F247" s="32">
        <f>SUM(F241:F246)</f>
        <v>301356797</v>
      </c>
      <c r="G247" s="37">
        <f t="shared" si="56"/>
        <v>0.1862380053316943</v>
      </c>
      <c r="H247" s="32">
        <f>SUM(H241:H246)</f>
        <v>292667861</v>
      </c>
      <c r="I247" s="37">
        <f t="shared" si="57"/>
        <v>0.18086825716206947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594024658</v>
      </c>
      <c r="O247" s="37">
        <f t="shared" si="61"/>
        <v>0.36710626249376377</v>
      </c>
      <c r="P247" s="32">
        <f>SUM(P241:P246)</f>
        <v>196821191</v>
      </c>
      <c r="Q247" s="32">
        <f>SUM(Q241:Q246)</f>
        <v>1431169225</v>
      </c>
      <c r="R247" s="32">
        <f>SUM(R241:R246)</f>
        <v>1514321372</v>
      </c>
      <c r="S247" s="32">
        <f>SUM(S241:S246)</f>
        <v>364543799</v>
      </c>
      <c r="T247" s="37">
        <f t="shared" si="62"/>
        <v>0.25471746641282061</v>
      </c>
      <c r="U247" s="37">
        <f t="shared" si="63"/>
        <v>0.48697332595655318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251670166</v>
      </c>
      <c r="E248" s="31">
        <v>251670166</v>
      </c>
      <c r="F248" s="31">
        <v>42867602</v>
      </c>
      <c r="G248" s="36">
        <f t="shared" si="56"/>
        <v>0.170332473973097</v>
      </c>
      <c r="H248" s="31">
        <v>58745815</v>
      </c>
      <c r="I248" s="36">
        <f t="shared" si="57"/>
        <v>0.23342383379681167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101613417</v>
      </c>
      <c r="O248" s="36">
        <f t="shared" si="61"/>
        <v>0.40375630776990867</v>
      </c>
      <c r="P248" s="31">
        <v>101153713</v>
      </c>
      <c r="Q248" s="31">
        <v>175071605</v>
      </c>
      <c r="R248" s="31">
        <v>275751685</v>
      </c>
      <c r="S248" s="31">
        <v>109512294</v>
      </c>
      <c r="T248" s="36">
        <f t="shared" si="62"/>
        <v>0.62552858871659966</v>
      </c>
      <c r="U248" s="36">
        <f t="shared" si="63"/>
        <v>-0.41924212905560865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84644086</v>
      </c>
      <c r="E249" s="31">
        <v>84644086</v>
      </c>
      <c r="F249" s="31">
        <v>7033323</v>
      </c>
      <c r="G249" s="36">
        <f t="shared" si="56"/>
        <v>8.3092905037689221E-2</v>
      </c>
      <c r="H249" s="31">
        <v>43636194</v>
      </c>
      <c r="I249" s="36">
        <f t="shared" si="57"/>
        <v>0.51552560919613455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50669517</v>
      </c>
      <c r="O249" s="36">
        <f t="shared" si="61"/>
        <v>0.59861851423382373</v>
      </c>
      <c r="P249" s="31">
        <v>8609192</v>
      </c>
      <c r="Q249" s="31">
        <v>104831712</v>
      </c>
      <c r="R249" s="31">
        <v>114005415</v>
      </c>
      <c r="S249" s="31">
        <v>37738500</v>
      </c>
      <c r="T249" s="36">
        <f t="shared" si="62"/>
        <v>0.35999125913349578</v>
      </c>
      <c r="U249" s="36">
        <f t="shared" si="63"/>
        <v>4.0685585825011223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82419207</v>
      </c>
      <c r="E250" s="31">
        <v>82419207</v>
      </c>
      <c r="F250" s="31">
        <v>18811039</v>
      </c>
      <c r="G250" s="36">
        <f t="shared" si="56"/>
        <v>0.22823610763447408</v>
      </c>
      <c r="H250" s="31">
        <v>22788697</v>
      </c>
      <c r="I250" s="36">
        <f t="shared" si="57"/>
        <v>0.27649740672705087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41599736</v>
      </c>
      <c r="O250" s="36">
        <f t="shared" si="61"/>
        <v>0.50473351436152503</v>
      </c>
      <c r="P250" s="31">
        <v>19999909</v>
      </c>
      <c r="Q250" s="31">
        <v>104703148</v>
      </c>
      <c r="R250" s="31">
        <v>94900565</v>
      </c>
      <c r="S250" s="31">
        <v>35169753</v>
      </c>
      <c r="T250" s="36">
        <f t="shared" si="62"/>
        <v>0.33589967132602355</v>
      </c>
      <c r="U250" s="36">
        <f t="shared" si="63"/>
        <v>0.13944003445215669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147500440</v>
      </c>
      <c r="E251" s="31">
        <v>147500440</v>
      </c>
      <c r="F251" s="31">
        <v>23914874</v>
      </c>
      <c r="G251" s="36">
        <f t="shared" si="56"/>
        <v>0.1621342553283231</v>
      </c>
      <c r="H251" s="31">
        <v>35582702</v>
      </c>
      <c r="I251" s="36">
        <f t="shared" si="57"/>
        <v>0.24123793800208324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59497576</v>
      </c>
      <c r="O251" s="36">
        <f t="shared" si="61"/>
        <v>0.40337219333040636</v>
      </c>
      <c r="P251" s="31">
        <v>35069938</v>
      </c>
      <c r="Q251" s="31">
        <v>177193944</v>
      </c>
      <c r="R251" s="31">
        <v>197814644</v>
      </c>
      <c r="S251" s="31">
        <v>56404838</v>
      </c>
      <c r="T251" s="36">
        <f t="shared" si="62"/>
        <v>0.31832260587867495</v>
      </c>
      <c r="U251" s="36">
        <f t="shared" si="63"/>
        <v>1.4621183533315651E-2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126639912</v>
      </c>
      <c r="E252" s="31">
        <v>126639912</v>
      </c>
      <c r="F252" s="31">
        <v>10961543</v>
      </c>
      <c r="G252" s="36">
        <f t="shared" si="56"/>
        <v>8.6556779982601376E-2</v>
      </c>
      <c r="H252" s="31">
        <v>15562996</v>
      </c>
      <c r="I252" s="36">
        <f t="shared" si="57"/>
        <v>0.12289171521218366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26524539</v>
      </c>
      <c r="O252" s="36">
        <f t="shared" si="61"/>
        <v>0.20944849519478503</v>
      </c>
      <c r="P252" s="31">
        <v>20975852</v>
      </c>
      <c r="Q252" s="31">
        <v>115228788</v>
      </c>
      <c r="R252" s="31">
        <v>128090639</v>
      </c>
      <c r="S252" s="31">
        <v>43896115</v>
      </c>
      <c r="T252" s="36">
        <f t="shared" si="62"/>
        <v>0.38094746774564703</v>
      </c>
      <c r="U252" s="36">
        <f t="shared" si="63"/>
        <v>-0.25805178259266892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107017921</v>
      </c>
      <c r="E253" s="31">
        <v>107017921</v>
      </c>
      <c r="F253" s="31">
        <v>14838689</v>
      </c>
      <c r="G253" s="36">
        <f t="shared" si="56"/>
        <v>0.13865611349336529</v>
      </c>
      <c r="H253" s="31">
        <v>17776562</v>
      </c>
      <c r="I253" s="36">
        <f t="shared" si="57"/>
        <v>0.16610827265089553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32615251</v>
      </c>
      <c r="O253" s="36">
        <f t="shared" si="61"/>
        <v>0.30476438614426082</v>
      </c>
      <c r="P253" s="31">
        <v>24724708</v>
      </c>
      <c r="Q253" s="31">
        <v>99070327</v>
      </c>
      <c r="R253" s="31">
        <v>105324957</v>
      </c>
      <c r="S253" s="31">
        <v>49128023</v>
      </c>
      <c r="T253" s="36">
        <f t="shared" si="62"/>
        <v>0.49589038905665467</v>
      </c>
      <c r="U253" s="36">
        <f t="shared" si="63"/>
        <v>-0.28102034612501792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799891732</v>
      </c>
      <c r="E254" s="32">
        <f>SUM(E248:E253)</f>
        <v>799891732</v>
      </c>
      <c r="F254" s="32">
        <f>SUM(F248:F253)</f>
        <v>118427070</v>
      </c>
      <c r="G254" s="37">
        <f t="shared" si="56"/>
        <v>0.14805387437108802</v>
      </c>
      <c r="H254" s="32">
        <f>SUM(H248:H253)</f>
        <v>194092966</v>
      </c>
      <c r="I254" s="37">
        <f t="shared" si="57"/>
        <v>0.24264904640869572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312520036</v>
      </c>
      <c r="O254" s="37">
        <f t="shared" si="61"/>
        <v>0.39070292077978375</v>
      </c>
      <c r="P254" s="32">
        <f>SUM(P248:P253)</f>
        <v>210533312</v>
      </c>
      <c r="Q254" s="32">
        <f>SUM(Q248:Q253)</f>
        <v>776099524</v>
      </c>
      <c r="R254" s="32">
        <f>SUM(R248:R253)</f>
        <v>915887905</v>
      </c>
      <c r="S254" s="32">
        <f>SUM(S248:S253)</f>
        <v>331849523</v>
      </c>
      <c r="T254" s="37">
        <f t="shared" si="62"/>
        <v>0.42758629884174493</v>
      </c>
      <c r="U254" s="37">
        <f t="shared" si="63"/>
        <v>-7.8089048444742071E-2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431261359</v>
      </c>
      <c r="E255" s="31">
        <v>431261359</v>
      </c>
      <c r="F255" s="31">
        <v>35716392</v>
      </c>
      <c r="G255" s="36">
        <f t="shared" si="56"/>
        <v>8.2818437716790663E-2</v>
      </c>
      <c r="H255" s="31">
        <v>57192721</v>
      </c>
      <c r="I255" s="36">
        <f t="shared" si="57"/>
        <v>0.13261730921735559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92909113</v>
      </c>
      <c r="O255" s="36">
        <f t="shared" si="61"/>
        <v>0.21543574693414627</v>
      </c>
      <c r="P255" s="31">
        <v>47135034</v>
      </c>
      <c r="Q255" s="31">
        <v>342752846</v>
      </c>
      <c r="R255" s="31">
        <v>253911699</v>
      </c>
      <c r="S255" s="31">
        <v>84884906</v>
      </c>
      <c r="T255" s="36">
        <f t="shared" si="62"/>
        <v>0.24765631267726951</v>
      </c>
      <c r="U255" s="36">
        <f t="shared" si="63"/>
        <v>0.21338028524600205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103346830</v>
      </c>
      <c r="E256" s="31">
        <v>103346830</v>
      </c>
      <c r="F256" s="31">
        <v>11927638</v>
      </c>
      <c r="G256" s="36">
        <f t="shared" si="56"/>
        <v>0.11541368032285074</v>
      </c>
      <c r="H256" s="31">
        <v>15147245</v>
      </c>
      <c r="I256" s="36">
        <f t="shared" si="57"/>
        <v>0.1465670983812469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27074883</v>
      </c>
      <c r="O256" s="36">
        <f t="shared" si="61"/>
        <v>0.26198077870409764</v>
      </c>
      <c r="P256" s="31">
        <v>24659272</v>
      </c>
      <c r="Q256" s="31">
        <v>84696988</v>
      </c>
      <c r="R256" s="31">
        <v>98077998</v>
      </c>
      <c r="S256" s="31">
        <v>41023086</v>
      </c>
      <c r="T256" s="36">
        <f t="shared" si="62"/>
        <v>0.48435117905255382</v>
      </c>
      <c r="U256" s="36">
        <f t="shared" si="63"/>
        <v>-0.38573835431962467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293372860</v>
      </c>
      <c r="E257" s="31">
        <v>293372860</v>
      </c>
      <c r="F257" s="31">
        <v>61090335</v>
      </c>
      <c r="G257" s="36">
        <f t="shared" si="56"/>
        <v>0.20823444609020753</v>
      </c>
      <c r="H257" s="31">
        <v>87220395</v>
      </c>
      <c r="I257" s="36">
        <f t="shared" si="57"/>
        <v>0.29730219421114823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148310730</v>
      </c>
      <c r="O257" s="36">
        <f t="shared" si="61"/>
        <v>0.50553664030135581</v>
      </c>
      <c r="P257" s="31">
        <v>227016368</v>
      </c>
      <c r="Q257" s="31">
        <v>298123229</v>
      </c>
      <c r="R257" s="31">
        <v>296584410</v>
      </c>
      <c r="S257" s="31">
        <v>435133311</v>
      </c>
      <c r="T257" s="36">
        <f t="shared" si="62"/>
        <v>1.4595753321858727</v>
      </c>
      <c r="U257" s="36">
        <f t="shared" si="63"/>
        <v>-0.61579688826666457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68217770</v>
      </c>
      <c r="E258" s="31">
        <v>68217770</v>
      </c>
      <c r="F258" s="31">
        <v>16084463</v>
      </c>
      <c r="G258" s="36">
        <f t="shared" si="56"/>
        <v>0.23578113151455993</v>
      </c>
      <c r="H258" s="31">
        <v>21064801</v>
      </c>
      <c r="I258" s="36">
        <f t="shared" si="57"/>
        <v>0.30878759302744724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37149264</v>
      </c>
      <c r="O258" s="36">
        <f t="shared" si="61"/>
        <v>0.54456872454200711</v>
      </c>
      <c r="P258" s="31">
        <v>20256786</v>
      </c>
      <c r="Q258" s="31">
        <v>63985383</v>
      </c>
      <c r="R258" s="31">
        <v>72932149</v>
      </c>
      <c r="S258" s="31">
        <v>34099686</v>
      </c>
      <c r="T258" s="36">
        <f t="shared" si="62"/>
        <v>0.5329293098081479</v>
      </c>
      <c r="U258" s="36">
        <f t="shared" si="63"/>
        <v>3.98886081928298E-2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896198819</v>
      </c>
      <c r="E259" s="32">
        <f>SUM(E255:E258)</f>
        <v>896198819</v>
      </c>
      <c r="F259" s="32">
        <f>SUM(F255:F258)</f>
        <v>124818828</v>
      </c>
      <c r="G259" s="37">
        <f t="shared" si="56"/>
        <v>0.13927582290197149</v>
      </c>
      <c r="H259" s="32">
        <f>SUM(H255:H258)</f>
        <v>180625162</v>
      </c>
      <c r="I259" s="37">
        <f t="shared" si="57"/>
        <v>0.20154586032767358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305443990</v>
      </c>
      <c r="O259" s="37">
        <f t="shared" si="61"/>
        <v>0.34082168322964507</v>
      </c>
      <c r="P259" s="32">
        <f>SUM(P255:P258)</f>
        <v>319067460</v>
      </c>
      <c r="Q259" s="32">
        <f>SUM(Q255:Q258)</f>
        <v>789558446</v>
      </c>
      <c r="R259" s="32">
        <f>SUM(R255:R258)</f>
        <v>721506256</v>
      </c>
      <c r="S259" s="32">
        <f>SUM(S255:S258)</f>
        <v>595140989</v>
      </c>
      <c r="T259" s="37">
        <f t="shared" si="62"/>
        <v>0.75376432487684386</v>
      </c>
      <c r="U259" s="37">
        <f t="shared" si="63"/>
        <v>-0.43389663740702356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5647124849</v>
      </c>
      <c r="E260" s="32">
        <f>SUM(E234:E239,E241:E246,E248:E253,E255:E258)</f>
        <v>5647124849</v>
      </c>
      <c r="F260" s="32">
        <f>SUM(F234:F239,F241:F246,F248:F253,F255:F258)</f>
        <v>921406643</v>
      </c>
      <c r="G260" s="37">
        <f t="shared" si="56"/>
        <v>0.16316385198445965</v>
      </c>
      <c r="H260" s="32">
        <f>SUM(H234:H239,H241:H246,H248:H253,H255:H258)</f>
        <v>1173459288</v>
      </c>
      <c r="I260" s="37">
        <f t="shared" si="57"/>
        <v>0.20779765267768033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2094865931</v>
      </c>
      <c r="O260" s="37">
        <f t="shared" si="61"/>
        <v>0.37096150466213995</v>
      </c>
      <c r="P260" s="32">
        <f>SUM(P234:P239,P241:P246,P248:P253,P255:P258)</f>
        <v>1138057515</v>
      </c>
      <c r="Q260" s="32">
        <f>SUM(Q234:Q239,Q241:Q246,Q248:Q253,Q255:Q258)</f>
        <v>5077606986</v>
      </c>
      <c r="R260" s="32">
        <f>SUM(R234:R239,R241:R246,R248:R253,R255:R258)</f>
        <v>5341657548</v>
      </c>
      <c r="S260" s="32">
        <f>SUM(S234:S239,S241:S246,S248:S253,S255:S258)</f>
        <v>2074536378</v>
      </c>
      <c r="T260" s="37">
        <f t="shared" si="62"/>
        <v>0.40856576409318812</v>
      </c>
      <c r="U260" s="37">
        <f t="shared" si="63"/>
        <v>3.1107191449810001E-2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138120786</v>
      </c>
      <c r="E263" s="31">
        <v>138120786</v>
      </c>
      <c r="F263" s="31">
        <v>31055033</v>
      </c>
      <c r="G263" s="36">
        <f t="shared" ref="G263:G299" si="64">IF(($D263     =0),0,($F263     /$D263     ))</f>
        <v>0.22483967764272642</v>
      </c>
      <c r="H263" s="31">
        <v>40003507</v>
      </c>
      <c r="I263" s="36">
        <f t="shared" ref="I263:I299" si="65">IF(($D263     =0),0,($H263     /$D263     ))</f>
        <v>0.28962698633933348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71058540</v>
      </c>
      <c r="O263" s="36">
        <f t="shared" ref="O263:O299" si="69">IF(($D263     =0),0,($N263     /$D263     ))</f>
        <v>0.51446666398205987</v>
      </c>
      <c r="P263" s="31">
        <v>31057314</v>
      </c>
      <c r="Q263" s="31">
        <v>102941421</v>
      </c>
      <c r="R263" s="31">
        <v>141563080</v>
      </c>
      <c r="S263" s="31">
        <v>58961943</v>
      </c>
      <c r="T263" s="36">
        <f t="shared" ref="T263:T299" si="70">IF(($Q263     =0),0,($S263     /$Q263     ))</f>
        <v>0.57277179999292993</v>
      </c>
      <c r="U263" s="36">
        <f t="shared" ref="U263:U299" si="71">IF(($P263     =0),0,(($H263     /$P263     )-1))</f>
        <v>0.28805430501813523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206774564</v>
      </c>
      <c r="E264" s="31">
        <v>206774564</v>
      </c>
      <c r="F264" s="31">
        <v>52381341</v>
      </c>
      <c r="G264" s="36">
        <f t="shared" si="64"/>
        <v>0.25332584427550769</v>
      </c>
      <c r="H264" s="31">
        <v>56731854</v>
      </c>
      <c r="I264" s="36">
        <f t="shared" si="65"/>
        <v>0.27436572904586076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109113195</v>
      </c>
      <c r="O264" s="36">
        <f t="shared" si="69"/>
        <v>0.52769157332136851</v>
      </c>
      <c r="P264" s="31">
        <v>47485557</v>
      </c>
      <c r="Q264" s="31">
        <v>190738137</v>
      </c>
      <c r="R264" s="31">
        <v>206275635</v>
      </c>
      <c r="S264" s="31">
        <v>96840032</v>
      </c>
      <c r="T264" s="36">
        <f t="shared" si="70"/>
        <v>0.50771195274912428</v>
      </c>
      <c r="U264" s="36">
        <f t="shared" si="71"/>
        <v>0.19471809080811675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206042587</v>
      </c>
      <c r="E265" s="31">
        <v>206042587</v>
      </c>
      <c r="F265" s="31">
        <v>38825369</v>
      </c>
      <c r="G265" s="36">
        <f t="shared" si="64"/>
        <v>0.18843370958063149</v>
      </c>
      <c r="H265" s="31">
        <v>46506016</v>
      </c>
      <c r="I265" s="36">
        <f t="shared" si="65"/>
        <v>0.22571069737150989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85331385</v>
      </c>
      <c r="O265" s="36">
        <f t="shared" si="69"/>
        <v>0.41414440695214139</v>
      </c>
      <c r="P265" s="31">
        <v>41743859</v>
      </c>
      <c r="Q265" s="31">
        <v>201055824</v>
      </c>
      <c r="R265" s="31">
        <v>199903258</v>
      </c>
      <c r="S265" s="31">
        <v>66290885</v>
      </c>
      <c r="T265" s="36">
        <f t="shared" si="70"/>
        <v>0.3297138261461155</v>
      </c>
      <c r="U265" s="36">
        <f t="shared" si="71"/>
        <v>0.11408042078716307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57023740</v>
      </c>
      <c r="E266" s="31">
        <v>57023740</v>
      </c>
      <c r="F266" s="31">
        <v>13529695</v>
      </c>
      <c r="G266" s="36">
        <f t="shared" si="64"/>
        <v>0.23726425169587262</v>
      </c>
      <c r="H266" s="31">
        <v>19992062</v>
      </c>
      <c r="I266" s="36">
        <f t="shared" si="65"/>
        <v>0.35059191136884393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33521757</v>
      </c>
      <c r="O266" s="36">
        <f t="shared" si="69"/>
        <v>0.58785616306471655</v>
      </c>
      <c r="P266" s="31">
        <v>17374509</v>
      </c>
      <c r="Q266" s="31">
        <v>47490942</v>
      </c>
      <c r="R266" s="31">
        <v>55088933</v>
      </c>
      <c r="S266" s="31">
        <v>29009270</v>
      </c>
      <c r="T266" s="36">
        <f t="shared" si="70"/>
        <v>0.61083795726772483</v>
      </c>
      <c r="U266" s="36">
        <f t="shared" si="71"/>
        <v>0.15065478972671986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607961677</v>
      </c>
      <c r="E267" s="32">
        <f>SUM(E263:E266)</f>
        <v>607961677</v>
      </c>
      <c r="F267" s="32">
        <f>SUM(F263:F266)</f>
        <v>135791438</v>
      </c>
      <c r="G267" s="37">
        <f t="shared" si="64"/>
        <v>0.22335525928223926</v>
      </c>
      <c r="H267" s="32">
        <f>SUM(H263:H266)</f>
        <v>163233439</v>
      </c>
      <c r="I267" s="37">
        <f t="shared" si="65"/>
        <v>0.26849297443463693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299024877</v>
      </c>
      <c r="O267" s="37">
        <f t="shared" si="69"/>
        <v>0.49184823371687619</v>
      </c>
      <c r="P267" s="32">
        <f>SUM(P263:P266)</f>
        <v>137661239</v>
      </c>
      <c r="Q267" s="32">
        <f>SUM(Q263:Q266)</f>
        <v>542226324</v>
      </c>
      <c r="R267" s="32">
        <f>SUM(R263:R266)</f>
        <v>602830906</v>
      </c>
      <c r="S267" s="32">
        <f>SUM(S263:S266)</f>
        <v>251102130</v>
      </c>
      <c r="T267" s="37">
        <f t="shared" si="70"/>
        <v>0.46309468737633624</v>
      </c>
      <c r="U267" s="37">
        <f t="shared" si="71"/>
        <v>0.1857618032916295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36739770</v>
      </c>
      <c r="E268" s="31">
        <v>36739770</v>
      </c>
      <c r="F268" s="31">
        <v>8509836</v>
      </c>
      <c r="G268" s="36">
        <f t="shared" si="64"/>
        <v>0.23162464000182909</v>
      </c>
      <c r="H268" s="31">
        <v>7531023</v>
      </c>
      <c r="I268" s="36">
        <f t="shared" si="65"/>
        <v>0.20498285645228589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16040859</v>
      </c>
      <c r="O268" s="36">
        <f t="shared" si="69"/>
        <v>0.43660749645411501</v>
      </c>
      <c r="P268" s="31">
        <v>11538941</v>
      </c>
      <c r="Q268" s="31">
        <v>27865498</v>
      </c>
      <c r="R268" s="31">
        <v>42583128</v>
      </c>
      <c r="S268" s="31">
        <v>15254853</v>
      </c>
      <c r="T268" s="36">
        <f t="shared" si="70"/>
        <v>0.54744591322215019</v>
      </c>
      <c r="U268" s="36">
        <f t="shared" si="71"/>
        <v>-0.34733846026251458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85687119</v>
      </c>
      <c r="E269" s="31">
        <v>85687124</v>
      </c>
      <c r="F269" s="31">
        <v>15436264</v>
      </c>
      <c r="G269" s="36">
        <f t="shared" si="64"/>
        <v>0.18014684330791889</v>
      </c>
      <c r="H269" s="31">
        <v>17932418</v>
      </c>
      <c r="I269" s="36">
        <f t="shared" si="65"/>
        <v>0.2092778729087624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33368682</v>
      </c>
      <c r="O269" s="36">
        <f t="shared" si="69"/>
        <v>0.38942471621668129</v>
      </c>
      <c r="P269" s="31">
        <v>21440769</v>
      </c>
      <c r="Q269" s="31">
        <v>92747063</v>
      </c>
      <c r="R269" s="31">
        <v>101420920</v>
      </c>
      <c r="S269" s="31">
        <v>44384820</v>
      </c>
      <c r="T269" s="36">
        <f t="shared" si="70"/>
        <v>0.47855768758952505</v>
      </c>
      <c r="U269" s="36">
        <f t="shared" si="71"/>
        <v>-0.16362990525199916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50681487</v>
      </c>
      <c r="E270" s="31">
        <v>50681487</v>
      </c>
      <c r="F270" s="31">
        <v>3581763</v>
      </c>
      <c r="G270" s="36">
        <f t="shared" si="64"/>
        <v>7.0672018759039168E-2</v>
      </c>
      <c r="H270" s="31">
        <v>7169179</v>
      </c>
      <c r="I270" s="36">
        <f t="shared" si="65"/>
        <v>0.14145557726039096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10750942</v>
      </c>
      <c r="O270" s="36">
        <f t="shared" si="69"/>
        <v>0.21212759601943013</v>
      </c>
      <c r="P270" s="31">
        <v>2361097</v>
      </c>
      <c r="Q270" s="31">
        <v>61419988</v>
      </c>
      <c r="R270" s="31">
        <v>61419988</v>
      </c>
      <c r="S270" s="31">
        <v>6076255</v>
      </c>
      <c r="T270" s="36">
        <f t="shared" si="70"/>
        <v>9.8929602526135307E-2</v>
      </c>
      <c r="U270" s="36">
        <f t="shared" si="71"/>
        <v>2.0363763115196027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31358348</v>
      </c>
      <c r="E271" s="31">
        <v>31358348</v>
      </c>
      <c r="F271" s="31">
        <v>8371161</v>
      </c>
      <c r="G271" s="36">
        <f t="shared" si="64"/>
        <v>0.26695159451639483</v>
      </c>
      <c r="H271" s="31">
        <v>6816133</v>
      </c>
      <c r="I271" s="36">
        <f t="shared" si="65"/>
        <v>0.21736263019977967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15187294</v>
      </c>
      <c r="O271" s="36">
        <f t="shared" si="69"/>
        <v>0.48431422471617447</v>
      </c>
      <c r="P271" s="31">
        <v>6791574</v>
      </c>
      <c r="Q271" s="31">
        <v>26696141</v>
      </c>
      <c r="R271" s="31">
        <v>27213772</v>
      </c>
      <c r="S271" s="31">
        <v>12971843</v>
      </c>
      <c r="T271" s="36">
        <f t="shared" si="70"/>
        <v>0.48590704551642877</v>
      </c>
      <c r="U271" s="36">
        <f t="shared" si="71"/>
        <v>3.6160984184225864E-3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21148652</v>
      </c>
      <c r="E272" s="31">
        <v>21148652</v>
      </c>
      <c r="F272" s="31">
        <v>5232763</v>
      </c>
      <c r="G272" s="36">
        <f t="shared" si="64"/>
        <v>0.24742773203701116</v>
      </c>
      <c r="H272" s="31">
        <v>6564808</v>
      </c>
      <c r="I272" s="36">
        <f t="shared" si="65"/>
        <v>0.31041259745538391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11797571</v>
      </c>
      <c r="O272" s="36">
        <f t="shared" si="69"/>
        <v>0.55784032949239504</v>
      </c>
      <c r="P272" s="31">
        <v>7032724</v>
      </c>
      <c r="Q272" s="31">
        <v>24579253</v>
      </c>
      <c r="R272" s="31">
        <v>20341960</v>
      </c>
      <c r="S272" s="31">
        <v>10449014</v>
      </c>
      <c r="T272" s="36">
        <f t="shared" si="70"/>
        <v>0.4251151977645537</v>
      </c>
      <c r="U272" s="36">
        <f t="shared" si="71"/>
        <v>-6.6534105419180367E-2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29236222</v>
      </c>
      <c r="E273" s="31">
        <v>29236222</v>
      </c>
      <c r="F273" s="31">
        <v>4363658</v>
      </c>
      <c r="G273" s="36">
        <f t="shared" si="64"/>
        <v>0.1492551944639085</v>
      </c>
      <c r="H273" s="31">
        <v>5007690</v>
      </c>
      <c r="I273" s="36">
        <f t="shared" si="65"/>
        <v>0.17128375889333444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9371348</v>
      </c>
      <c r="O273" s="36">
        <f t="shared" si="69"/>
        <v>0.32053895335724292</v>
      </c>
      <c r="P273" s="31">
        <v>5424987</v>
      </c>
      <c r="Q273" s="31">
        <v>27384303</v>
      </c>
      <c r="R273" s="31">
        <v>27384303</v>
      </c>
      <c r="S273" s="31">
        <v>8184351</v>
      </c>
      <c r="T273" s="36">
        <f t="shared" si="70"/>
        <v>0.29887015930257566</v>
      </c>
      <c r="U273" s="36">
        <f t="shared" si="71"/>
        <v>-7.6921290318299418E-2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32808970</v>
      </c>
      <c r="E274" s="31">
        <v>32808970</v>
      </c>
      <c r="F274" s="31">
        <v>4834622</v>
      </c>
      <c r="G274" s="36">
        <f t="shared" si="64"/>
        <v>0.14735671372798353</v>
      </c>
      <c r="H274" s="31">
        <v>7741941</v>
      </c>
      <c r="I274" s="36">
        <f t="shared" si="65"/>
        <v>0.2359702544761387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12576563</v>
      </c>
      <c r="O274" s="36">
        <f t="shared" si="69"/>
        <v>0.38332696820412221</v>
      </c>
      <c r="P274" s="31">
        <v>8597898</v>
      </c>
      <c r="Q274" s="31">
        <v>36817039</v>
      </c>
      <c r="R274" s="31">
        <v>35090605</v>
      </c>
      <c r="S274" s="31">
        <v>15603611</v>
      </c>
      <c r="T274" s="36">
        <f t="shared" si="70"/>
        <v>0.42381493525321251</v>
      </c>
      <c r="U274" s="36">
        <f t="shared" si="71"/>
        <v>-9.9554216623644498E-2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287660568</v>
      </c>
      <c r="E275" s="32">
        <f>SUM(E268:E274)</f>
        <v>287660573</v>
      </c>
      <c r="F275" s="32">
        <f>SUM(F268:F274)</f>
        <v>50330067</v>
      </c>
      <c r="G275" s="37">
        <f t="shared" si="64"/>
        <v>0.17496338601403305</v>
      </c>
      <c r="H275" s="32">
        <f>SUM(H268:H274)</f>
        <v>58763192</v>
      </c>
      <c r="I275" s="37">
        <f t="shared" si="65"/>
        <v>0.20427962166854929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109093259</v>
      </c>
      <c r="O275" s="37">
        <f t="shared" si="69"/>
        <v>0.37924300768258234</v>
      </c>
      <c r="P275" s="32">
        <f>SUM(P268:P274)</f>
        <v>63187990</v>
      </c>
      <c r="Q275" s="32">
        <f>SUM(Q268:Q274)</f>
        <v>297509285</v>
      </c>
      <c r="R275" s="32">
        <f>SUM(R268:R274)</f>
        <v>315454676</v>
      </c>
      <c r="S275" s="32">
        <f>SUM(S268:S274)</f>
        <v>112924747</v>
      </c>
      <c r="T275" s="37">
        <f t="shared" si="70"/>
        <v>0.37956713519041935</v>
      </c>
      <c r="U275" s="37">
        <f t="shared" si="71"/>
        <v>-7.0025933725696876E-2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66339864</v>
      </c>
      <c r="E276" s="31">
        <v>66339864</v>
      </c>
      <c r="F276" s="31">
        <v>11042933</v>
      </c>
      <c r="G276" s="36">
        <f t="shared" si="64"/>
        <v>0.16645998852213506</v>
      </c>
      <c r="H276" s="31">
        <v>7762431</v>
      </c>
      <c r="I276" s="36">
        <f t="shared" si="65"/>
        <v>0.1170100529600121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18805364</v>
      </c>
      <c r="O276" s="36">
        <f t="shared" si="69"/>
        <v>0.28347004148214716</v>
      </c>
      <c r="P276" s="31">
        <v>8139155</v>
      </c>
      <c r="Q276" s="31">
        <v>57880318</v>
      </c>
      <c r="R276" s="31">
        <v>63720979</v>
      </c>
      <c r="S276" s="31">
        <v>13623447</v>
      </c>
      <c r="T276" s="36">
        <f t="shared" si="70"/>
        <v>0.23537270475950045</v>
      </c>
      <c r="U276" s="36">
        <f t="shared" si="71"/>
        <v>-4.6285394491197174E-2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44187190</v>
      </c>
      <c r="E277" s="31">
        <v>44187190</v>
      </c>
      <c r="F277" s="31">
        <v>6774217</v>
      </c>
      <c r="G277" s="36">
        <f t="shared" si="64"/>
        <v>0.15330725941160775</v>
      </c>
      <c r="H277" s="31">
        <v>6530354</v>
      </c>
      <c r="I277" s="36">
        <f t="shared" si="65"/>
        <v>0.14778839749710268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13304571</v>
      </c>
      <c r="O277" s="36">
        <f t="shared" si="69"/>
        <v>0.30109565690871043</v>
      </c>
      <c r="P277" s="31">
        <v>6955209</v>
      </c>
      <c r="Q277" s="31">
        <v>41252018</v>
      </c>
      <c r="R277" s="31">
        <v>42532038</v>
      </c>
      <c r="S277" s="31">
        <v>11746225</v>
      </c>
      <c r="T277" s="36">
        <f t="shared" si="70"/>
        <v>0.2847430397223234</v>
      </c>
      <c r="U277" s="36">
        <f t="shared" si="71"/>
        <v>-6.1084433264334659E-2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80158026</v>
      </c>
      <c r="F278" s="31">
        <v>5609627</v>
      </c>
      <c r="G278" s="36">
        <f t="shared" si="64"/>
        <v>0</v>
      </c>
      <c r="H278" s="31">
        <v>110231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5719858</v>
      </c>
      <c r="O278" s="36">
        <f t="shared" si="69"/>
        <v>0</v>
      </c>
      <c r="P278" s="31">
        <v>13470165</v>
      </c>
      <c r="Q278" s="31">
        <v>60714452</v>
      </c>
      <c r="R278" s="31">
        <v>63647339</v>
      </c>
      <c r="S278" s="31">
        <v>15223365</v>
      </c>
      <c r="T278" s="36">
        <f t="shared" si="70"/>
        <v>0.25073708974594716</v>
      </c>
      <c r="U278" s="36">
        <f t="shared" si="71"/>
        <v>-0.99181665554950516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25513170</v>
      </c>
      <c r="E279" s="31">
        <v>25513170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3305032</v>
      </c>
      <c r="Q279" s="31">
        <v>22530865</v>
      </c>
      <c r="R279" s="31">
        <v>22530865</v>
      </c>
      <c r="S279" s="31">
        <v>4886655</v>
      </c>
      <c r="T279" s="36">
        <f t="shared" si="70"/>
        <v>0.21688714569990988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27818732</v>
      </c>
      <c r="E280" s="31">
        <v>27818732</v>
      </c>
      <c r="F280" s="31">
        <v>8999377</v>
      </c>
      <c r="G280" s="36">
        <f t="shared" si="64"/>
        <v>0.3235006182165312</v>
      </c>
      <c r="H280" s="31">
        <v>6407352</v>
      </c>
      <c r="I280" s="36">
        <f t="shared" si="65"/>
        <v>0.23032509174034244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15406729</v>
      </c>
      <c r="O280" s="36">
        <f t="shared" si="69"/>
        <v>0.55382570995687364</v>
      </c>
      <c r="P280" s="31">
        <v>4417510</v>
      </c>
      <c r="Q280" s="31">
        <v>25967376</v>
      </c>
      <c r="R280" s="31">
        <v>25723736</v>
      </c>
      <c r="S280" s="31">
        <v>12533123</v>
      </c>
      <c r="T280" s="36">
        <f t="shared" si="70"/>
        <v>0.48264880517769682</v>
      </c>
      <c r="U280" s="36">
        <f t="shared" si="71"/>
        <v>0.45044425479512218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38691594</v>
      </c>
      <c r="E281" s="31">
        <v>38691594</v>
      </c>
      <c r="F281" s="31">
        <v>5306428</v>
      </c>
      <c r="G281" s="36">
        <f t="shared" si="64"/>
        <v>0.13714679214301689</v>
      </c>
      <c r="H281" s="31">
        <v>10289240</v>
      </c>
      <c r="I281" s="36">
        <f t="shared" si="65"/>
        <v>0.26592959700755675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15595668</v>
      </c>
      <c r="O281" s="36">
        <f t="shared" si="69"/>
        <v>0.40307638915057364</v>
      </c>
      <c r="P281" s="31">
        <v>4313766</v>
      </c>
      <c r="Q281" s="31">
        <v>34186477</v>
      </c>
      <c r="R281" s="31">
        <v>37625808</v>
      </c>
      <c r="S281" s="31">
        <v>7614312</v>
      </c>
      <c r="T281" s="36">
        <f t="shared" si="70"/>
        <v>0.22272877079436995</v>
      </c>
      <c r="U281" s="36">
        <f t="shared" si="71"/>
        <v>1.3852105097958489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69198674</v>
      </c>
      <c r="E282" s="31">
        <v>69198674</v>
      </c>
      <c r="F282" s="31">
        <v>6056912</v>
      </c>
      <c r="G282" s="36">
        <f t="shared" si="64"/>
        <v>8.7529307281234897E-2</v>
      </c>
      <c r="H282" s="31">
        <v>8589573</v>
      </c>
      <c r="I282" s="36">
        <f t="shared" si="65"/>
        <v>0.12412915600087944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14646485</v>
      </c>
      <c r="O282" s="36">
        <f t="shared" si="69"/>
        <v>0.21165846328211432</v>
      </c>
      <c r="P282" s="31">
        <v>6075191</v>
      </c>
      <c r="Q282" s="31">
        <v>64158647</v>
      </c>
      <c r="R282" s="31">
        <v>64908648</v>
      </c>
      <c r="S282" s="31">
        <v>9691494</v>
      </c>
      <c r="T282" s="36">
        <f t="shared" si="70"/>
        <v>0.1510551492770725</v>
      </c>
      <c r="U282" s="36">
        <f t="shared" si="71"/>
        <v>0.41387702872222443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62682013</v>
      </c>
      <c r="E283" s="31">
        <v>62682013</v>
      </c>
      <c r="F283" s="31">
        <v>13025483</v>
      </c>
      <c r="G283" s="36">
        <f t="shared" si="64"/>
        <v>0.20780256371153874</v>
      </c>
      <c r="H283" s="31">
        <v>12896102</v>
      </c>
      <c r="I283" s="36">
        <f t="shared" si="65"/>
        <v>0.2057384787562582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25921585</v>
      </c>
      <c r="O283" s="36">
        <f t="shared" si="69"/>
        <v>0.41354104246779694</v>
      </c>
      <c r="P283" s="31">
        <v>7783628</v>
      </c>
      <c r="Q283" s="31">
        <v>60352055</v>
      </c>
      <c r="R283" s="31">
        <v>61307785</v>
      </c>
      <c r="S283" s="31">
        <v>13779128</v>
      </c>
      <c r="T283" s="36">
        <f t="shared" si="70"/>
        <v>0.22831249076771287</v>
      </c>
      <c r="U283" s="36">
        <f t="shared" si="71"/>
        <v>0.65682404143671813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23547156</v>
      </c>
      <c r="E284" s="31">
        <v>23547156</v>
      </c>
      <c r="F284" s="31">
        <v>6254468</v>
      </c>
      <c r="G284" s="36">
        <f t="shared" si="64"/>
        <v>0.2656145820752196</v>
      </c>
      <c r="H284" s="31">
        <v>9623431</v>
      </c>
      <c r="I284" s="36">
        <f t="shared" si="65"/>
        <v>0.40868761390972225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15877899</v>
      </c>
      <c r="O284" s="36">
        <f t="shared" si="69"/>
        <v>0.6743021959849419</v>
      </c>
      <c r="P284" s="31">
        <v>7066551</v>
      </c>
      <c r="Q284" s="31">
        <v>24506465</v>
      </c>
      <c r="R284" s="31">
        <v>30544041</v>
      </c>
      <c r="S284" s="31">
        <v>13338391</v>
      </c>
      <c r="T284" s="36">
        <f t="shared" si="70"/>
        <v>0.5442804990438237</v>
      </c>
      <c r="U284" s="36">
        <f t="shared" si="71"/>
        <v>0.36182856389205997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357978393</v>
      </c>
      <c r="E285" s="32">
        <f>SUM(E276:E284)</f>
        <v>438136419</v>
      </c>
      <c r="F285" s="32">
        <f>SUM(F276:F284)</f>
        <v>63069445</v>
      </c>
      <c r="G285" s="37">
        <f t="shared" si="64"/>
        <v>0.1761822675146765</v>
      </c>
      <c r="H285" s="32">
        <f>SUM(H276:H284)</f>
        <v>62208714</v>
      </c>
      <c r="I285" s="37">
        <f t="shared" si="65"/>
        <v>0.17377784586009917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125278159</v>
      </c>
      <c r="O285" s="37">
        <f t="shared" si="69"/>
        <v>0.34996011337477567</v>
      </c>
      <c r="P285" s="32">
        <f>SUM(P276:P284)</f>
        <v>61526207</v>
      </c>
      <c r="Q285" s="32">
        <f>SUM(Q276:Q284)</f>
        <v>391548673</v>
      </c>
      <c r="R285" s="32">
        <f>SUM(R276:R284)</f>
        <v>412541239</v>
      </c>
      <c r="S285" s="32">
        <f>SUM(S276:S284)</f>
        <v>102436140</v>
      </c>
      <c r="T285" s="37">
        <f t="shared" si="70"/>
        <v>0.26161789596973045</v>
      </c>
      <c r="U285" s="37">
        <f t="shared" si="71"/>
        <v>1.1092947758017946E-2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94704315</v>
      </c>
      <c r="E286" s="31">
        <v>94704315</v>
      </c>
      <c r="F286" s="31">
        <v>19354907</v>
      </c>
      <c r="G286" s="36">
        <f t="shared" si="64"/>
        <v>0.20437196552237349</v>
      </c>
      <c r="H286" s="31">
        <v>17714111</v>
      </c>
      <c r="I286" s="36">
        <f t="shared" si="65"/>
        <v>0.18704650363608036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37069018</v>
      </c>
      <c r="O286" s="36">
        <f t="shared" si="69"/>
        <v>0.39141846915845385</v>
      </c>
      <c r="P286" s="31">
        <v>10857820</v>
      </c>
      <c r="Q286" s="31">
        <v>91115867</v>
      </c>
      <c r="R286" s="31">
        <v>91115867</v>
      </c>
      <c r="S286" s="31">
        <v>24961699</v>
      </c>
      <c r="T286" s="36">
        <f t="shared" si="70"/>
        <v>0.27395556692666934</v>
      </c>
      <c r="U286" s="36">
        <f t="shared" si="71"/>
        <v>0.63146110361011698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35236537</v>
      </c>
      <c r="E287" s="31">
        <v>35236537</v>
      </c>
      <c r="F287" s="31">
        <v>6051712</v>
      </c>
      <c r="G287" s="36">
        <f t="shared" si="64"/>
        <v>0.1717453675995459</v>
      </c>
      <c r="H287" s="31">
        <v>5978803</v>
      </c>
      <c r="I287" s="36">
        <f t="shared" si="65"/>
        <v>0.16967623691283851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12030515</v>
      </c>
      <c r="O287" s="36">
        <f t="shared" si="69"/>
        <v>0.3414216045123844</v>
      </c>
      <c r="P287" s="31">
        <v>5632234</v>
      </c>
      <c r="Q287" s="31">
        <v>32954603</v>
      </c>
      <c r="R287" s="31">
        <v>33115677</v>
      </c>
      <c r="S287" s="31">
        <v>11430872</v>
      </c>
      <c r="T287" s="36">
        <f t="shared" si="70"/>
        <v>0.34686723429804328</v>
      </c>
      <c r="U287" s="36">
        <f t="shared" si="71"/>
        <v>6.1533132323692508E-2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61963811</v>
      </c>
      <c r="E288" s="31">
        <v>61963811</v>
      </c>
      <c r="F288" s="31">
        <v>14248034</v>
      </c>
      <c r="G288" s="36">
        <f t="shared" si="64"/>
        <v>0.22994121520382277</v>
      </c>
      <c r="H288" s="31">
        <v>26164659</v>
      </c>
      <c r="I288" s="36">
        <f t="shared" si="65"/>
        <v>0.42225709777599058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40412693</v>
      </c>
      <c r="O288" s="36">
        <f t="shared" si="69"/>
        <v>0.65219831297981334</v>
      </c>
      <c r="P288" s="31">
        <v>21032651</v>
      </c>
      <c r="Q288" s="31">
        <v>64998347</v>
      </c>
      <c r="R288" s="31">
        <v>66416490</v>
      </c>
      <c r="S288" s="31">
        <v>26814410</v>
      </c>
      <c r="T288" s="36">
        <f t="shared" si="70"/>
        <v>0.41253987582176516</v>
      </c>
      <c r="U288" s="36">
        <f t="shared" si="71"/>
        <v>0.24400195676712366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40532953</v>
      </c>
      <c r="E289" s="31">
        <v>40532953</v>
      </c>
      <c r="F289" s="31">
        <v>3364423</v>
      </c>
      <c r="G289" s="36">
        <f t="shared" si="64"/>
        <v>8.3004635758958889E-2</v>
      </c>
      <c r="H289" s="31">
        <v>5772509</v>
      </c>
      <c r="I289" s="36">
        <f t="shared" si="65"/>
        <v>0.14241520966903151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9136932</v>
      </c>
      <c r="O289" s="36">
        <f t="shared" si="69"/>
        <v>0.2254198454279904</v>
      </c>
      <c r="P289" s="31">
        <v>5196766</v>
      </c>
      <c r="Q289" s="31">
        <v>43268920</v>
      </c>
      <c r="R289" s="31">
        <v>41455585</v>
      </c>
      <c r="S289" s="31">
        <v>12759685</v>
      </c>
      <c r="T289" s="36">
        <f t="shared" si="70"/>
        <v>0.29489261576207587</v>
      </c>
      <c r="U289" s="36">
        <f t="shared" si="71"/>
        <v>0.11078870974756216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241273996</v>
      </c>
      <c r="E290" s="31">
        <v>241273996</v>
      </c>
      <c r="F290" s="31">
        <v>42648844</v>
      </c>
      <c r="G290" s="36">
        <f t="shared" si="64"/>
        <v>0.17676519105689284</v>
      </c>
      <c r="H290" s="31">
        <v>44793404</v>
      </c>
      <c r="I290" s="36">
        <f t="shared" si="65"/>
        <v>0.18565367483696835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87442248</v>
      </c>
      <c r="O290" s="36">
        <f t="shared" si="69"/>
        <v>0.36241886589386119</v>
      </c>
      <c r="P290" s="31">
        <v>45673712</v>
      </c>
      <c r="Q290" s="31">
        <v>253362877</v>
      </c>
      <c r="R290" s="31">
        <v>243945902</v>
      </c>
      <c r="S290" s="31">
        <v>89554653</v>
      </c>
      <c r="T290" s="36">
        <f t="shared" si="70"/>
        <v>0.35346398833322373</v>
      </c>
      <c r="U290" s="36">
        <f t="shared" si="71"/>
        <v>-1.9273844000242457E-2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49493778</v>
      </c>
      <c r="E291" s="31">
        <v>49493778</v>
      </c>
      <c r="F291" s="31">
        <v>8161845</v>
      </c>
      <c r="G291" s="36">
        <f t="shared" si="64"/>
        <v>0.16490648582130868</v>
      </c>
      <c r="H291" s="31">
        <v>11279432</v>
      </c>
      <c r="I291" s="36">
        <f t="shared" si="65"/>
        <v>0.22789595896276094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19441277</v>
      </c>
      <c r="O291" s="36">
        <f t="shared" si="69"/>
        <v>0.39280244478406962</v>
      </c>
      <c r="P291" s="31">
        <v>9369213</v>
      </c>
      <c r="Q291" s="31">
        <v>42125130</v>
      </c>
      <c r="R291" s="31">
        <v>47148915</v>
      </c>
      <c r="S291" s="31">
        <v>12316892</v>
      </c>
      <c r="T291" s="36">
        <f t="shared" si="70"/>
        <v>0.29238822527075881</v>
      </c>
      <c r="U291" s="36">
        <f t="shared" si="71"/>
        <v>0.20388254595129807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523205390</v>
      </c>
      <c r="E292" s="32">
        <f>SUM(E286:E291)</f>
        <v>523205390</v>
      </c>
      <c r="F292" s="32">
        <f>SUM(F286:F291)</f>
        <v>93829765</v>
      </c>
      <c r="G292" s="37">
        <f t="shared" si="64"/>
        <v>0.17933638833499022</v>
      </c>
      <c r="H292" s="32">
        <f>SUM(H286:H291)</f>
        <v>111702918</v>
      </c>
      <c r="I292" s="37">
        <f t="shared" si="65"/>
        <v>0.21349726156299728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205532683</v>
      </c>
      <c r="O292" s="37">
        <f t="shared" si="69"/>
        <v>0.39283364989798747</v>
      </c>
      <c r="P292" s="32">
        <f>SUM(P286:P291)</f>
        <v>97762396</v>
      </c>
      <c r="Q292" s="32">
        <f>SUM(Q286:Q291)</f>
        <v>527825744</v>
      </c>
      <c r="R292" s="32">
        <f>SUM(R286:R291)</f>
        <v>523198436</v>
      </c>
      <c r="S292" s="32">
        <f>SUM(S286:S291)</f>
        <v>177838211</v>
      </c>
      <c r="T292" s="37">
        <f t="shared" si="70"/>
        <v>0.33692598934696905</v>
      </c>
      <c r="U292" s="37">
        <f t="shared" si="71"/>
        <v>0.14259595274240211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300053629</v>
      </c>
      <c r="E293" s="31">
        <v>300053629</v>
      </c>
      <c r="F293" s="31">
        <v>59594426</v>
      </c>
      <c r="G293" s="36">
        <f t="shared" si="64"/>
        <v>0.19861258201946294</v>
      </c>
      <c r="H293" s="31">
        <v>68573205</v>
      </c>
      <c r="I293" s="36">
        <f t="shared" si="65"/>
        <v>0.22853649605417703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128167631</v>
      </c>
      <c r="O293" s="36">
        <f t="shared" si="69"/>
        <v>0.42714907807363994</v>
      </c>
      <c r="P293" s="31">
        <v>69346998</v>
      </c>
      <c r="Q293" s="31">
        <v>368723457</v>
      </c>
      <c r="R293" s="31">
        <v>292728468</v>
      </c>
      <c r="S293" s="31">
        <v>133546019</v>
      </c>
      <c r="T293" s="36">
        <f t="shared" si="70"/>
        <v>0.36218476602100202</v>
      </c>
      <c r="U293" s="36">
        <f t="shared" si="71"/>
        <v>-1.1158276815385726E-2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112231677</v>
      </c>
      <c r="E294" s="31">
        <v>112231677</v>
      </c>
      <c r="F294" s="31">
        <v>17478029</v>
      </c>
      <c r="G294" s="36">
        <f t="shared" si="64"/>
        <v>0.15573169239910761</v>
      </c>
      <c r="H294" s="31">
        <v>21206705</v>
      </c>
      <c r="I294" s="36">
        <f t="shared" si="65"/>
        <v>0.18895471908523651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38684734</v>
      </c>
      <c r="O294" s="36">
        <f t="shared" si="69"/>
        <v>0.34468641148434415</v>
      </c>
      <c r="P294" s="31">
        <v>18909504</v>
      </c>
      <c r="Q294" s="31">
        <v>109570086</v>
      </c>
      <c r="R294" s="31">
        <v>134638947</v>
      </c>
      <c r="S294" s="31">
        <v>40478234</v>
      </c>
      <c r="T294" s="36">
        <f t="shared" si="70"/>
        <v>0.36942778341891602</v>
      </c>
      <c r="U294" s="36">
        <f t="shared" si="71"/>
        <v>0.12148393738936769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51185453</v>
      </c>
      <c r="E295" s="31">
        <v>51185453</v>
      </c>
      <c r="F295" s="31">
        <v>13267668</v>
      </c>
      <c r="G295" s="36">
        <f t="shared" si="64"/>
        <v>0.25920778702495806</v>
      </c>
      <c r="H295" s="31">
        <v>15427589</v>
      </c>
      <c r="I295" s="36">
        <f t="shared" si="65"/>
        <v>0.30140573338288129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28695257</v>
      </c>
      <c r="O295" s="36">
        <f t="shared" si="69"/>
        <v>0.56061352040783929</v>
      </c>
      <c r="P295" s="31">
        <v>17517464</v>
      </c>
      <c r="Q295" s="31">
        <v>44904469</v>
      </c>
      <c r="R295" s="31">
        <v>58959218</v>
      </c>
      <c r="S295" s="31">
        <v>27873285</v>
      </c>
      <c r="T295" s="36">
        <f t="shared" si="70"/>
        <v>0.62072407536987018</v>
      </c>
      <c r="U295" s="36">
        <f t="shared" si="71"/>
        <v>-0.11930237162182833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85827975</v>
      </c>
      <c r="E296" s="31">
        <v>85827975</v>
      </c>
      <c r="F296" s="31">
        <v>11730561</v>
      </c>
      <c r="G296" s="36">
        <f t="shared" si="64"/>
        <v>0.13667526234890198</v>
      </c>
      <c r="H296" s="31">
        <v>12447091</v>
      </c>
      <c r="I296" s="36">
        <f t="shared" si="65"/>
        <v>0.14502370584882143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24177652</v>
      </c>
      <c r="O296" s="36">
        <f t="shared" si="69"/>
        <v>0.28169896819772339</v>
      </c>
      <c r="P296" s="31">
        <v>10859846</v>
      </c>
      <c r="Q296" s="31">
        <v>61714284</v>
      </c>
      <c r="R296" s="31">
        <v>65478023</v>
      </c>
      <c r="S296" s="31">
        <v>23752017</v>
      </c>
      <c r="T296" s="36">
        <f t="shared" si="70"/>
        <v>0.3848706565241849</v>
      </c>
      <c r="U296" s="36">
        <f t="shared" si="71"/>
        <v>0.14615722911724527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69368258</v>
      </c>
      <c r="E297" s="31">
        <v>69368258</v>
      </c>
      <c r="F297" s="31">
        <v>9528828</v>
      </c>
      <c r="G297" s="36">
        <f t="shared" si="64"/>
        <v>0.1373658251588212</v>
      </c>
      <c r="H297" s="31">
        <v>11492623</v>
      </c>
      <c r="I297" s="36">
        <f t="shared" si="65"/>
        <v>0.16567553130712898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21021451</v>
      </c>
      <c r="O297" s="36">
        <f t="shared" si="69"/>
        <v>0.30304135646595015</v>
      </c>
      <c r="P297" s="31">
        <v>10847049</v>
      </c>
      <c r="Q297" s="31">
        <v>63717651</v>
      </c>
      <c r="R297" s="31">
        <v>65667606</v>
      </c>
      <c r="S297" s="31">
        <v>20133538</v>
      </c>
      <c r="T297" s="36">
        <f t="shared" si="70"/>
        <v>0.31598054360164657</v>
      </c>
      <c r="U297" s="36">
        <f t="shared" si="71"/>
        <v>5.9516095114901857E-2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618666992</v>
      </c>
      <c r="E298" s="32">
        <f>SUM(E293:E297)</f>
        <v>618666992</v>
      </c>
      <c r="F298" s="32">
        <f>SUM(F293:F297)</f>
        <v>111599512</v>
      </c>
      <c r="G298" s="37">
        <f t="shared" si="64"/>
        <v>0.18038704738267336</v>
      </c>
      <c r="H298" s="32">
        <f>SUM(H293:H297)</f>
        <v>129147213</v>
      </c>
      <c r="I298" s="37">
        <f t="shared" si="65"/>
        <v>0.20875077330778299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240746725</v>
      </c>
      <c r="O298" s="37">
        <f t="shared" si="69"/>
        <v>0.38913782069045638</v>
      </c>
      <c r="P298" s="32">
        <f>SUM(P293:P297)</f>
        <v>127480861</v>
      </c>
      <c r="Q298" s="32">
        <f>SUM(Q293:Q297)</f>
        <v>648629947</v>
      </c>
      <c r="R298" s="32">
        <f>SUM(R293:R297)</f>
        <v>617472262</v>
      </c>
      <c r="S298" s="32">
        <f>SUM(S293:S297)</f>
        <v>245783093</v>
      </c>
      <c r="T298" s="37">
        <f t="shared" si="70"/>
        <v>0.37892652680743399</v>
      </c>
      <c r="U298" s="37">
        <f t="shared" si="71"/>
        <v>1.3071389594709437E-2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2395473020</v>
      </c>
      <c r="E299" s="32">
        <f>SUM(E263:E266,E268:E274,E276:E284,E286:E291,E293:E297)</f>
        <v>2475631051</v>
      </c>
      <c r="F299" s="32">
        <f>SUM(F263:F266,F268:F274,F276:F284,F286:F291,F293:F297)</f>
        <v>454620227</v>
      </c>
      <c r="G299" s="37">
        <f t="shared" si="64"/>
        <v>0.18978307132008526</v>
      </c>
      <c r="H299" s="32">
        <f>SUM(H263:H266,H268:H274,H276:H284,H286:H291,H293:H297)</f>
        <v>525055476</v>
      </c>
      <c r="I299" s="37">
        <f t="shared" si="65"/>
        <v>0.21918655381057056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979675703</v>
      </c>
      <c r="O299" s="37">
        <f t="shared" si="69"/>
        <v>0.40896962513065582</v>
      </c>
      <c r="P299" s="32">
        <f>SUM(P263:P266,P268:P274,P276:P284,P286:P291,P293:P297)</f>
        <v>487618693</v>
      </c>
      <c r="Q299" s="32">
        <f>SUM(Q263:Q266,Q268:Q274,Q276:Q284,Q286:Q291,Q293:Q297)</f>
        <v>2407739973</v>
      </c>
      <c r="R299" s="32">
        <f>SUM(R263:R266,R268:R274,R276:R284,R286:R291,R293:R297)</f>
        <v>2471497519</v>
      </c>
      <c r="S299" s="32">
        <f>SUM(S263:S266,S268:S274,S276:S284,S286:S291,S293:S297)</f>
        <v>890084321</v>
      </c>
      <c r="T299" s="37">
        <f t="shared" si="70"/>
        <v>0.36967626528664188</v>
      </c>
      <c r="U299" s="37">
        <f t="shared" si="71"/>
        <v>7.6774708470825681E-2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12130265793</v>
      </c>
      <c r="E302" s="31">
        <v>12130149045</v>
      </c>
      <c r="F302" s="31">
        <v>2717161577</v>
      </c>
      <c r="G302" s="36">
        <f t="shared" ref="G302:G339" si="72">IF(($D302     =0),0,($F302     /$D302     ))</f>
        <v>0.223998519353796</v>
      </c>
      <c r="H302" s="31">
        <v>2726527466</v>
      </c>
      <c r="I302" s="36">
        <f t="shared" ref="I302:I339" si="73">IF(($D302     =0),0,($H302     /$D302     ))</f>
        <v>0.22477062848642562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5443689043</v>
      </c>
      <c r="O302" s="36">
        <f t="shared" ref="O302:O339" si="77">IF(($D302     =0),0,($N302     /$D302     ))</f>
        <v>0.44876914784022159</v>
      </c>
      <c r="P302" s="31">
        <v>2692066628</v>
      </c>
      <c r="Q302" s="31">
        <v>11229719801</v>
      </c>
      <c r="R302" s="31">
        <v>11179170034</v>
      </c>
      <c r="S302" s="31">
        <v>5051354420</v>
      </c>
      <c r="T302" s="36">
        <f t="shared" ref="T302:T339" si="78">IF(($Q302     =0),0,($S302     /$Q302     ))</f>
        <v>0.44982016555303367</v>
      </c>
      <c r="U302" s="36">
        <f t="shared" ref="U302:U339" si="79">IF(($P302     =0),0,(($H302     /$P302     )-1))</f>
        <v>1.2800885996496314E-2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12130265793</v>
      </c>
      <c r="E303" s="32">
        <f>E302</f>
        <v>12130149045</v>
      </c>
      <c r="F303" s="32">
        <f>F302</f>
        <v>2717161577</v>
      </c>
      <c r="G303" s="37">
        <f t="shared" si="72"/>
        <v>0.223998519353796</v>
      </c>
      <c r="H303" s="32">
        <f>H302</f>
        <v>2726527466</v>
      </c>
      <c r="I303" s="37">
        <f t="shared" si="73"/>
        <v>0.22477062848642562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5443689043</v>
      </c>
      <c r="O303" s="37">
        <f t="shared" si="77"/>
        <v>0.44876914784022159</v>
      </c>
      <c r="P303" s="32">
        <f>P302</f>
        <v>2692066628</v>
      </c>
      <c r="Q303" s="32">
        <f>Q302</f>
        <v>11229719801</v>
      </c>
      <c r="R303" s="32">
        <f>R302</f>
        <v>11179170034</v>
      </c>
      <c r="S303" s="32">
        <f>S302</f>
        <v>5051354420</v>
      </c>
      <c r="T303" s="37">
        <f t="shared" si="78"/>
        <v>0.44982016555303367</v>
      </c>
      <c r="U303" s="37">
        <f t="shared" si="79"/>
        <v>1.2800885996496314E-2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96088561</v>
      </c>
      <c r="E304" s="31">
        <v>96088561</v>
      </c>
      <c r="F304" s="31">
        <v>15035358</v>
      </c>
      <c r="G304" s="36">
        <f t="shared" si="72"/>
        <v>0.15647396363860627</v>
      </c>
      <c r="H304" s="31">
        <v>19402986</v>
      </c>
      <c r="I304" s="36">
        <f t="shared" si="73"/>
        <v>0.20192815667205175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34438344</v>
      </c>
      <c r="O304" s="36">
        <f t="shared" si="77"/>
        <v>0.35840212031065799</v>
      </c>
      <c r="P304" s="31">
        <v>19897953</v>
      </c>
      <c r="Q304" s="31">
        <v>82686896</v>
      </c>
      <c r="R304" s="31">
        <v>99043413</v>
      </c>
      <c r="S304" s="31">
        <v>38274994</v>
      </c>
      <c r="T304" s="36">
        <f t="shared" si="78"/>
        <v>0.46289068584700532</v>
      </c>
      <c r="U304" s="36">
        <f t="shared" si="79"/>
        <v>-2.4875272345853849E-2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108638557</v>
      </c>
      <c r="E305" s="31">
        <v>109670557</v>
      </c>
      <c r="F305" s="31">
        <v>19404263</v>
      </c>
      <c r="G305" s="36">
        <f t="shared" si="72"/>
        <v>0.17861304067210687</v>
      </c>
      <c r="H305" s="31">
        <v>28377481</v>
      </c>
      <c r="I305" s="36">
        <f t="shared" si="73"/>
        <v>0.26121003245652463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47781744</v>
      </c>
      <c r="O305" s="36">
        <f t="shared" si="77"/>
        <v>0.4398230731286315</v>
      </c>
      <c r="P305" s="31">
        <v>26603275</v>
      </c>
      <c r="Q305" s="31">
        <v>104465757</v>
      </c>
      <c r="R305" s="31">
        <v>118559614</v>
      </c>
      <c r="S305" s="31">
        <v>44647494</v>
      </c>
      <c r="T305" s="36">
        <f t="shared" si="78"/>
        <v>0.42738879497135124</v>
      </c>
      <c r="U305" s="36">
        <f t="shared" si="79"/>
        <v>6.6691262635897308E-2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97641484</v>
      </c>
      <c r="E306" s="31">
        <v>100270550</v>
      </c>
      <c r="F306" s="31">
        <v>16773375</v>
      </c>
      <c r="G306" s="36">
        <f t="shared" si="72"/>
        <v>0.17178533460224754</v>
      </c>
      <c r="H306" s="31">
        <v>26229209</v>
      </c>
      <c r="I306" s="36">
        <f t="shared" si="73"/>
        <v>0.26862771770244703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43002584</v>
      </c>
      <c r="O306" s="36">
        <f t="shared" si="77"/>
        <v>0.44041305230469457</v>
      </c>
      <c r="P306" s="31">
        <v>24897675</v>
      </c>
      <c r="Q306" s="31">
        <v>94060366</v>
      </c>
      <c r="R306" s="31">
        <v>100298156</v>
      </c>
      <c r="S306" s="31">
        <v>43167886</v>
      </c>
      <c r="T306" s="36">
        <f t="shared" si="78"/>
        <v>0.45893810364293075</v>
      </c>
      <c r="U306" s="36">
        <f t="shared" si="79"/>
        <v>5.3480254682415129E-2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319660670</v>
      </c>
      <c r="E307" s="31">
        <v>319719028</v>
      </c>
      <c r="F307" s="31">
        <v>71351018</v>
      </c>
      <c r="G307" s="36">
        <f t="shared" si="72"/>
        <v>0.22320862306895622</v>
      </c>
      <c r="H307" s="31">
        <v>69108957</v>
      </c>
      <c r="I307" s="36">
        <f t="shared" si="73"/>
        <v>0.21619474488369184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140459975</v>
      </c>
      <c r="O307" s="36">
        <f t="shared" si="77"/>
        <v>0.43940336795264806</v>
      </c>
      <c r="P307" s="31">
        <v>66661981</v>
      </c>
      <c r="Q307" s="31">
        <v>293197381</v>
      </c>
      <c r="R307" s="31">
        <v>298625898</v>
      </c>
      <c r="S307" s="31">
        <v>130071643</v>
      </c>
      <c r="T307" s="36">
        <f t="shared" si="78"/>
        <v>0.44363166736472315</v>
      </c>
      <c r="U307" s="36">
        <f t="shared" si="79"/>
        <v>3.6707219966955362E-2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156988374</v>
      </c>
      <c r="E308" s="31">
        <v>157025452</v>
      </c>
      <c r="F308" s="31">
        <v>30590237</v>
      </c>
      <c r="G308" s="36">
        <f t="shared" si="72"/>
        <v>0.19485670321039186</v>
      </c>
      <c r="H308" s="31">
        <v>37622648</v>
      </c>
      <c r="I308" s="36">
        <f t="shared" si="73"/>
        <v>0.23965244712961992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68212885</v>
      </c>
      <c r="O308" s="36">
        <f t="shared" si="77"/>
        <v>0.43450915034001181</v>
      </c>
      <c r="P308" s="31">
        <v>34822678</v>
      </c>
      <c r="Q308" s="31">
        <v>142949203</v>
      </c>
      <c r="R308" s="31">
        <v>155047309</v>
      </c>
      <c r="S308" s="31">
        <v>61422046</v>
      </c>
      <c r="T308" s="36">
        <f t="shared" si="78"/>
        <v>0.42967742884162846</v>
      </c>
      <c r="U308" s="36">
        <f t="shared" si="79"/>
        <v>8.0406509803754966E-2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56414441</v>
      </c>
      <c r="E309" s="31">
        <v>66290826</v>
      </c>
      <c r="F309" s="31">
        <v>11484924</v>
      </c>
      <c r="G309" s="36">
        <f t="shared" si="72"/>
        <v>0.20358127806318244</v>
      </c>
      <c r="H309" s="31">
        <v>15867421</v>
      </c>
      <c r="I309" s="36">
        <f t="shared" si="73"/>
        <v>0.28126523490678568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27352345</v>
      </c>
      <c r="O309" s="36">
        <f t="shared" si="77"/>
        <v>0.48484651296996811</v>
      </c>
      <c r="P309" s="31">
        <v>12465213</v>
      </c>
      <c r="Q309" s="31">
        <v>50955407</v>
      </c>
      <c r="R309" s="31">
        <v>59908807</v>
      </c>
      <c r="S309" s="31">
        <v>20726613</v>
      </c>
      <c r="T309" s="36">
        <f t="shared" si="78"/>
        <v>0.40675983610532246</v>
      </c>
      <c r="U309" s="36">
        <f t="shared" si="79"/>
        <v>0.2729362105565305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835432087</v>
      </c>
      <c r="E310" s="32">
        <f>SUM(E304:E309)</f>
        <v>849064974</v>
      </c>
      <c r="F310" s="32">
        <f>SUM(F304:F309)</f>
        <v>164639175</v>
      </c>
      <c r="G310" s="37">
        <f t="shared" si="72"/>
        <v>0.19707068660866506</v>
      </c>
      <c r="H310" s="32">
        <f>SUM(H304:H309)</f>
        <v>196608702</v>
      </c>
      <c r="I310" s="37">
        <f t="shared" si="73"/>
        <v>0.23533774325811835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361247877</v>
      </c>
      <c r="O310" s="37">
        <f t="shared" si="77"/>
        <v>0.43240842986678341</v>
      </c>
      <c r="P310" s="32">
        <f>SUM(P304:P309)</f>
        <v>185348775</v>
      </c>
      <c r="Q310" s="32">
        <f>SUM(Q304:Q309)</f>
        <v>768315010</v>
      </c>
      <c r="R310" s="32">
        <f>SUM(R304:R309)</f>
        <v>831483197</v>
      </c>
      <c r="S310" s="32">
        <f>SUM(S304:S309)</f>
        <v>338310676</v>
      </c>
      <c r="T310" s="37">
        <f t="shared" si="78"/>
        <v>0.44032808365933135</v>
      </c>
      <c r="U310" s="37">
        <f t="shared" si="79"/>
        <v>6.0749940214064102E-2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124775739</v>
      </c>
      <c r="E311" s="31">
        <v>124775739</v>
      </c>
      <c r="F311" s="31">
        <v>27588075</v>
      </c>
      <c r="G311" s="36">
        <f t="shared" si="72"/>
        <v>0.22110127514452149</v>
      </c>
      <c r="H311" s="31">
        <v>27053185</v>
      </c>
      <c r="I311" s="36">
        <f t="shared" si="73"/>
        <v>0.21681446422849879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54641260</v>
      </c>
      <c r="O311" s="36">
        <f t="shared" si="77"/>
        <v>0.43791573937302025</v>
      </c>
      <c r="P311" s="31">
        <v>23093018</v>
      </c>
      <c r="Q311" s="31">
        <v>128941693</v>
      </c>
      <c r="R311" s="31">
        <v>129361919</v>
      </c>
      <c r="S311" s="31">
        <v>44856723</v>
      </c>
      <c r="T311" s="36">
        <f t="shared" si="78"/>
        <v>0.34788377565354289</v>
      </c>
      <c r="U311" s="36">
        <f t="shared" si="79"/>
        <v>0.17148763318852467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550181338</v>
      </c>
      <c r="E312" s="31">
        <v>554094414</v>
      </c>
      <c r="F312" s="31">
        <v>112101743</v>
      </c>
      <c r="G312" s="36">
        <f t="shared" si="72"/>
        <v>0.20375417204718055</v>
      </c>
      <c r="H312" s="31">
        <v>132908528</v>
      </c>
      <c r="I312" s="36">
        <f t="shared" si="73"/>
        <v>0.24157222141184295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245010271</v>
      </c>
      <c r="O312" s="36">
        <f t="shared" si="77"/>
        <v>0.44532639345902353</v>
      </c>
      <c r="P312" s="31">
        <v>122967743</v>
      </c>
      <c r="Q312" s="31">
        <v>445119168</v>
      </c>
      <c r="R312" s="31">
        <v>424499355</v>
      </c>
      <c r="S312" s="31">
        <v>204664452</v>
      </c>
      <c r="T312" s="36">
        <f t="shared" si="78"/>
        <v>0.45979698632075083</v>
      </c>
      <c r="U312" s="36">
        <f t="shared" si="79"/>
        <v>8.0840590853163752E-2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314933692</v>
      </c>
      <c r="E313" s="31">
        <v>324028056</v>
      </c>
      <c r="F313" s="31">
        <v>33610736</v>
      </c>
      <c r="G313" s="36">
        <f t="shared" si="72"/>
        <v>0.10672321461242705</v>
      </c>
      <c r="H313" s="31">
        <v>28655577</v>
      </c>
      <c r="I313" s="36">
        <f t="shared" si="73"/>
        <v>9.0989239093542271E-2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62266313</v>
      </c>
      <c r="O313" s="36">
        <f t="shared" si="77"/>
        <v>0.19771245370596932</v>
      </c>
      <c r="P313" s="31">
        <v>54386135</v>
      </c>
      <c r="Q313" s="31">
        <v>314447377</v>
      </c>
      <c r="R313" s="31">
        <v>301433036</v>
      </c>
      <c r="S313" s="31">
        <v>80317640</v>
      </c>
      <c r="T313" s="36">
        <f t="shared" si="78"/>
        <v>0.25542474154586442</v>
      </c>
      <c r="U313" s="36">
        <f t="shared" si="79"/>
        <v>-0.47310878039044324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264445289</v>
      </c>
      <c r="E314" s="31">
        <v>266327513</v>
      </c>
      <c r="F314" s="31">
        <v>52593758</v>
      </c>
      <c r="G314" s="36">
        <f t="shared" si="72"/>
        <v>0.19888332365036004</v>
      </c>
      <c r="H314" s="31">
        <v>59407362</v>
      </c>
      <c r="I314" s="36">
        <f t="shared" si="73"/>
        <v>0.22464897077444249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112001120</v>
      </c>
      <c r="O314" s="36">
        <f t="shared" si="77"/>
        <v>0.42353229442480256</v>
      </c>
      <c r="P314" s="31">
        <v>64742296</v>
      </c>
      <c r="Q314" s="31">
        <v>254641738</v>
      </c>
      <c r="R314" s="31">
        <v>251428805</v>
      </c>
      <c r="S314" s="31">
        <v>103572960</v>
      </c>
      <c r="T314" s="36">
        <f t="shared" si="78"/>
        <v>0.40673991943928689</v>
      </c>
      <c r="U314" s="36">
        <f t="shared" si="79"/>
        <v>-8.2402607408300743E-2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185627301</v>
      </c>
      <c r="E315" s="31">
        <v>144008134</v>
      </c>
      <c r="F315" s="31">
        <v>28988803</v>
      </c>
      <c r="G315" s="36">
        <f t="shared" si="72"/>
        <v>0.15616669985413406</v>
      </c>
      <c r="H315" s="31">
        <v>33245325</v>
      </c>
      <c r="I315" s="36">
        <f t="shared" si="73"/>
        <v>0.17909717385806304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62234128</v>
      </c>
      <c r="O315" s="36">
        <f t="shared" si="77"/>
        <v>0.33526387371219712</v>
      </c>
      <c r="P315" s="31">
        <v>28484329</v>
      </c>
      <c r="Q315" s="31">
        <v>140333237</v>
      </c>
      <c r="R315" s="31">
        <v>149152043</v>
      </c>
      <c r="S315" s="31">
        <v>57315040</v>
      </c>
      <c r="T315" s="36">
        <f t="shared" si="78"/>
        <v>0.4084209929540783</v>
      </c>
      <c r="U315" s="36">
        <f t="shared" si="79"/>
        <v>0.16714439718766072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114097673</v>
      </c>
      <c r="E316" s="31">
        <v>103696180</v>
      </c>
      <c r="F316" s="31">
        <v>16068046</v>
      </c>
      <c r="G316" s="36">
        <f t="shared" si="72"/>
        <v>0.14082711397628592</v>
      </c>
      <c r="H316" s="31">
        <v>29700458</v>
      </c>
      <c r="I316" s="36">
        <f t="shared" si="73"/>
        <v>0.26030730705612198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45768504</v>
      </c>
      <c r="O316" s="36">
        <f t="shared" si="77"/>
        <v>0.40113442103240793</v>
      </c>
      <c r="P316" s="31">
        <v>26261592</v>
      </c>
      <c r="Q316" s="31">
        <v>102750578</v>
      </c>
      <c r="R316" s="31">
        <v>100375758</v>
      </c>
      <c r="S316" s="31">
        <v>42683625</v>
      </c>
      <c r="T316" s="36">
        <f t="shared" si="78"/>
        <v>0.41541007195112811</v>
      </c>
      <c r="U316" s="36">
        <f t="shared" si="79"/>
        <v>0.13094659303213607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1554061032</v>
      </c>
      <c r="E317" s="32">
        <f>SUM(E311:E316)</f>
        <v>1516930036</v>
      </c>
      <c r="F317" s="32">
        <f>SUM(F311:F316)</f>
        <v>270951161</v>
      </c>
      <c r="G317" s="37">
        <f t="shared" si="72"/>
        <v>0.17435039900028843</v>
      </c>
      <c r="H317" s="32">
        <f>SUM(H311:H316)</f>
        <v>310970435</v>
      </c>
      <c r="I317" s="37">
        <f t="shared" si="73"/>
        <v>0.20010181620717712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581921596</v>
      </c>
      <c r="O317" s="37">
        <f t="shared" si="77"/>
        <v>0.37445221520746552</v>
      </c>
      <c r="P317" s="32">
        <f>SUM(P311:P316)</f>
        <v>319935113</v>
      </c>
      <c r="Q317" s="32">
        <f>SUM(Q311:Q316)</f>
        <v>1386233791</v>
      </c>
      <c r="R317" s="32">
        <f>SUM(R311:R316)</f>
        <v>1356250916</v>
      </c>
      <c r="S317" s="32">
        <f>SUM(S311:S316)</f>
        <v>533410440</v>
      </c>
      <c r="T317" s="37">
        <f t="shared" si="78"/>
        <v>0.38479111060711402</v>
      </c>
      <c r="U317" s="37">
        <f t="shared" si="79"/>
        <v>-2.8020300478866167E-2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218001120</v>
      </c>
      <c r="E318" s="31">
        <v>218396495</v>
      </c>
      <c r="F318" s="31">
        <v>46095272</v>
      </c>
      <c r="G318" s="36">
        <f t="shared" si="72"/>
        <v>0.21144511551133316</v>
      </c>
      <c r="H318" s="31">
        <v>53753259</v>
      </c>
      <c r="I318" s="36">
        <f t="shared" si="73"/>
        <v>0.24657331577012082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99848531</v>
      </c>
      <c r="O318" s="36">
        <f t="shared" si="77"/>
        <v>0.45801843128145397</v>
      </c>
      <c r="P318" s="31">
        <v>50828331</v>
      </c>
      <c r="Q318" s="31">
        <v>215578582</v>
      </c>
      <c r="R318" s="31">
        <v>265956851</v>
      </c>
      <c r="S318" s="31">
        <v>92911591</v>
      </c>
      <c r="T318" s="36">
        <f t="shared" si="78"/>
        <v>0.43098711448060273</v>
      </c>
      <c r="U318" s="36">
        <f t="shared" si="79"/>
        <v>5.7545230041096573E-2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264137186</v>
      </c>
      <c r="E319" s="31">
        <v>264230988</v>
      </c>
      <c r="F319" s="31">
        <v>52500099</v>
      </c>
      <c r="G319" s="36">
        <f t="shared" si="72"/>
        <v>0.19876072655669164</v>
      </c>
      <c r="H319" s="31">
        <v>60143096</v>
      </c>
      <c r="I319" s="36">
        <f t="shared" si="73"/>
        <v>0.22769643650250745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112643195</v>
      </c>
      <c r="O319" s="36">
        <f t="shared" si="77"/>
        <v>0.42645716305919912</v>
      </c>
      <c r="P319" s="31">
        <v>58400391</v>
      </c>
      <c r="Q319" s="31">
        <v>249820008</v>
      </c>
      <c r="R319" s="31">
        <v>251140315</v>
      </c>
      <c r="S319" s="31">
        <v>112808692</v>
      </c>
      <c r="T319" s="36">
        <f t="shared" si="78"/>
        <v>0.45155987666128006</v>
      </c>
      <c r="U319" s="36">
        <f t="shared" si="79"/>
        <v>2.9840639251884404E-2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101890969</v>
      </c>
      <c r="E320" s="31">
        <v>101890969</v>
      </c>
      <c r="F320" s="31">
        <v>23898875</v>
      </c>
      <c r="G320" s="36">
        <f t="shared" si="72"/>
        <v>0.2345534175850266</v>
      </c>
      <c r="H320" s="31">
        <v>29906850</v>
      </c>
      <c r="I320" s="36">
        <f t="shared" si="73"/>
        <v>0.29351816253705471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53805725</v>
      </c>
      <c r="O320" s="36">
        <f t="shared" si="77"/>
        <v>0.52807158012208133</v>
      </c>
      <c r="P320" s="31">
        <v>27340184</v>
      </c>
      <c r="Q320" s="31">
        <v>94437325</v>
      </c>
      <c r="R320" s="31">
        <v>93872185</v>
      </c>
      <c r="S320" s="31">
        <v>52455983</v>
      </c>
      <c r="T320" s="36">
        <f t="shared" si="78"/>
        <v>0.55545816233147227</v>
      </c>
      <c r="U320" s="36">
        <f t="shared" si="79"/>
        <v>9.3878885379849564E-2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75976015</v>
      </c>
      <c r="E321" s="31">
        <v>76116015</v>
      </c>
      <c r="F321" s="31">
        <v>13883999</v>
      </c>
      <c r="G321" s="36">
        <f t="shared" si="72"/>
        <v>0.18274186925966043</v>
      </c>
      <c r="H321" s="31">
        <v>18337598</v>
      </c>
      <c r="I321" s="36">
        <f t="shared" si="73"/>
        <v>0.2413603556332877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32221597</v>
      </c>
      <c r="O321" s="36">
        <f t="shared" si="77"/>
        <v>0.42410222489294813</v>
      </c>
      <c r="P321" s="31">
        <v>19595398</v>
      </c>
      <c r="Q321" s="31">
        <v>82248414</v>
      </c>
      <c r="R321" s="31">
        <v>84496505</v>
      </c>
      <c r="S321" s="31">
        <v>32840277</v>
      </c>
      <c r="T321" s="36">
        <f t="shared" si="78"/>
        <v>0.39928158371540151</v>
      </c>
      <c r="U321" s="36">
        <f t="shared" si="79"/>
        <v>-6.4188540595092825E-2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53382411</v>
      </c>
      <c r="E322" s="31">
        <v>54070844</v>
      </c>
      <c r="F322" s="31">
        <v>12403548</v>
      </c>
      <c r="G322" s="36">
        <f t="shared" si="72"/>
        <v>0.23235271258167789</v>
      </c>
      <c r="H322" s="31">
        <v>49271374</v>
      </c>
      <c r="I322" s="36">
        <f t="shared" si="73"/>
        <v>0.92298892232499574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61674922</v>
      </c>
      <c r="O322" s="36">
        <f t="shared" si="77"/>
        <v>1.1553416349066736</v>
      </c>
      <c r="P322" s="31">
        <v>12806934</v>
      </c>
      <c r="Q322" s="31">
        <v>51160644</v>
      </c>
      <c r="R322" s="31">
        <v>50912693</v>
      </c>
      <c r="S322" s="31">
        <v>22493950</v>
      </c>
      <c r="T322" s="36">
        <f t="shared" si="78"/>
        <v>0.43967292514926121</v>
      </c>
      <c r="U322" s="36">
        <f t="shared" si="79"/>
        <v>2.8472419706387182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713387701</v>
      </c>
      <c r="E323" s="32">
        <f>SUM(E318:E322)</f>
        <v>714705311</v>
      </c>
      <c r="F323" s="32">
        <f>SUM(F318:F322)</f>
        <v>148781793</v>
      </c>
      <c r="G323" s="37">
        <f t="shared" si="72"/>
        <v>0.20855671157694938</v>
      </c>
      <c r="H323" s="32">
        <f>SUM(H318:H322)</f>
        <v>211412177</v>
      </c>
      <c r="I323" s="37">
        <f t="shared" si="73"/>
        <v>0.29634962405947057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360193970</v>
      </c>
      <c r="O323" s="37">
        <f t="shared" si="77"/>
        <v>0.50490633563641996</v>
      </c>
      <c r="P323" s="32">
        <f>SUM(P318:P322)</f>
        <v>168971238</v>
      </c>
      <c r="Q323" s="32">
        <f>SUM(Q318:Q322)</f>
        <v>693244973</v>
      </c>
      <c r="R323" s="32">
        <f>SUM(R318:R322)</f>
        <v>746378549</v>
      </c>
      <c r="S323" s="32">
        <f>SUM(S318:S322)</f>
        <v>313510493</v>
      </c>
      <c r="T323" s="37">
        <f t="shared" si="78"/>
        <v>0.45223622991926116</v>
      </c>
      <c r="U323" s="37">
        <f t="shared" si="79"/>
        <v>0.2511725634631381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61080659</v>
      </c>
      <c r="E324" s="31">
        <v>61080659</v>
      </c>
      <c r="F324" s="31">
        <v>10312983</v>
      </c>
      <c r="G324" s="36">
        <f t="shared" si="72"/>
        <v>0.16884203885226581</v>
      </c>
      <c r="H324" s="31">
        <v>14805905</v>
      </c>
      <c r="I324" s="36">
        <f t="shared" si="73"/>
        <v>0.24239923475612796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25118888</v>
      </c>
      <c r="O324" s="36">
        <f t="shared" si="77"/>
        <v>0.4112412736083938</v>
      </c>
      <c r="P324" s="31">
        <v>15256981</v>
      </c>
      <c r="Q324" s="31">
        <v>61857560</v>
      </c>
      <c r="R324" s="31">
        <v>65617786</v>
      </c>
      <c r="S324" s="31">
        <v>26190943</v>
      </c>
      <c r="T324" s="36">
        <f t="shared" si="78"/>
        <v>0.42340730866202936</v>
      </c>
      <c r="U324" s="36">
        <f t="shared" si="79"/>
        <v>-2.956522001305506E-2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90189587</v>
      </c>
      <c r="E325" s="31">
        <v>90189587</v>
      </c>
      <c r="F325" s="31">
        <v>14239432</v>
      </c>
      <c r="G325" s="36">
        <f t="shared" si="72"/>
        <v>0.15788332637558258</v>
      </c>
      <c r="H325" s="31">
        <v>26379890</v>
      </c>
      <c r="I325" s="36">
        <f t="shared" si="73"/>
        <v>0.29249374431662495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40619322</v>
      </c>
      <c r="O325" s="36">
        <f t="shared" si="77"/>
        <v>0.4503770706922075</v>
      </c>
      <c r="P325" s="31">
        <v>21099097</v>
      </c>
      <c r="Q325" s="31">
        <v>85246917</v>
      </c>
      <c r="R325" s="31">
        <v>83968588</v>
      </c>
      <c r="S325" s="31">
        <v>37312990</v>
      </c>
      <c r="T325" s="36">
        <f t="shared" si="78"/>
        <v>0.43770486151422933</v>
      </c>
      <c r="U325" s="36">
        <f t="shared" si="79"/>
        <v>0.25028526102325621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196776683</v>
      </c>
      <c r="E326" s="31">
        <v>196767683</v>
      </c>
      <c r="F326" s="31">
        <v>77817311</v>
      </c>
      <c r="G326" s="36">
        <f t="shared" si="72"/>
        <v>0.39546002002686464</v>
      </c>
      <c r="H326" s="31">
        <v>38450954</v>
      </c>
      <c r="I326" s="36">
        <f t="shared" si="73"/>
        <v>0.19540401542392094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116268265</v>
      </c>
      <c r="O326" s="36">
        <f t="shared" si="77"/>
        <v>0.59086403545078559</v>
      </c>
      <c r="P326" s="31">
        <v>39738866</v>
      </c>
      <c r="Q326" s="31">
        <v>182109435</v>
      </c>
      <c r="R326" s="31">
        <v>190409938</v>
      </c>
      <c r="S326" s="31">
        <v>72528139</v>
      </c>
      <c r="T326" s="36">
        <f t="shared" si="78"/>
        <v>0.39826678392583009</v>
      </c>
      <c r="U326" s="36">
        <f t="shared" si="79"/>
        <v>-3.2409379774450575E-2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436092909</v>
      </c>
      <c r="E327" s="31">
        <v>431731651</v>
      </c>
      <c r="F327" s="31">
        <v>90052458</v>
      </c>
      <c r="G327" s="36">
        <f t="shared" si="72"/>
        <v>0.20649833129939749</v>
      </c>
      <c r="H327" s="31">
        <v>95522468</v>
      </c>
      <c r="I327" s="36">
        <f t="shared" si="73"/>
        <v>0.21904155290908434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185574926</v>
      </c>
      <c r="O327" s="36">
        <f t="shared" si="77"/>
        <v>0.42553988420848182</v>
      </c>
      <c r="P327" s="31">
        <v>93759275</v>
      </c>
      <c r="Q327" s="31">
        <v>389070856</v>
      </c>
      <c r="R327" s="31">
        <v>392307566</v>
      </c>
      <c r="S327" s="31">
        <v>181320082</v>
      </c>
      <c r="T327" s="36">
        <f t="shared" si="78"/>
        <v>0.46603357512853649</v>
      </c>
      <c r="U327" s="36">
        <f t="shared" si="79"/>
        <v>1.8805531506083106E-2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127627900</v>
      </c>
      <c r="E328" s="31">
        <v>130979900</v>
      </c>
      <c r="F328" s="31">
        <v>23234230</v>
      </c>
      <c r="G328" s="36">
        <f t="shared" si="72"/>
        <v>0.18204663713811792</v>
      </c>
      <c r="H328" s="31">
        <v>27269700</v>
      </c>
      <c r="I328" s="36">
        <f t="shared" si="73"/>
        <v>0.21366566401233586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50503930</v>
      </c>
      <c r="O328" s="36">
        <f t="shared" si="77"/>
        <v>0.3957123011504538</v>
      </c>
      <c r="P328" s="31">
        <v>21571013</v>
      </c>
      <c r="Q328" s="31">
        <v>107957100</v>
      </c>
      <c r="R328" s="31">
        <v>106174800</v>
      </c>
      <c r="S328" s="31">
        <v>43176943</v>
      </c>
      <c r="T328" s="36">
        <f t="shared" si="78"/>
        <v>0.39994537645046041</v>
      </c>
      <c r="U328" s="36">
        <f t="shared" si="79"/>
        <v>0.26418263249852947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171973863</v>
      </c>
      <c r="E329" s="31">
        <v>171973863</v>
      </c>
      <c r="F329" s="31">
        <v>28078654</v>
      </c>
      <c r="G329" s="36">
        <f t="shared" si="72"/>
        <v>0.16327279919274709</v>
      </c>
      <c r="H329" s="31">
        <v>39591474</v>
      </c>
      <c r="I329" s="36">
        <f t="shared" si="73"/>
        <v>0.23021797213452139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67670128</v>
      </c>
      <c r="O329" s="36">
        <f t="shared" si="77"/>
        <v>0.39349077132726851</v>
      </c>
      <c r="P329" s="31">
        <v>29757561</v>
      </c>
      <c r="Q329" s="31">
        <v>159415367</v>
      </c>
      <c r="R329" s="31">
        <v>159042592</v>
      </c>
      <c r="S329" s="31">
        <v>49788695</v>
      </c>
      <c r="T329" s="36">
        <f t="shared" si="78"/>
        <v>0.31232054937338632</v>
      </c>
      <c r="U329" s="36">
        <f t="shared" si="79"/>
        <v>0.33046770869427111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192052181</v>
      </c>
      <c r="E330" s="31">
        <v>211189581</v>
      </c>
      <c r="F330" s="31">
        <v>71797493</v>
      </c>
      <c r="G330" s="36">
        <f t="shared" si="72"/>
        <v>0.37384367428766663</v>
      </c>
      <c r="H330" s="31">
        <v>47761813</v>
      </c>
      <c r="I330" s="36">
        <f t="shared" si="73"/>
        <v>0.2486918542205985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119559306</v>
      </c>
      <c r="O330" s="36">
        <f t="shared" si="77"/>
        <v>0.62253552850826521</v>
      </c>
      <c r="P330" s="31">
        <v>42782549</v>
      </c>
      <c r="Q330" s="31">
        <v>176822701</v>
      </c>
      <c r="R330" s="31">
        <v>189578172</v>
      </c>
      <c r="S330" s="31">
        <v>82999213</v>
      </c>
      <c r="T330" s="36">
        <f t="shared" si="78"/>
        <v>0.4693922925654212</v>
      </c>
      <c r="U330" s="36">
        <f t="shared" si="79"/>
        <v>0.11638539816783711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112572397</v>
      </c>
      <c r="E331" s="31">
        <v>112613448</v>
      </c>
      <c r="F331" s="31">
        <v>20837531</v>
      </c>
      <c r="G331" s="36">
        <f t="shared" si="72"/>
        <v>0.18510337840634236</v>
      </c>
      <c r="H331" s="31">
        <v>28151372</v>
      </c>
      <c r="I331" s="36">
        <f t="shared" si="73"/>
        <v>0.25007348826373482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48988903</v>
      </c>
      <c r="O331" s="36">
        <f t="shared" si="77"/>
        <v>0.43517686667007721</v>
      </c>
      <c r="P331" s="31">
        <v>28323247</v>
      </c>
      <c r="Q331" s="31">
        <v>123362404</v>
      </c>
      <c r="R331" s="31">
        <v>116352047</v>
      </c>
      <c r="S331" s="31">
        <v>54467344</v>
      </c>
      <c r="T331" s="36">
        <f t="shared" si="78"/>
        <v>0.4415230429523731</v>
      </c>
      <c r="U331" s="36">
        <f t="shared" si="79"/>
        <v>-6.0683367270708555E-3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1388366179</v>
      </c>
      <c r="E332" s="32">
        <f>SUM(E324:E331)</f>
        <v>1406526372</v>
      </c>
      <c r="F332" s="32">
        <f>SUM(F324:F331)</f>
        <v>336370092</v>
      </c>
      <c r="G332" s="37">
        <f t="shared" si="72"/>
        <v>0.2422776477040644</v>
      </c>
      <c r="H332" s="32">
        <f>SUM(H324:H331)</f>
        <v>317933576</v>
      </c>
      <c r="I332" s="37">
        <f t="shared" si="73"/>
        <v>0.2289983585087029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654303668</v>
      </c>
      <c r="O332" s="37">
        <f t="shared" si="77"/>
        <v>0.47127600621276733</v>
      </c>
      <c r="P332" s="32">
        <f>SUM(P324:P331)</f>
        <v>292288589</v>
      </c>
      <c r="Q332" s="32">
        <f>SUM(Q324:Q331)</f>
        <v>1285842340</v>
      </c>
      <c r="R332" s="32">
        <f>SUM(R324:R331)</f>
        <v>1303451489</v>
      </c>
      <c r="S332" s="32">
        <f>SUM(S324:S331)</f>
        <v>547784349</v>
      </c>
      <c r="T332" s="37">
        <f t="shared" si="78"/>
        <v>0.42601206381180451</v>
      </c>
      <c r="U332" s="37">
        <f t="shared" si="79"/>
        <v>8.7738584279798859E-2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23343793</v>
      </c>
      <c r="E333" s="31">
        <v>23343793</v>
      </c>
      <c r="F333" s="31">
        <v>4425677</v>
      </c>
      <c r="G333" s="36">
        <f t="shared" si="72"/>
        <v>0.189586885044774</v>
      </c>
      <c r="H333" s="31">
        <v>5107504</v>
      </c>
      <c r="I333" s="36">
        <f t="shared" si="73"/>
        <v>0.21879494904705504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9533181</v>
      </c>
      <c r="O333" s="36">
        <f t="shared" si="77"/>
        <v>0.40838183409182904</v>
      </c>
      <c r="P333" s="31">
        <v>4897388</v>
      </c>
      <c r="Q333" s="31">
        <v>31271176</v>
      </c>
      <c r="R333" s="31">
        <v>28186800</v>
      </c>
      <c r="S333" s="31">
        <v>9993665</v>
      </c>
      <c r="T333" s="36">
        <f t="shared" si="78"/>
        <v>0.31958072187627351</v>
      </c>
      <c r="U333" s="36">
        <f t="shared" si="79"/>
        <v>4.2903686618254389E-2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18799160</v>
      </c>
      <c r="E334" s="31">
        <v>19130236</v>
      </c>
      <c r="F334" s="31">
        <v>2840902</v>
      </c>
      <c r="G334" s="36">
        <f t="shared" si="72"/>
        <v>0.15111856061653819</v>
      </c>
      <c r="H334" s="31">
        <v>4521947</v>
      </c>
      <c r="I334" s="36">
        <f t="shared" si="73"/>
        <v>0.24053984326959291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7362849</v>
      </c>
      <c r="O334" s="36">
        <f t="shared" si="77"/>
        <v>0.3916584038861311</v>
      </c>
      <c r="P334" s="31">
        <v>4245530</v>
      </c>
      <c r="Q334" s="31">
        <v>15335381</v>
      </c>
      <c r="R334" s="31">
        <v>14122349</v>
      </c>
      <c r="S334" s="31">
        <v>6515325</v>
      </c>
      <c r="T334" s="36">
        <f t="shared" si="78"/>
        <v>0.42485576328361191</v>
      </c>
      <c r="U334" s="36">
        <f t="shared" si="79"/>
        <v>6.5107772174498812E-2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84055900</v>
      </c>
      <c r="E335" s="31">
        <v>84055900</v>
      </c>
      <c r="F335" s="31">
        <v>19556677</v>
      </c>
      <c r="G335" s="36">
        <f t="shared" si="72"/>
        <v>0.23266275181159204</v>
      </c>
      <c r="H335" s="31">
        <v>27689121</v>
      </c>
      <c r="I335" s="36">
        <f t="shared" si="73"/>
        <v>0.32941317623153166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47245798</v>
      </c>
      <c r="O335" s="36">
        <f t="shared" si="77"/>
        <v>0.56207592804312367</v>
      </c>
      <c r="P335" s="31">
        <v>21562147</v>
      </c>
      <c r="Q335" s="31">
        <v>77168279</v>
      </c>
      <c r="R335" s="31">
        <v>84723942</v>
      </c>
      <c r="S335" s="31">
        <v>42583207</v>
      </c>
      <c r="T335" s="36">
        <f t="shared" si="78"/>
        <v>0.55182268610655427</v>
      </c>
      <c r="U335" s="36">
        <f t="shared" si="79"/>
        <v>0.28415417073262694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27658350</v>
      </c>
      <c r="E336" s="31">
        <v>27658350</v>
      </c>
      <c r="F336" s="31">
        <v>7237965</v>
      </c>
      <c r="G336" s="36">
        <f t="shared" si="72"/>
        <v>0.26169185797417416</v>
      </c>
      <c r="H336" s="31">
        <v>7295321</v>
      </c>
      <c r="I336" s="36">
        <f t="shared" si="73"/>
        <v>0.2637655897766859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14533286</v>
      </c>
      <c r="O336" s="36">
        <f t="shared" si="77"/>
        <v>0.52545744775086001</v>
      </c>
      <c r="P336" s="31">
        <v>6737341</v>
      </c>
      <c r="Q336" s="31">
        <v>22671876</v>
      </c>
      <c r="R336" s="31">
        <v>27616916</v>
      </c>
      <c r="S336" s="31">
        <v>12710753</v>
      </c>
      <c r="T336" s="36">
        <f t="shared" si="78"/>
        <v>0.56063966651899477</v>
      </c>
      <c r="U336" s="36">
        <f t="shared" si="79"/>
        <v>8.2819023113124279E-2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153857203</v>
      </c>
      <c r="E337" s="32">
        <f>SUM(E333:E336)</f>
        <v>154188279</v>
      </c>
      <c r="F337" s="32">
        <f>SUM(F333:F336)</f>
        <v>34061221</v>
      </c>
      <c r="G337" s="37">
        <f t="shared" si="72"/>
        <v>0.22138203695279707</v>
      </c>
      <c r="H337" s="32">
        <f>SUM(H333:H336)</f>
        <v>44613893</v>
      </c>
      <c r="I337" s="37">
        <f t="shared" si="73"/>
        <v>0.28996947903700032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78675114</v>
      </c>
      <c r="O337" s="37">
        <f t="shared" si="77"/>
        <v>0.51135151598979733</v>
      </c>
      <c r="P337" s="32">
        <f>SUM(P333:P336)</f>
        <v>37442406</v>
      </c>
      <c r="Q337" s="32">
        <f>SUM(Q333:Q336)</f>
        <v>146446712</v>
      </c>
      <c r="R337" s="32">
        <f>SUM(R333:R336)</f>
        <v>154650007</v>
      </c>
      <c r="S337" s="32">
        <f>SUM(S333:S336)</f>
        <v>71802950</v>
      </c>
      <c r="T337" s="37">
        <f t="shared" si="78"/>
        <v>0.49030086793618144</v>
      </c>
      <c r="U337" s="37">
        <f t="shared" si="79"/>
        <v>0.19153381863334307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16775369995</v>
      </c>
      <c r="E338" s="32">
        <f>SUM(E302,E304:E309,E311:E316,E318:E322,E324:E331,E333:E336)</f>
        <v>16771564017</v>
      </c>
      <c r="F338" s="32">
        <f>SUM(F302,F304:F309,F311:F316,F318:F322,F324:F331,F333:F336)</f>
        <v>3671965019</v>
      </c>
      <c r="G338" s="37">
        <f t="shared" si="72"/>
        <v>0.21889025518331048</v>
      </c>
      <c r="H338" s="32">
        <f>SUM(H302,H304:H309,H311:H316,H318:H322,H324:H331,H333:H336)</f>
        <v>3808066249</v>
      </c>
      <c r="I338" s="37">
        <f t="shared" si="73"/>
        <v>0.2270034133455785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7480031268</v>
      </c>
      <c r="O338" s="37">
        <f t="shared" si="77"/>
        <v>0.44589366852888895</v>
      </c>
      <c r="P338" s="32">
        <f>SUM(P302,P304:P309,P311:P316,P318:P322,P324:P331,P333:P336)</f>
        <v>3696052749</v>
      </c>
      <c r="Q338" s="32">
        <f>SUM(Q302,Q304:Q309,Q311:Q316,Q318:Q322,Q324:Q331,Q333:Q336)</f>
        <v>15509802627</v>
      </c>
      <c r="R338" s="32">
        <f>SUM(R302,R304:R309,R311:R316,R318:R322,R324:R331,R333:R336)</f>
        <v>15571384192</v>
      </c>
      <c r="S338" s="32">
        <f>SUM(S302,S304:S309,S311:S316,S318:S322,S324:S331,S333:S336)</f>
        <v>6856173328</v>
      </c>
      <c r="T338" s="37">
        <f t="shared" si="78"/>
        <v>0.44205419584544142</v>
      </c>
      <c r="U338" s="37">
        <f t="shared" si="79"/>
        <v>3.0306250372185817E-2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113226119773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113481978191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756752192205</v>
      </c>
      <c r="G339" s="39">
        <f t="shared" si="72"/>
        <v>6.6835478750147521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-700188439288</v>
      </c>
      <c r="I339" s="39">
        <f t="shared" si="73"/>
        <v>-6.1839833484691011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56563752917</v>
      </c>
      <c r="O339" s="39">
        <f t="shared" si="77"/>
        <v>0.4995645265456517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25965547435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103950387374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107412641902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53143911852</v>
      </c>
      <c r="T339" s="39">
        <f t="shared" si="78"/>
        <v>0.51124303809273075</v>
      </c>
      <c r="U339" s="39">
        <f t="shared" si="79"/>
        <v>-27.966057274193574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tabSelected="1" view="pageBreakPreview" topLeftCell="A263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4" bestFit="1" customWidth="1"/>
    <col min="5" max="5" width="11.7109375" hidden="1" customWidth="1"/>
    <col min="6" max="6" width="16" customWidth="1"/>
    <col min="7" max="7" width="13" bestFit="1" customWidth="1"/>
    <col min="8" max="8" width="16.5703125" customWidth="1"/>
    <col min="9" max="9" width="13" bestFit="1" customWidth="1"/>
    <col min="10" max="13" width="11.7109375" hidden="1" customWidth="1"/>
    <col min="14" max="14" width="15.7109375" customWidth="1"/>
    <col min="15" max="15" width="19.85546875" bestFit="1" customWidth="1"/>
    <col min="16" max="16" width="15.85546875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55.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16008839</v>
      </c>
      <c r="E8" s="31">
        <v>16008839</v>
      </c>
      <c r="F8" s="31">
        <v>3319103</v>
      </c>
      <c r="G8" s="36">
        <f>IF(($D8       =0),0,($F8       /$D8       ))</f>
        <v>0.20732940096405492</v>
      </c>
      <c r="H8" s="31">
        <v>3207565</v>
      </c>
      <c r="I8" s="36">
        <f>IF(($D8       =0),0,($H8       /$D8       ))</f>
        <v>0.2003621249485987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6526668</v>
      </c>
      <c r="O8" s="36">
        <f>IF(($D8       =0),0,($N8       /$D8       ))</f>
        <v>0.40769152591265362</v>
      </c>
      <c r="P8" s="31">
        <v>3047329</v>
      </c>
      <c r="Q8" s="31">
        <v>14939734</v>
      </c>
      <c r="R8" s="31">
        <v>14863228</v>
      </c>
      <c r="S8" s="31">
        <v>6069245</v>
      </c>
      <c r="T8" s="36">
        <f>IF(($Q8       =0),0,($S8       /$Q8       ))</f>
        <v>0.40624853160036184</v>
      </c>
      <c r="U8" s="36">
        <f>IF(($P8       =0),0,(($H8       /$P8       )-1))</f>
        <v>5.2582441869584828E-2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72451100</v>
      </c>
      <c r="E9" s="31">
        <v>72451100</v>
      </c>
      <c r="F9" s="31">
        <v>8078554</v>
      </c>
      <c r="G9" s="36">
        <f>IF(($D9       =0),0,($F9       /$D9       ))</f>
        <v>0.11150353824855662</v>
      </c>
      <c r="H9" s="31">
        <v>31798742</v>
      </c>
      <c r="I9" s="36">
        <f>IF(($D9       =0),0,($H9       /$D9       ))</f>
        <v>0.43889936798751156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39877296</v>
      </c>
      <c r="O9" s="36">
        <f>IF(($D9       =0),0,($N9       /$D9       ))</f>
        <v>0.55040290623606813</v>
      </c>
      <c r="P9" s="31">
        <v>25379979</v>
      </c>
      <c r="Q9" s="31">
        <v>68886860</v>
      </c>
      <c r="R9" s="31">
        <v>66268280</v>
      </c>
      <c r="S9" s="31">
        <v>33624415</v>
      </c>
      <c r="T9" s="36">
        <f>IF(($Q9       =0),0,($S9       /$Q9       ))</f>
        <v>0.48811072242224424</v>
      </c>
      <c r="U9" s="36">
        <f>IF(($P9       =0),0,(($H9       /$P9       )-1))</f>
        <v>0.25290655283836139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88459939</v>
      </c>
      <c r="E10" s="32">
        <f>SUM(E8:E9)</f>
        <v>88459939</v>
      </c>
      <c r="F10" s="32">
        <f>SUM(F8:F9)</f>
        <v>11397657</v>
      </c>
      <c r="G10" s="37">
        <f t="shared" ref="G10:G54" si="0">IF(($D10      =0),0,($F10      /$D10      ))</f>
        <v>0.12884540876746478</v>
      </c>
      <c r="H10" s="32">
        <f>SUM(H8:H9)</f>
        <v>35006307</v>
      </c>
      <c r="I10" s="37">
        <f t="shared" ref="I10:I54" si="1">IF(($D10      =0),0,($H10      /$D10      ))</f>
        <v>0.39573062558860683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46403964</v>
      </c>
      <c r="O10" s="37">
        <f t="shared" ref="O10:O54" si="5">IF(($D10      =0),0,($N10      /$D10      ))</f>
        <v>0.52457603435607159</v>
      </c>
      <c r="P10" s="32">
        <f>SUM(P8:P9)</f>
        <v>28427308</v>
      </c>
      <c r="Q10" s="32">
        <f>SUM(Q8:Q9)</f>
        <v>83826594</v>
      </c>
      <c r="R10" s="32">
        <f>SUM(R8:R9)</f>
        <v>81131508</v>
      </c>
      <c r="S10" s="32">
        <f>SUM(S8:S9)</f>
        <v>39693660</v>
      </c>
      <c r="T10" s="37">
        <f t="shared" ref="T10:T54" si="6">IF(($Q10      =0),0,($S10      /$Q10      ))</f>
        <v>0.47352108806902021</v>
      </c>
      <c r="U10" s="37">
        <f t="shared" ref="U10:U54" si="7">IF(($P10      =0),0,(($H10      /$P10      )-1))</f>
        <v>0.23143236074270557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1430729</v>
      </c>
      <c r="E11" s="31">
        <v>1430729</v>
      </c>
      <c r="F11" s="31">
        <v>380046</v>
      </c>
      <c r="G11" s="36">
        <f t="shared" si="0"/>
        <v>0.26563101747430856</v>
      </c>
      <c r="H11" s="31">
        <v>519630</v>
      </c>
      <c r="I11" s="36">
        <f t="shared" si="1"/>
        <v>0.36319247041193686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899676</v>
      </c>
      <c r="O11" s="36">
        <f t="shared" si="5"/>
        <v>0.62882348788624542</v>
      </c>
      <c r="P11" s="31">
        <v>333760</v>
      </c>
      <c r="Q11" s="31">
        <v>1430729</v>
      </c>
      <c r="R11" s="31">
        <v>1430729</v>
      </c>
      <c r="S11" s="31">
        <v>583293</v>
      </c>
      <c r="T11" s="36">
        <f t="shared" si="6"/>
        <v>0.40768936674939837</v>
      </c>
      <c r="U11" s="36">
        <f t="shared" si="7"/>
        <v>0.55689717162032593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1897068</v>
      </c>
      <c r="E12" s="31">
        <v>1897068</v>
      </c>
      <c r="F12" s="31">
        <v>411530</v>
      </c>
      <c r="G12" s="36">
        <f t="shared" si="0"/>
        <v>0.21692949330229597</v>
      </c>
      <c r="H12" s="31">
        <v>620445</v>
      </c>
      <c r="I12" s="36">
        <f t="shared" si="1"/>
        <v>0.32705469703774454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1031975</v>
      </c>
      <c r="O12" s="36">
        <f t="shared" si="5"/>
        <v>0.54398419034004053</v>
      </c>
      <c r="P12" s="31">
        <v>526072</v>
      </c>
      <c r="Q12" s="31">
        <v>1731891</v>
      </c>
      <c r="R12" s="31">
        <v>1798556</v>
      </c>
      <c r="S12" s="31">
        <v>1002887</v>
      </c>
      <c r="T12" s="36">
        <f t="shared" si="6"/>
        <v>0.57907050732407528</v>
      </c>
      <c r="U12" s="36">
        <f t="shared" si="7"/>
        <v>0.17939179427911012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2667840</v>
      </c>
      <c r="E13" s="31">
        <v>2667840</v>
      </c>
      <c r="F13" s="31">
        <v>550728</v>
      </c>
      <c r="G13" s="36">
        <f t="shared" si="0"/>
        <v>0.20643216984526808</v>
      </c>
      <c r="H13" s="31">
        <v>1051581</v>
      </c>
      <c r="I13" s="36">
        <f t="shared" si="1"/>
        <v>0.39416944044620367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1602309</v>
      </c>
      <c r="O13" s="36">
        <f t="shared" si="5"/>
        <v>0.60060161029147174</v>
      </c>
      <c r="P13" s="31">
        <v>938675</v>
      </c>
      <c r="Q13" s="31">
        <v>2199792</v>
      </c>
      <c r="R13" s="31">
        <v>2776612</v>
      </c>
      <c r="S13" s="31">
        <v>1163560</v>
      </c>
      <c r="T13" s="36">
        <f t="shared" si="6"/>
        <v>0.52894091805043386</v>
      </c>
      <c r="U13" s="36">
        <f t="shared" si="7"/>
        <v>0.12028231283458068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9054299</v>
      </c>
      <c r="E14" s="31">
        <v>9054299</v>
      </c>
      <c r="F14" s="31">
        <v>1412977</v>
      </c>
      <c r="G14" s="36">
        <f t="shared" si="0"/>
        <v>0.15605592437360419</v>
      </c>
      <c r="H14" s="31">
        <v>4441657</v>
      </c>
      <c r="I14" s="36">
        <f t="shared" si="1"/>
        <v>0.49055780022285544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5854634</v>
      </c>
      <c r="O14" s="36">
        <f t="shared" si="5"/>
        <v>0.6466137245964596</v>
      </c>
      <c r="P14" s="31">
        <v>4002999</v>
      </c>
      <c r="Q14" s="31">
        <v>8223473</v>
      </c>
      <c r="R14" s="31">
        <v>8347473</v>
      </c>
      <c r="S14" s="31">
        <v>5231948</v>
      </c>
      <c r="T14" s="36">
        <f t="shared" si="6"/>
        <v>0.63622121699676037</v>
      </c>
      <c r="U14" s="36">
        <f t="shared" si="7"/>
        <v>0.10958234064010508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522500</v>
      </c>
      <c r="E16" s="31">
        <v>417500</v>
      </c>
      <c r="F16" s="31">
        <v>32815</v>
      </c>
      <c r="G16" s="36">
        <f t="shared" si="0"/>
        <v>6.2803827751196167E-2</v>
      </c>
      <c r="H16" s="31">
        <v>32755</v>
      </c>
      <c r="I16" s="36">
        <f t="shared" si="1"/>
        <v>6.2688995215311002E-2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65570</v>
      </c>
      <c r="O16" s="36">
        <f t="shared" si="5"/>
        <v>0.12549282296650718</v>
      </c>
      <c r="P16" s="31">
        <v>8068</v>
      </c>
      <c r="Q16" s="31">
        <v>250880</v>
      </c>
      <c r="R16" s="31">
        <v>459955</v>
      </c>
      <c r="S16" s="31">
        <v>37027</v>
      </c>
      <c r="T16" s="36">
        <f t="shared" si="6"/>
        <v>0.14758848852040815</v>
      </c>
      <c r="U16" s="36">
        <f t="shared" si="7"/>
        <v>3.0598661378284584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15572436</v>
      </c>
      <c r="E19" s="32">
        <f>SUM(E11:E18)</f>
        <v>15467436</v>
      </c>
      <c r="F19" s="32">
        <f>SUM(F11:F18)</f>
        <v>2788096</v>
      </c>
      <c r="G19" s="37">
        <f t="shared" si="0"/>
        <v>0.17904045327269286</v>
      </c>
      <c r="H19" s="32">
        <f>SUM(H11:H18)</f>
        <v>6666068</v>
      </c>
      <c r="I19" s="37">
        <f t="shared" si="1"/>
        <v>0.4280684152434468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9454164</v>
      </c>
      <c r="O19" s="37">
        <f t="shared" si="5"/>
        <v>0.60710886851613965</v>
      </c>
      <c r="P19" s="32">
        <f>SUM(P11:P18)</f>
        <v>5809574</v>
      </c>
      <c r="Q19" s="32">
        <f>SUM(Q11:Q18)</f>
        <v>13836765</v>
      </c>
      <c r="R19" s="32">
        <f>SUM(R11:R18)</f>
        <v>14813325</v>
      </c>
      <c r="S19" s="32">
        <f>SUM(S11:S18)</f>
        <v>8018715</v>
      </c>
      <c r="T19" s="37">
        <f t="shared" si="6"/>
        <v>0.57952238113460774</v>
      </c>
      <c r="U19" s="37">
        <f t="shared" si="7"/>
        <v>0.14742802140053635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7686338</v>
      </c>
      <c r="E20" s="31">
        <v>7686338</v>
      </c>
      <c r="F20" s="31">
        <v>542734</v>
      </c>
      <c r="G20" s="36">
        <f t="shared" si="0"/>
        <v>7.061021776559917E-2</v>
      </c>
      <c r="H20" s="31">
        <v>90611</v>
      </c>
      <c r="I20" s="36">
        <f t="shared" si="1"/>
        <v>1.1788578644342729E-2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633345</v>
      </c>
      <c r="O20" s="36">
        <f t="shared" si="5"/>
        <v>8.2398796409941896E-2</v>
      </c>
      <c r="P20" s="31">
        <v>293557</v>
      </c>
      <c r="Q20" s="31">
        <v>7220801</v>
      </c>
      <c r="R20" s="31">
        <v>7780801</v>
      </c>
      <c r="S20" s="31">
        <v>774014</v>
      </c>
      <c r="T20" s="36">
        <f t="shared" si="6"/>
        <v>0.10719226301901963</v>
      </c>
      <c r="U20" s="36">
        <f t="shared" si="7"/>
        <v>-0.691334221292628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1095000</v>
      </c>
      <c r="E21" s="31">
        <v>855000</v>
      </c>
      <c r="F21" s="31">
        <v>126536</v>
      </c>
      <c r="G21" s="36">
        <f t="shared" si="0"/>
        <v>0.11555799086757991</v>
      </c>
      <c r="H21" s="31">
        <v>149876</v>
      </c>
      <c r="I21" s="36">
        <f t="shared" si="1"/>
        <v>0.1368730593607306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276412</v>
      </c>
      <c r="O21" s="36">
        <f t="shared" si="5"/>
        <v>0.25243105022831053</v>
      </c>
      <c r="P21" s="31">
        <v>89992</v>
      </c>
      <c r="Q21" s="31">
        <v>580000</v>
      </c>
      <c r="R21" s="31">
        <v>885050</v>
      </c>
      <c r="S21" s="31">
        <v>342641</v>
      </c>
      <c r="T21" s="36">
        <f t="shared" si="6"/>
        <v>0.59076034482758621</v>
      </c>
      <c r="U21" s="36">
        <f t="shared" si="7"/>
        <v>0.66543692772690899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1612254</v>
      </c>
      <c r="E23" s="31">
        <v>1612254</v>
      </c>
      <c r="F23" s="31">
        <v>872296</v>
      </c>
      <c r="G23" s="36">
        <f t="shared" si="0"/>
        <v>0.54104129994405348</v>
      </c>
      <c r="H23" s="31">
        <v>401755</v>
      </c>
      <c r="I23" s="36">
        <f t="shared" si="1"/>
        <v>0.24918840331610279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1274051</v>
      </c>
      <c r="O23" s="36">
        <f t="shared" si="5"/>
        <v>0.79022970326015629</v>
      </c>
      <c r="P23" s="31">
        <v>523688</v>
      </c>
      <c r="Q23" s="31">
        <v>1587939</v>
      </c>
      <c r="R23" s="31">
        <v>1670990</v>
      </c>
      <c r="S23" s="31">
        <v>953109</v>
      </c>
      <c r="T23" s="36">
        <f t="shared" si="6"/>
        <v>0.6002176406020634</v>
      </c>
      <c r="U23" s="36">
        <f t="shared" si="7"/>
        <v>-0.2328351995844854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2361965</v>
      </c>
      <c r="E24" s="31">
        <v>2361965</v>
      </c>
      <c r="F24" s="31">
        <v>536187</v>
      </c>
      <c r="G24" s="36">
        <f t="shared" si="0"/>
        <v>0.22700886761658196</v>
      </c>
      <c r="H24" s="31">
        <v>560566</v>
      </c>
      <c r="I24" s="36">
        <f t="shared" si="1"/>
        <v>0.23733035840920588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1096753</v>
      </c>
      <c r="O24" s="36">
        <f t="shared" si="5"/>
        <v>0.46433922602578787</v>
      </c>
      <c r="P24" s="31">
        <v>562070</v>
      </c>
      <c r="Q24" s="31">
        <v>1952958</v>
      </c>
      <c r="R24" s="31">
        <v>2282233</v>
      </c>
      <c r="S24" s="31">
        <v>1024598</v>
      </c>
      <c r="T24" s="36">
        <f t="shared" si="6"/>
        <v>0.52463903473602602</v>
      </c>
      <c r="U24" s="36">
        <f t="shared" si="7"/>
        <v>-2.6758232960307771E-3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420000</v>
      </c>
      <c r="E25" s="31">
        <v>420000</v>
      </c>
      <c r="F25" s="31">
        <v>0</v>
      </c>
      <c r="G25" s="36">
        <f t="shared" si="0"/>
        <v>0</v>
      </c>
      <c r="H25" s="31">
        <v>103793</v>
      </c>
      <c r="I25" s="36">
        <f t="shared" si="1"/>
        <v>0.24712619047619047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103793</v>
      </c>
      <c r="O25" s="36">
        <f t="shared" si="5"/>
        <v>0.24712619047619047</v>
      </c>
      <c r="P25" s="31">
        <v>21634</v>
      </c>
      <c r="Q25" s="31">
        <v>335000</v>
      </c>
      <c r="R25" s="31">
        <v>420000</v>
      </c>
      <c r="S25" s="31">
        <v>50970</v>
      </c>
      <c r="T25" s="36">
        <f t="shared" si="6"/>
        <v>0.15214925373134328</v>
      </c>
      <c r="U25" s="36">
        <f t="shared" si="7"/>
        <v>3.7976795784413424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11474844</v>
      </c>
      <c r="E26" s="31">
        <v>11474844</v>
      </c>
      <c r="F26" s="31">
        <v>3003425</v>
      </c>
      <c r="G26" s="36">
        <f t="shared" si="0"/>
        <v>0.26173994173689857</v>
      </c>
      <c r="H26" s="31">
        <v>3175131</v>
      </c>
      <c r="I26" s="36">
        <f t="shared" si="1"/>
        <v>0.27670363100361101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6178556</v>
      </c>
      <c r="O26" s="36">
        <f t="shared" si="5"/>
        <v>0.53844357274050958</v>
      </c>
      <c r="P26" s="31">
        <v>2005436</v>
      </c>
      <c r="Q26" s="31">
        <v>11805212</v>
      </c>
      <c r="R26" s="31">
        <v>11790168</v>
      </c>
      <c r="S26" s="31">
        <v>3870508</v>
      </c>
      <c r="T26" s="36">
        <f t="shared" si="6"/>
        <v>0.32786433653203345</v>
      </c>
      <c r="U26" s="36">
        <f t="shared" si="7"/>
        <v>0.58326219335845164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24650401</v>
      </c>
      <c r="E27" s="32">
        <f>SUM(E20:E26)</f>
        <v>24410401</v>
      </c>
      <c r="F27" s="32">
        <f>SUM(F20:F26)</f>
        <v>5081178</v>
      </c>
      <c r="G27" s="37">
        <f t="shared" si="0"/>
        <v>0.2061296284794718</v>
      </c>
      <c r="H27" s="32">
        <f>SUM(H20:H26)</f>
        <v>4481732</v>
      </c>
      <c r="I27" s="37">
        <f t="shared" si="1"/>
        <v>0.18181172793091682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9562910</v>
      </c>
      <c r="O27" s="37">
        <f t="shared" si="5"/>
        <v>0.38794135641038863</v>
      </c>
      <c r="P27" s="32">
        <f>SUM(P20:P26)</f>
        <v>3496377</v>
      </c>
      <c r="Q27" s="32">
        <f>SUM(Q20:Q26)</f>
        <v>23481910</v>
      </c>
      <c r="R27" s="32">
        <f>SUM(R20:R26)</f>
        <v>24829242</v>
      </c>
      <c r="S27" s="32">
        <f>SUM(S20:S26)</f>
        <v>7015840</v>
      </c>
      <c r="T27" s="37">
        <f t="shared" si="6"/>
        <v>0.29877637721974065</v>
      </c>
      <c r="U27" s="37">
        <f t="shared" si="7"/>
        <v>0.28182172574639397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2594011</v>
      </c>
      <c r="E28" s="31">
        <v>2594011</v>
      </c>
      <c r="F28" s="31">
        <v>-1885321</v>
      </c>
      <c r="G28" s="36">
        <f t="shared" si="0"/>
        <v>-0.7267976118836813</v>
      </c>
      <c r="H28" s="31">
        <v>809394</v>
      </c>
      <c r="I28" s="36">
        <f t="shared" si="1"/>
        <v>0.31202412017528069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-1075927</v>
      </c>
      <c r="O28" s="36">
        <f t="shared" si="5"/>
        <v>-0.41477349170840061</v>
      </c>
      <c r="P28" s="31">
        <v>606932</v>
      </c>
      <c r="Q28" s="31">
        <v>2048368</v>
      </c>
      <c r="R28" s="31">
        <v>2126423</v>
      </c>
      <c r="S28" s="31">
        <v>1192264</v>
      </c>
      <c r="T28" s="36">
        <f t="shared" si="6"/>
        <v>0.58205556814009984</v>
      </c>
      <c r="U28" s="36">
        <f t="shared" si="7"/>
        <v>0.33358267483012916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776540</v>
      </c>
      <c r="E29" s="31">
        <v>776540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740267</v>
      </c>
      <c r="R29" s="31">
        <v>740267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1678406</v>
      </c>
      <c r="E30" s="31">
        <v>1678406</v>
      </c>
      <c r="F30" s="31">
        <v>757201</v>
      </c>
      <c r="G30" s="36">
        <f t="shared" si="0"/>
        <v>0.45114292966064229</v>
      </c>
      <c r="H30" s="31">
        <v>727034</v>
      </c>
      <c r="I30" s="36">
        <f t="shared" si="1"/>
        <v>0.43316932851765305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1484235</v>
      </c>
      <c r="O30" s="36">
        <f t="shared" si="5"/>
        <v>0.8843122581782954</v>
      </c>
      <c r="P30" s="31">
        <v>333711</v>
      </c>
      <c r="Q30" s="31">
        <v>1539784</v>
      </c>
      <c r="R30" s="31">
        <v>1574784</v>
      </c>
      <c r="S30" s="31">
        <v>898068</v>
      </c>
      <c r="T30" s="36">
        <f t="shared" si="6"/>
        <v>0.58324284445091001</v>
      </c>
      <c r="U30" s="36">
        <f t="shared" si="7"/>
        <v>1.1786336081219977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1842173</v>
      </c>
      <c r="E31" s="31">
        <v>1842173</v>
      </c>
      <c r="F31" s="31">
        <v>164426</v>
      </c>
      <c r="G31" s="36">
        <f t="shared" si="0"/>
        <v>8.9256546480705121E-2</v>
      </c>
      <c r="H31" s="31">
        <v>273720</v>
      </c>
      <c r="I31" s="36">
        <f t="shared" si="1"/>
        <v>0.14858539344567528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438146</v>
      </c>
      <c r="O31" s="36">
        <f t="shared" si="5"/>
        <v>0.23784193992638042</v>
      </c>
      <c r="P31" s="31">
        <v>33168</v>
      </c>
      <c r="Q31" s="31">
        <v>2065000</v>
      </c>
      <c r="R31" s="31">
        <v>1570000</v>
      </c>
      <c r="S31" s="31">
        <v>74710</v>
      </c>
      <c r="T31" s="36">
        <f t="shared" si="6"/>
        <v>3.6179176755447941E-2</v>
      </c>
      <c r="U31" s="36">
        <f t="shared" si="7"/>
        <v>7.2525325615050651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194065</v>
      </c>
      <c r="E32" s="31">
        <v>194065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185000</v>
      </c>
      <c r="R32" s="31">
        <v>185000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3805645</v>
      </c>
      <c r="E34" s="31">
        <v>3805645</v>
      </c>
      <c r="F34" s="31">
        <v>760403</v>
      </c>
      <c r="G34" s="36">
        <f t="shared" si="0"/>
        <v>0.19980923076114562</v>
      </c>
      <c r="H34" s="31">
        <v>729677</v>
      </c>
      <c r="I34" s="36">
        <f t="shared" si="1"/>
        <v>0.19173543512334965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1490080</v>
      </c>
      <c r="O34" s="36">
        <f t="shared" si="5"/>
        <v>0.39154466588449527</v>
      </c>
      <c r="P34" s="31">
        <v>966245</v>
      </c>
      <c r="Q34" s="31">
        <v>3559630</v>
      </c>
      <c r="R34" s="31">
        <v>3559630</v>
      </c>
      <c r="S34" s="31">
        <v>1844741</v>
      </c>
      <c r="T34" s="36">
        <f t="shared" si="6"/>
        <v>0.51823953613156426</v>
      </c>
      <c r="U34" s="36">
        <f t="shared" si="7"/>
        <v>-0.24483231478558753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10890840</v>
      </c>
      <c r="E35" s="32">
        <f>SUM(E28:E34)</f>
        <v>10890840</v>
      </c>
      <c r="F35" s="32">
        <f>SUM(F28:F34)</f>
        <v>-203291</v>
      </c>
      <c r="G35" s="37">
        <f t="shared" si="0"/>
        <v>-1.8666236947746915E-2</v>
      </c>
      <c r="H35" s="32">
        <f>SUM(H28:H34)</f>
        <v>2539825</v>
      </c>
      <c r="I35" s="37">
        <f t="shared" si="1"/>
        <v>0.23320744772671345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2336534</v>
      </c>
      <c r="O35" s="37">
        <f t="shared" si="5"/>
        <v>0.21454121077896654</v>
      </c>
      <c r="P35" s="32">
        <f>SUM(P28:P34)</f>
        <v>1940056</v>
      </c>
      <c r="Q35" s="32">
        <f>SUM(Q28:Q34)</f>
        <v>10138049</v>
      </c>
      <c r="R35" s="32">
        <f>SUM(R28:R34)</f>
        <v>9756104</v>
      </c>
      <c r="S35" s="32">
        <f>SUM(S28:S34)</f>
        <v>4009783</v>
      </c>
      <c r="T35" s="37">
        <f t="shared" si="6"/>
        <v>0.39551821065374609</v>
      </c>
      <c r="U35" s="37">
        <f t="shared" si="7"/>
        <v>0.30915035442275896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5329955</v>
      </c>
      <c r="E37" s="31">
        <v>5329955</v>
      </c>
      <c r="F37" s="31">
        <v>478819</v>
      </c>
      <c r="G37" s="36">
        <f t="shared" si="0"/>
        <v>8.98354676540421E-2</v>
      </c>
      <c r="H37" s="31">
        <v>919807</v>
      </c>
      <c r="I37" s="36">
        <f t="shared" si="1"/>
        <v>0.17257312679000103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1398626</v>
      </c>
      <c r="O37" s="36">
        <f t="shared" si="5"/>
        <v>0.26240859444404313</v>
      </c>
      <c r="P37" s="31">
        <v>1162173</v>
      </c>
      <c r="Q37" s="31">
        <v>3522521</v>
      </c>
      <c r="R37" s="31">
        <v>3790762</v>
      </c>
      <c r="S37" s="31">
        <v>1973972</v>
      </c>
      <c r="T37" s="36">
        <f t="shared" si="6"/>
        <v>0.56038615525641999</v>
      </c>
      <c r="U37" s="36">
        <f t="shared" si="7"/>
        <v>-0.20854554356365185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1694239</v>
      </c>
      <c r="E38" s="31">
        <v>1694239</v>
      </c>
      <c r="F38" s="31">
        <v>17555</v>
      </c>
      <c r="G38" s="36">
        <f t="shared" si="0"/>
        <v>1.0361584168467377E-2</v>
      </c>
      <c r="H38" s="31">
        <v>26796</v>
      </c>
      <c r="I38" s="36">
        <f t="shared" si="1"/>
        <v>1.581595040605251E-2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44351</v>
      </c>
      <c r="O38" s="36">
        <f t="shared" si="5"/>
        <v>2.6177534574519889E-2</v>
      </c>
      <c r="P38" s="31">
        <v>43779</v>
      </c>
      <c r="Q38" s="31">
        <v>1726355</v>
      </c>
      <c r="R38" s="31">
        <v>1531863</v>
      </c>
      <c r="S38" s="31">
        <v>44996</v>
      </c>
      <c r="T38" s="36">
        <f t="shared" si="6"/>
        <v>2.6064164091394875E-2</v>
      </c>
      <c r="U38" s="36">
        <f t="shared" si="7"/>
        <v>-0.38792571780990881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4192248</v>
      </c>
      <c r="E39" s="31">
        <v>4215634</v>
      </c>
      <c r="F39" s="31">
        <v>907466</v>
      </c>
      <c r="G39" s="36">
        <f t="shared" si="0"/>
        <v>0.21646286192992401</v>
      </c>
      <c r="H39" s="31">
        <v>1052267</v>
      </c>
      <c r="I39" s="36">
        <f t="shared" si="1"/>
        <v>0.25100304180477873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1959733</v>
      </c>
      <c r="O39" s="36">
        <f t="shared" si="5"/>
        <v>0.4674659037347027</v>
      </c>
      <c r="P39" s="31">
        <v>883747</v>
      </c>
      <c r="Q39" s="31">
        <v>4029022</v>
      </c>
      <c r="R39" s="31">
        <v>4245917</v>
      </c>
      <c r="S39" s="31">
        <v>1792000</v>
      </c>
      <c r="T39" s="36">
        <f t="shared" si="6"/>
        <v>0.44477294986227428</v>
      </c>
      <c r="U39" s="36">
        <f t="shared" si="7"/>
        <v>0.19068805891278839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11216442</v>
      </c>
      <c r="E40" s="32">
        <f>SUM(E36:E39)</f>
        <v>11239828</v>
      </c>
      <c r="F40" s="32">
        <f>SUM(F36:F39)</f>
        <v>1403840</v>
      </c>
      <c r="G40" s="37">
        <f t="shared" si="0"/>
        <v>0.12515911908607025</v>
      </c>
      <c r="H40" s="32">
        <f>SUM(H36:H39)</f>
        <v>1998870</v>
      </c>
      <c r="I40" s="37">
        <f t="shared" si="1"/>
        <v>0.17820891865709287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3402710</v>
      </c>
      <c r="O40" s="37">
        <f t="shared" si="5"/>
        <v>0.30336803774316312</v>
      </c>
      <c r="P40" s="32">
        <f>SUM(P36:P39)</f>
        <v>2089699</v>
      </c>
      <c r="Q40" s="32">
        <f>SUM(Q36:Q39)</f>
        <v>9277898</v>
      </c>
      <c r="R40" s="32">
        <f>SUM(R36:R39)</f>
        <v>9568542</v>
      </c>
      <c r="S40" s="32">
        <f>SUM(S36:S39)</f>
        <v>3810968</v>
      </c>
      <c r="T40" s="37">
        <f t="shared" si="6"/>
        <v>0.41075769533142098</v>
      </c>
      <c r="U40" s="37">
        <f t="shared" si="7"/>
        <v>-4.3465111482562824E-2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5923656</v>
      </c>
      <c r="E41" s="31">
        <v>5923656</v>
      </c>
      <c r="F41" s="31">
        <v>797240</v>
      </c>
      <c r="G41" s="36">
        <f t="shared" si="0"/>
        <v>0.13458580309187435</v>
      </c>
      <c r="H41" s="31">
        <v>755260</v>
      </c>
      <c r="I41" s="36">
        <f t="shared" si="1"/>
        <v>0.12749896347796022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1552500</v>
      </c>
      <c r="O41" s="36">
        <f t="shared" si="5"/>
        <v>0.26208476656983459</v>
      </c>
      <c r="P41" s="31">
        <v>524812</v>
      </c>
      <c r="Q41" s="31">
        <v>5698680</v>
      </c>
      <c r="R41" s="31">
        <v>5498680</v>
      </c>
      <c r="S41" s="31">
        <v>1216056</v>
      </c>
      <c r="T41" s="36">
        <f t="shared" si="6"/>
        <v>0.21339257512265999</v>
      </c>
      <c r="U41" s="36">
        <f t="shared" si="7"/>
        <v>0.43910581312927288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4298568</v>
      </c>
      <c r="E42" s="31">
        <v>4298568</v>
      </c>
      <c r="F42" s="31">
        <v>362901</v>
      </c>
      <c r="G42" s="36">
        <f t="shared" si="0"/>
        <v>8.4423696449608329E-2</v>
      </c>
      <c r="H42" s="31">
        <v>211280</v>
      </c>
      <c r="I42" s="36">
        <f t="shared" si="1"/>
        <v>4.9151252230975523E-2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574181</v>
      </c>
      <c r="O42" s="36">
        <f t="shared" si="5"/>
        <v>0.13357494868058387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5709091</v>
      </c>
      <c r="E43" s="31">
        <v>6915393</v>
      </c>
      <c r="F43" s="31">
        <v>986454</v>
      </c>
      <c r="G43" s="36">
        <f t="shared" si="0"/>
        <v>0.17278652591104257</v>
      </c>
      <c r="H43" s="31">
        <v>629234</v>
      </c>
      <c r="I43" s="36">
        <f t="shared" si="1"/>
        <v>0.11021614474178114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1615688</v>
      </c>
      <c r="O43" s="36">
        <f t="shared" si="5"/>
        <v>0.2830026706528237</v>
      </c>
      <c r="P43" s="31">
        <v>569802</v>
      </c>
      <c r="Q43" s="31">
        <v>4720528</v>
      </c>
      <c r="R43" s="31">
        <v>3455569</v>
      </c>
      <c r="S43" s="31">
        <v>1235986</v>
      </c>
      <c r="T43" s="36">
        <f t="shared" si="6"/>
        <v>0.2618321509797209</v>
      </c>
      <c r="U43" s="36">
        <f t="shared" si="7"/>
        <v>0.1043028981997256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50000</v>
      </c>
      <c r="E44" s="31">
        <v>50000</v>
      </c>
      <c r="F44" s="31">
        <v>0</v>
      </c>
      <c r="G44" s="36">
        <f t="shared" si="0"/>
        <v>0</v>
      </c>
      <c r="H44" s="31">
        <v>16259</v>
      </c>
      <c r="I44" s="36">
        <f t="shared" si="1"/>
        <v>0.32518000000000002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16259</v>
      </c>
      <c r="O44" s="36">
        <f t="shared" si="5"/>
        <v>0.32518000000000002</v>
      </c>
      <c r="P44" s="31">
        <v>6621</v>
      </c>
      <c r="Q44" s="31">
        <v>50000</v>
      </c>
      <c r="R44" s="31">
        <v>50000</v>
      </c>
      <c r="S44" s="31">
        <v>36775</v>
      </c>
      <c r="T44" s="36">
        <f t="shared" si="6"/>
        <v>0.73550000000000004</v>
      </c>
      <c r="U44" s="36">
        <f t="shared" si="7"/>
        <v>1.4556713487388611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10944215</v>
      </c>
      <c r="E45" s="31">
        <v>10944215</v>
      </c>
      <c r="F45" s="31">
        <v>1816397</v>
      </c>
      <c r="G45" s="36">
        <f t="shared" si="0"/>
        <v>0.16596868756690178</v>
      </c>
      <c r="H45" s="31">
        <v>1678150</v>
      </c>
      <c r="I45" s="36">
        <f t="shared" si="1"/>
        <v>0.15333671716061864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3494547</v>
      </c>
      <c r="O45" s="36">
        <f t="shared" si="5"/>
        <v>0.31930540472752045</v>
      </c>
      <c r="P45" s="31">
        <v>1538710</v>
      </c>
      <c r="Q45" s="31">
        <v>6707515</v>
      </c>
      <c r="R45" s="31">
        <v>6253173</v>
      </c>
      <c r="S45" s="31">
        <v>3140350</v>
      </c>
      <c r="T45" s="36">
        <f t="shared" si="6"/>
        <v>0.4681838206847096</v>
      </c>
      <c r="U45" s="36">
        <f t="shared" si="7"/>
        <v>9.0621364649609015E-2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9996221</v>
      </c>
      <c r="E46" s="31">
        <v>9996221</v>
      </c>
      <c r="F46" s="31">
        <v>3149492</v>
      </c>
      <c r="G46" s="36">
        <f t="shared" si="0"/>
        <v>0.31506826429707785</v>
      </c>
      <c r="H46" s="31">
        <v>3179244</v>
      </c>
      <c r="I46" s="36">
        <f t="shared" si="1"/>
        <v>0.31804458905020205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6328736</v>
      </c>
      <c r="O46" s="36">
        <f t="shared" si="5"/>
        <v>0.63311285334727996</v>
      </c>
      <c r="P46" s="31">
        <v>6060750</v>
      </c>
      <c r="Q46" s="31">
        <v>9606125</v>
      </c>
      <c r="R46" s="31">
        <v>9606125</v>
      </c>
      <c r="S46" s="31">
        <v>7151606</v>
      </c>
      <c r="T46" s="36">
        <f t="shared" si="6"/>
        <v>0.74448396205545941</v>
      </c>
      <c r="U46" s="36">
        <f t="shared" si="7"/>
        <v>-0.47543719836653875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36921751</v>
      </c>
      <c r="E47" s="32">
        <f>SUM(E41:E46)</f>
        <v>38128053</v>
      </c>
      <c r="F47" s="32">
        <f>SUM(F41:F46)</f>
        <v>7112484</v>
      </c>
      <c r="G47" s="37">
        <f t="shared" si="0"/>
        <v>0.19263669266389885</v>
      </c>
      <c r="H47" s="32">
        <f>SUM(H41:H46)</f>
        <v>6469427</v>
      </c>
      <c r="I47" s="37">
        <f t="shared" si="1"/>
        <v>0.17521994013772532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13581911</v>
      </c>
      <c r="O47" s="37">
        <f t="shared" si="5"/>
        <v>0.36785663280162417</v>
      </c>
      <c r="P47" s="32">
        <f>SUM(P41:P46)</f>
        <v>8700695</v>
      </c>
      <c r="Q47" s="32">
        <f>SUM(Q41:Q46)</f>
        <v>26782848</v>
      </c>
      <c r="R47" s="32">
        <f>SUM(R41:R46)</f>
        <v>24863547</v>
      </c>
      <c r="S47" s="32">
        <f>SUM(S41:S46)</f>
        <v>12780773</v>
      </c>
      <c r="T47" s="37">
        <f t="shared" si="6"/>
        <v>0.47719992287601376</v>
      </c>
      <c r="U47" s="37">
        <f t="shared" si="7"/>
        <v>-0.25644709991558146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4863900</v>
      </c>
      <c r="E48" s="31">
        <v>4863900</v>
      </c>
      <c r="F48" s="31">
        <v>1275095</v>
      </c>
      <c r="G48" s="36">
        <f t="shared" si="0"/>
        <v>0.26215485515738401</v>
      </c>
      <c r="H48" s="31">
        <v>1286835</v>
      </c>
      <c r="I48" s="36">
        <f t="shared" si="1"/>
        <v>0.26456855609695923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2561930</v>
      </c>
      <c r="O48" s="36">
        <f t="shared" si="5"/>
        <v>0.52672341125434319</v>
      </c>
      <c r="P48" s="31">
        <v>932533</v>
      </c>
      <c r="Q48" s="31">
        <v>4775376</v>
      </c>
      <c r="R48" s="31">
        <v>4939380</v>
      </c>
      <c r="S48" s="31">
        <v>2195546</v>
      </c>
      <c r="T48" s="36">
        <f t="shared" si="6"/>
        <v>0.45976400601753664</v>
      </c>
      <c r="U48" s="36">
        <f t="shared" si="7"/>
        <v>0.37993508004542464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5845625</v>
      </c>
      <c r="E49" s="31">
        <v>5845625</v>
      </c>
      <c r="F49" s="31">
        <v>627774</v>
      </c>
      <c r="G49" s="36">
        <f t="shared" si="0"/>
        <v>0.10739210948358816</v>
      </c>
      <c r="H49" s="31">
        <v>4271486</v>
      </c>
      <c r="I49" s="36">
        <f t="shared" si="1"/>
        <v>0.73071502191810112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4899260</v>
      </c>
      <c r="O49" s="36">
        <f t="shared" si="5"/>
        <v>0.83810713140168924</v>
      </c>
      <c r="P49" s="31">
        <v>4049471</v>
      </c>
      <c r="Q49" s="31">
        <v>6929015</v>
      </c>
      <c r="R49" s="31">
        <v>6046495</v>
      </c>
      <c r="S49" s="31">
        <v>4814593</v>
      </c>
      <c r="T49" s="36">
        <f t="shared" si="6"/>
        <v>0.69484522691897765</v>
      </c>
      <c r="U49" s="36">
        <f t="shared" si="7"/>
        <v>5.4825679699891605E-2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5480652</v>
      </c>
      <c r="E50" s="31">
        <v>5480652</v>
      </c>
      <c r="F50" s="31">
        <v>1138775</v>
      </c>
      <c r="G50" s="36">
        <f t="shared" si="0"/>
        <v>0.20778093555292326</v>
      </c>
      <c r="H50" s="31">
        <v>1068265</v>
      </c>
      <c r="I50" s="36">
        <f t="shared" si="1"/>
        <v>0.19491567791569325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2207040</v>
      </c>
      <c r="O50" s="36">
        <f t="shared" si="5"/>
        <v>0.40269661346861652</v>
      </c>
      <c r="P50" s="31">
        <v>1203754</v>
      </c>
      <c r="Q50" s="31">
        <v>4949712</v>
      </c>
      <c r="R50" s="31">
        <v>4949712</v>
      </c>
      <c r="S50" s="31">
        <v>2330576</v>
      </c>
      <c r="T50" s="36">
        <f t="shared" si="6"/>
        <v>0.47085082930077549</v>
      </c>
      <c r="U50" s="36">
        <f t="shared" si="7"/>
        <v>-0.11255538922404407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2333314</v>
      </c>
      <c r="E51" s="31">
        <v>2333314</v>
      </c>
      <c r="F51" s="31">
        <v>159100</v>
      </c>
      <c r="G51" s="36">
        <f t="shared" si="0"/>
        <v>6.8186279257742427E-2</v>
      </c>
      <c r="H51" s="31">
        <v>274375</v>
      </c>
      <c r="I51" s="36">
        <f t="shared" si="1"/>
        <v>0.11759026003358314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433475</v>
      </c>
      <c r="O51" s="36">
        <f t="shared" si="5"/>
        <v>0.18577653929132557</v>
      </c>
      <c r="P51" s="31">
        <v>96300</v>
      </c>
      <c r="Q51" s="31">
        <v>770000</v>
      </c>
      <c r="R51" s="31">
        <v>712903</v>
      </c>
      <c r="S51" s="31">
        <v>374813</v>
      </c>
      <c r="T51" s="36">
        <f t="shared" si="6"/>
        <v>0.48677012987012985</v>
      </c>
      <c r="U51" s="36">
        <f t="shared" si="7"/>
        <v>1.8491692627206646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15530411</v>
      </c>
      <c r="E52" s="31">
        <v>15530411</v>
      </c>
      <c r="F52" s="31">
        <v>1751991</v>
      </c>
      <c r="G52" s="36">
        <f t="shared" si="0"/>
        <v>0.11281034352535808</v>
      </c>
      <c r="H52" s="31">
        <v>7567358</v>
      </c>
      <c r="I52" s="36">
        <f t="shared" si="1"/>
        <v>0.48726063978603013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9319349</v>
      </c>
      <c r="O52" s="36">
        <f t="shared" si="5"/>
        <v>0.6000709833113882</v>
      </c>
      <c r="P52" s="31">
        <v>6804590</v>
      </c>
      <c r="Q52" s="31">
        <v>16497323</v>
      </c>
      <c r="R52" s="31">
        <v>16169324</v>
      </c>
      <c r="S52" s="31">
        <v>9100384</v>
      </c>
      <c r="T52" s="36">
        <f t="shared" si="6"/>
        <v>0.55162792169371966</v>
      </c>
      <c r="U52" s="36">
        <f t="shared" si="7"/>
        <v>0.11209609983849145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34053902</v>
      </c>
      <c r="E53" s="32">
        <f>SUM(E48:E52)</f>
        <v>34053902</v>
      </c>
      <c r="F53" s="32">
        <f>SUM(F48:F52)</f>
        <v>4952735</v>
      </c>
      <c r="G53" s="37">
        <f t="shared" si="0"/>
        <v>0.1454381057418912</v>
      </c>
      <c r="H53" s="32">
        <f>SUM(H48:H52)</f>
        <v>14468319</v>
      </c>
      <c r="I53" s="37">
        <f t="shared" si="1"/>
        <v>0.42486523277126947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19421054</v>
      </c>
      <c r="O53" s="37">
        <f t="shared" si="5"/>
        <v>0.57030333851316073</v>
      </c>
      <c r="P53" s="32">
        <f>SUM(P48:P52)</f>
        <v>13086648</v>
      </c>
      <c r="Q53" s="32">
        <f>SUM(Q48:Q52)</f>
        <v>33921426</v>
      </c>
      <c r="R53" s="32">
        <f>SUM(R48:R52)</f>
        <v>32817814</v>
      </c>
      <c r="S53" s="32">
        <f>SUM(S48:S52)</f>
        <v>18815912</v>
      </c>
      <c r="T53" s="37">
        <f t="shared" si="6"/>
        <v>0.55469106752764463</v>
      </c>
      <c r="U53" s="37">
        <f t="shared" si="7"/>
        <v>0.10557867835980606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221765711</v>
      </c>
      <c r="E54" s="32">
        <f>SUM(E8:E9,E11:E18,E20:E26,E28:E34,E36:E39,E41:E46,E48:E52)</f>
        <v>222650399</v>
      </c>
      <c r="F54" s="32">
        <f>SUM(F8:F9,F11:F18,F20:F26,F28:F34,F36:F39,F41:F46,F48:F52)</f>
        <v>32532699</v>
      </c>
      <c r="G54" s="37">
        <f t="shared" si="0"/>
        <v>0.14669850831898895</v>
      </c>
      <c r="H54" s="32">
        <f>SUM(H8:H9,H11:H18,H20:H26,H28:H34,H36:H39,H41:H46,H48:H52)</f>
        <v>71630548</v>
      </c>
      <c r="I54" s="37">
        <f t="shared" si="1"/>
        <v>0.3230010071304486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104163247</v>
      </c>
      <c r="O54" s="37">
        <f t="shared" si="5"/>
        <v>0.46969951544943755</v>
      </c>
      <c r="P54" s="32">
        <f>SUM(P8:P9,P11:P18,P20:P26,P28:P34,P36:P39,P41:P46,P48:P52)</f>
        <v>63550357</v>
      </c>
      <c r="Q54" s="32">
        <f>SUM(Q8:Q9,Q11:Q18,Q20:Q26,Q28:Q34,Q36:Q39,Q41:Q46,Q48:Q52)</f>
        <v>201265490</v>
      </c>
      <c r="R54" s="32">
        <f>SUM(R8:R9,R11:R18,R20:R26,R28:R34,R36:R39,R41:R46,R48:R52)</f>
        <v>197780082</v>
      </c>
      <c r="S54" s="32">
        <f>SUM(S8:S9,S11:S18,S20:S26,S28:S34,S36:S39,S41:S46,S48:S52)</f>
        <v>94145651</v>
      </c>
      <c r="T54" s="37">
        <f t="shared" si="6"/>
        <v>0.46776847337315502</v>
      </c>
      <c r="U54" s="37">
        <f t="shared" si="7"/>
        <v>0.12714627236476428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0</v>
      </c>
      <c r="O57" s="36">
        <f t="shared" ref="O57:O85" si="13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IF(($Q57      =0),0,($S57      /$Q57      ))</f>
        <v>0</v>
      </c>
      <c r="U57" s="36">
        <f t="shared" ref="U57:U85" si="15">IF(($P57      =0),0,(($H57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2487883</v>
      </c>
      <c r="E59" s="31">
        <v>2487883</v>
      </c>
      <c r="F59" s="31">
        <v>977892</v>
      </c>
      <c r="G59" s="36">
        <f t="shared" si="8"/>
        <v>0.39306189237998734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977892</v>
      </c>
      <c r="O59" s="36">
        <f t="shared" si="13"/>
        <v>0.39306189237998734</v>
      </c>
      <c r="P59" s="31">
        <v>0</v>
      </c>
      <c r="Q59" s="31">
        <v>11620007</v>
      </c>
      <c r="R59" s="31">
        <v>4196347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3069120</v>
      </c>
      <c r="E61" s="31">
        <v>3069120</v>
      </c>
      <c r="F61" s="31">
        <v>133880</v>
      </c>
      <c r="G61" s="36">
        <f t="shared" si="8"/>
        <v>4.3621624439578774E-2</v>
      </c>
      <c r="H61" s="31">
        <v>159541</v>
      </c>
      <c r="I61" s="36">
        <f t="shared" si="9"/>
        <v>5.1982653008028359E-2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293421</v>
      </c>
      <c r="O61" s="36">
        <f t="shared" si="13"/>
        <v>9.5604277447607133E-2</v>
      </c>
      <c r="P61" s="31">
        <v>-35515</v>
      </c>
      <c r="Q61" s="31">
        <v>602040</v>
      </c>
      <c r="R61" s="31">
        <v>1684499</v>
      </c>
      <c r="S61" s="31">
        <v>89482</v>
      </c>
      <c r="T61" s="36">
        <f t="shared" si="14"/>
        <v>0.14863132017806127</v>
      </c>
      <c r="U61" s="36">
        <f t="shared" si="15"/>
        <v>-5.4922145572293397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5557003</v>
      </c>
      <c r="E63" s="32">
        <f>SUM(E59:E62)</f>
        <v>5557003</v>
      </c>
      <c r="F63" s="32">
        <f>SUM(F59:F62)</f>
        <v>1111772</v>
      </c>
      <c r="G63" s="37">
        <f t="shared" si="8"/>
        <v>0.20006683458691674</v>
      </c>
      <c r="H63" s="32">
        <f>SUM(H59:H62)</f>
        <v>159541</v>
      </c>
      <c r="I63" s="37">
        <f t="shared" si="9"/>
        <v>2.8709899922674146E-2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1271313</v>
      </c>
      <c r="O63" s="37">
        <f t="shared" si="13"/>
        <v>0.22877673450959088</v>
      </c>
      <c r="P63" s="32">
        <f>SUM(P59:P62)</f>
        <v>-35515</v>
      </c>
      <c r="Q63" s="32">
        <f>SUM(Q59:Q62)</f>
        <v>12222047</v>
      </c>
      <c r="R63" s="32">
        <f>SUM(R59:R62)</f>
        <v>5880846</v>
      </c>
      <c r="S63" s="32">
        <f>SUM(S59:S62)</f>
        <v>89482</v>
      </c>
      <c r="T63" s="37">
        <f t="shared" si="14"/>
        <v>7.3213595071267524E-3</v>
      </c>
      <c r="U63" s="37">
        <f t="shared" si="15"/>
        <v>-5.4922145572293397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86956</v>
      </c>
      <c r="E64" s="31">
        <v>86956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200000</v>
      </c>
      <c r="R64" s="31">
        <v>3000000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2143024</v>
      </c>
      <c r="E65" s="31">
        <v>2143024</v>
      </c>
      <c r="F65" s="31">
        <v>502739</v>
      </c>
      <c r="G65" s="36">
        <f t="shared" si="8"/>
        <v>0.23459326633766117</v>
      </c>
      <c r="H65" s="31">
        <v>472550</v>
      </c>
      <c r="I65" s="36">
        <f t="shared" si="9"/>
        <v>0.22050616325342134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975289</v>
      </c>
      <c r="O65" s="36">
        <f t="shared" si="13"/>
        <v>0.45509942959108252</v>
      </c>
      <c r="P65" s="31">
        <v>2716385</v>
      </c>
      <c r="Q65" s="31">
        <v>2795420</v>
      </c>
      <c r="R65" s="31">
        <v>6945420</v>
      </c>
      <c r="S65" s="31">
        <v>4156989</v>
      </c>
      <c r="T65" s="36">
        <f t="shared" si="14"/>
        <v>1.4870713524264689</v>
      </c>
      <c r="U65" s="36">
        <f t="shared" si="15"/>
        <v>-0.82603717808778954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6344647</v>
      </c>
      <c r="E67" s="31">
        <v>6344647</v>
      </c>
      <c r="F67" s="31">
        <v>1774792</v>
      </c>
      <c r="G67" s="36">
        <f t="shared" si="8"/>
        <v>0.27973061385448239</v>
      </c>
      <c r="H67" s="31">
        <v>1722557</v>
      </c>
      <c r="I67" s="36">
        <f t="shared" si="9"/>
        <v>0.27149768931195067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3497349</v>
      </c>
      <c r="O67" s="36">
        <f t="shared" si="13"/>
        <v>0.55122830316643301</v>
      </c>
      <c r="P67" s="31">
        <v>1487138</v>
      </c>
      <c r="Q67" s="31">
        <v>6046261</v>
      </c>
      <c r="R67" s="31">
        <v>6083702</v>
      </c>
      <c r="S67" s="31">
        <v>3002256</v>
      </c>
      <c r="T67" s="36">
        <f t="shared" si="14"/>
        <v>0.49654753574151034</v>
      </c>
      <c r="U67" s="36">
        <f t="shared" si="15"/>
        <v>0.1583033988775755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8574627</v>
      </c>
      <c r="E70" s="32">
        <f>SUM(E64:E69)</f>
        <v>8574627</v>
      </c>
      <c r="F70" s="32">
        <f>SUM(F64:F69)</f>
        <v>2277531</v>
      </c>
      <c r="G70" s="37">
        <f t="shared" si="8"/>
        <v>0.26561283657003387</v>
      </c>
      <c r="H70" s="32">
        <f>SUM(H64:H69)</f>
        <v>2195107</v>
      </c>
      <c r="I70" s="37">
        <f t="shared" si="9"/>
        <v>0.25600029015839404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4472638</v>
      </c>
      <c r="O70" s="37">
        <f t="shared" si="13"/>
        <v>0.52161312672842797</v>
      </c>
      <c r="P70" s="32">
        <f>SUM(P64:P69)</f>
        <v>4203523</v>
      </c>
      <c r="Q70" s="32">
        <f>SUM(Q64:Q69)</f>
        <v>9041681</v>
      </c>
      <c r="R70" s="32">
        <f>SUM(R64:R69)</f>
        <v>16029122</v>
      </c>
      <c r="S70" s="32">
        <f>SUM(S64:S69)</f>
        <v>7159245</v>
      </c>
      <c r="T70" s="37">
        <f t="shared" si="14"/>
        <v>0.79180464340646395</v>
      </c>
      <c r="U70" s="37">
        <f t="shared" si="15"/>
        <v>-0.47779350796938658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5010228</v>
      </c>
      <c r="E71" s="31">
        <v>5010228</v>
      </c>
      <c r="F71" s="31">
        <v>1150930</v>
      </c>
      <c r="G71" s="36">
        <f t="shared" si="8"/>
        <v>0.2297160927606488</v>
      </c>
      <c r="H71" s="31">
        <v>1197518</v>
      </c>
      <c r="I71" s="36">
        <f t="shared" si="9"/>
        <v>0.23901467158779999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2348448</v>
      </c>
      <c r="O71" s="36">
        <f t="shared" si="13"/>
        <v>0.46873076434844879</v>
      </c>
      <c r="P71" s="31">
        <v>1069943</v>
      </c>
      <c r="Q71" s="31">
        <v>4212948</v>
      </c>
      <c r="R71" s="31">
        <v>4496858</v>
      </c>
      <c r="S71" s="31">
        <v>2169527</v>
      </c>
      <c r="T71" s="36">
        <f t="shared" si="14"/>
        <v>0.51496647952929875</v>
      </c>
      <c r="U71" s="36">
        <f t="shared" si="15"/>
        <v>0.11923532375089141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11230345</v>
      </c>
      <c r="E72" s="31">
        <v>11230345</v>
      </c>
      <c r="F72" s="31">
        <v>1219661</v>
      </c>
      <c r="G72" s="36">
        <f t="shared" si="8"/>
        <v>0.10860405446137229</v>
      </c>
      <c r="H72" s="31">
        <v>4549792</v>
      </c>
      <c r="I72" s="36">
        <f t="shared" si="9"/>
        <v>0.40513376926532535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5769453</v>
      </c>
      <c r="O72" s="36">
        <f t="shared" si="13"/>
        <v>0.51373782372669763</v>
      </c>
      <c r="P72" s="31">
        <v>2998310</v>
      </c>
      <c r="Q72" s="31">
        <v>9046145</v>
      </c>
      <c r="R72" s="31">
        <v>14470090</v>
      </c>
      <c r="S72" s="31">
        <v>6010748</v>
      </c>
      <c r="T72" s="36">
        <f t="shared" si="14"/>
        <v>0.66445408513792337</v>
      </c>
      <c r="U72" s="36">
        <f t="shared" si="15"/>
        <v>0.51745216471945854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8700440</v>
      </c>
      <c r="E74" s="31">
        <v>8640474</v>
      </c>
      <c r="F74" s="31">
        <v>2064853</v>
      </c>
      <c r="G74" s="36">
        <f t="shared" si="8"/>
        <v>0.23732742252115985</v>
      </c>
      <c r="H74" s="31">
        <v>2083550</v>
      </c>
      <c r="I74" s="36">
        <f t="shared" si="9"/>
        <v>0.23947639429729992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4148403</v>
      </c>
      <c r="O74" s="36">
        <f t="shared" si="13"/>
        <v>0.47680381681845974</v>
      </c>
      <c r="P74" s="31">
        <v>2071261</v>
      </c>
      <c r="Q74" s="31">
        <v>8402880</v>
      </c>
      <c r="R74" s="31">
        <v>8650869</v>
      </c>
      <c r="S74" s="31">
        <v>3955823</v>
      </c>
      <c r="T74" s="36">
        <f t="shared" si="14"/>
        <v>0.47076990270002667</v>
      </c>
      <c r="U74" s="36">
        <f t="shared" si="15"/>
        <v>5.9331006570393363E-3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1858235</v>
      </c>
      <c r="E75" s="31">
        <v>1858235</v>
      </c>
      <c r="F75" s="31">
        <v>67512</v>
      </c>
      <c r="G75" s="36">
        <f t="shared" si="8"/>
        <v>3.633124981501263E-2</v>
      </c>
      <c r="H75" s="31">
        <v>152073</v>
      </c>
      <c r="I75" s="36">
        <f t="shared" si="9"/>
        <v>8.1837334890366389E-2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219585</v>
      </c>
      <c r="O75" s="36">
        <f t="shared" si="13"/>
        <v>0.11816858470537903</v>
      </c>
      <c r="P75" s="31">
        <v>137216</v>
      </c>
      <c r="Q75" s="31">
        <v>1793055</v>
      </c>
      <c r="R75" s="31">
        <v>1534649</v>
      </c>
      <c r="S75" s="31">
        <v>336830</v>
      </c>
      <c r="T75" s="36">
        <f t="shared" si="14"/>
        <v>0.1878525756320916</v>
      </c>
      <c r="U75" s="36">
        <f t="shared" si="15"/>
        <v>0.10827454524253732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2398560</v>
      </c>
      <c r="E76" s="31">
        <v>2398560</v>
      </c>
      <c r="F76" s="31">
        <v>895624</v>
      </c>
      <c r="G76" s="36">
        <f t="shared" si="8"/>
        <v>0.37340070709092121</v>
      </c>
      <c r="H76" s="31">
        <v>260439</v>
      </c>
      <c r="I76" s="36">
        <f t="shared" si="9"/>
        <v>0.10858139883930358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1156063</v>
      </c>
      <c r="O76" s="36">
        <f t="shared" si="13"/>
        <v>0.48198210593022478</v>
      </c>
      <c r="P76" s="31">
        <v>560676</v>
      </c>
      <c r="Q76" s="31">
        <v>3360268</v>
      </c>
      <c r="R76" s="31">
        <v>2460268</v>
      </c>
      <c r="S76" s="31">
        <v>810403</v>
      </c>
      <c r="T76" s="36">
        <f t="shared" si="14"/>
        <v>0.2411721326989395</v>
      </c>
      <c r="U76" s="36">
        <f t="shared" si="15"/>
        <v>-0.53549108576076021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29197808</v>
      </c>
      <c r="E78" s="32">
        <f>SUM(E71:E77)</f>
        <v>29137842</v>
      </c>
      <c r="F78" s="32">
        <f>SUM(F71:F77)</f>
        <v>5398580</v>
      </c>
      <c r="G78" s="37">
        <f t="shared" si="8"/>
        <v>0.18489675663323768</v>
      </c>
      <c r="H78" s="32">
        <f>SUM(H71:H77)</f>
        <v>8243372</v>
      </c>
      <c r="I78" s="37">
        <f t="shared" si="9"/>
        <v>0.28232845424560638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13641952</v>
      </c>
      <c r="O78" s="37">
        <f t="shared" si="13"/>
        <v>0.46722521087884405</v>
      </c>
      <c r="P78" s="32">
        <f>SUM(P71:P77)</f>
        <v>6837406</v>
      </c>
      <c r="Q78" s="32">
        <f>SUM(Q71:Q77)</f>
        <v>26815296</v>
      </c>
      <c r="R78" s="32">
        <f>SUM(R71:R77)</f>
        <v>31612734</v>
      </c>
      <c r="S78" s="32">
        <f>SUM(S71:S77)</f>
        <v>13283331</v>
      </c>
      <c r="T78" s="37">
        <f t="shared" si="14"/>
        <v>0.49536395197725952</v>
      </c>
      <c r="U78" s="37">
        <f t="shared" si="15"/>
        <v>0.20562856732509371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4568398</v>
      </c>
      <c r="E79" s="31">
        <v>4568398</v>
      </c>
      <c r="F79" s="31">
        <v>948949</v>
      </c>
      <c r="G79" s="36">
        <f t="shared" si="8"/>
        <v>0.20772029932593439</v>
      </c>
      <c r="H79" s="31">
        <v>1034990</v>
      </c>
      <c r="I79" s="36">
        <f t="shared" si="9"/>
        <v>0.2265542538106356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1983939</v>
      </c>
      <c r="O79" s="36">
        <f t="shared" si="13"/>
        <v>0.43427455313656999</v>
      </c>
      <c r="P79" s="31">
        <v>0</v>
      </c>
      <c r="Q79" s="31">
        <v>4124505</v>
      </c>
      <c r="R79" s="31">
        <v>4110795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3470660</v>
      </c>
      <c r="E81" s="31">
        <v>3470660</v>
      </c>
      <c r="F81" s="31">
        <v>811239</v>
      </c>
      <c r="G81" s="36">
        <f t="shared" si="8"/>
        <v>0.23374199719937994</v>
      </c>
      <c r="H81" s="31">
        <v>907593</v>
      </c>
      <c r="I81" s="36">
        <f t="shared" si="9"/>
        <v>0.26150444007767976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1718832</v>
      </c>
      <c r="O81" s="36">
        <f t="shared" si="13"/>
        <v>0.49524643727705969</v>
      </c>
      <c r="P81" s="31">
        <v>831959</v>
      </c>
      <c r="Q81" s="31">
        <v>3456950</v>
      </c>
      <c r="R81" s="31">
        <v>3414820</v>
      </c>
      <c r="S81" s="31">
        <v>1640019</v>
      </c>
      <c r="T81" s="36">
        <f t="shared" si="14"/>
        <v>0.47441212629630164</v>
      </c>
      <c r="U81" s="36">
        <f t="shared" si="15"/>
        <v>9.0910729975876237E-2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1227268</v>
      </c>
      <c r="E82" s="31">
        <v>1227268</v>
      </c>
      <c r="F82" s="31">
        <v>392235</v>
      </c>
      <c r="G82" s="36">
        <f t="shared" si="8"/>
        <v>0.31960011994120274</v>
      </c>
      <c r="H82" s="31">
        <v>229797</v>
      </c>
      <c r="I82" s="36">
        <f t="shared" si="9"/>
        <v>0.18724272123122251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622032</v>
      </c>
      <c r="O82" s="36">
        <f t="shared" si="13"/>
        <v>0.50684284117242528</v>
      </c>
      <c r="P82" s="31">
        <v>248541</v>
      </c>
      <c r="Q82" s="31">
        <v>916890</v>
      </c>
      <c r="R82" s="31">
        <v>1016234</v>
      </c>
      <c r="S82" s="31">
        <v>524017</v>
      </c>
      <c r="T82" s="36">
        <f t="shared" si="14"/>
        <v>0.57151566709201762</v>
      </c>
      <c r="U82" s="36">
        <f t="shared" si="15"/>
        <v>-7.5416128526078152E-2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9266326</v>
      </c>
      <c r="E84" s="32">
        <f>SUM(E79:E83)</f>
        <v>9266326</v>
      </c>
      <c r="F84" s="32">
        <f>SUM(F79:F83)</f>
        <v>2152423</v>
      </c>
      <c r="G84" s="37">
        <f t="shared" si="8"/>
        <v>0.23228440268559514</v>
      </c>
      <c r="H84" s="32">
        <f>SUM(H79:H83)</f>
        <v>2172380</v>
      </c>
      <c r="I84" s="37">
        <f t="shared" si="9"/>
        <v>0.23443811495516131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4324803</v>
      </c>
      <c r="O84" s="37">
        <f t="shared" si="13"/>
        <v>0.46672251764075645</v>
      </c>
      <c r="P84" s="32">
        <f>SUM(P79:P83)</f>
        <v>1080500</v>
      </c>
      <c r="Q84" s="32">
        <f>SUM(Q79:Q83)</f>
        <v>8498345</v>
      </c>
      <c r="R84" s="32">
        <f>SUM(R79:R83)</f>
        <v>8541849</v>
      </c>
      <c r="S84" s="32">
        <f>SUM(S79:S83)</f>
        <v>2164036</v>
      </c>
      <c r="T84" s="37">
        <f t="shared" si="14"/>
        <v>0.25464205089343867</v>
      </c>
      <c r="U84" s="37">
        <f t="shared" si="15"/>
        <v>1.010532161036557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52595764</v>
      </c>
      <c r="E85" s="32">
        <f>SUM(E57,E59:E62,E64:E69,E71:E77,E79:E83)</f>
        <v>52535798</v>
      </c>
      <c r="F85" s="32">
        <f>SUM(F57,F59:F62,F64:F69,F71:F77,F79:F83)</f>
        <v>10940306</v>
      </c>
      <c r="G85" s="37">
        <f t="shared" si="8"/>
        <v>0.20800735968014458</v>
      </c>
      <c r="H85" s="32">
        <f>SUM(H57,H59:H62,H64:H69,H71:H77,H79:H83)</f>
        <v>12770400</v>
      </c>
      <c r="I85" s="37">
        <f t="shared" si="9"/>
        <v>0.24280282343650336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23710706</v>
      </c>
      <c r="O85" s="37">
        <f t="shared" si="13"/>
        <v>0.45081018311664794</v>
      </c>
      <c r="P85" s="32">
        <f>SUM(P57,P59:P62,P64:P69,P71:P77,P79:P83)</f>
        <v>12085914</v>
      </c>
      <c r="Q85" s="32">
        <f>SUM(Q57,Q59:Q62,Q64:Q69,Q71:Q77,Q79:Q83)</f>
        <v>56577369</v>
      </c>
      <c r="R85" s="32">
        <f>SUM(R57,R59:R62,R64:R69,R71:R77,R79:R83)</f>
        <v>62064551</v>
      </c>
      <c r="S85" s="32">
        <f>SUM(S57,S59:S62,S64:S69,S71:S77,S79:S83)</f>
        <v>22696094</v>
      </c>
      <c r="T85" s="37">
        <f t="shared" si="14"/>
        <v>0.40115145686608367</v>
      </c>
      <c r="U85" s="37">
        <f t="shared" si="15"/>
        <v>5.6635021563118837E-2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80124201</v>
      </c>
      <c r="E88" s="31">
        <v>80124201</v>
      </c>
      <c r="F88" s="31">
        <v>16964892</v>
      </c>
      <c r="G88" s="36">
        <f t="shared" ref="G88:G99" si="16">IF(($D88      =0),0,($F88      /$D88      ))</f>
        <v>0.21173243275149789</v>
      </c>
      <c r="H88" s="31">
        <v>17312288</v>
      </c>
      <c r="I88" s="36">
        <f t="shared" ref="I88:I99" si="17">IF(($D88      =0),0,($H88      /$D88      ))</f>
        <v>0.21606815149395375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34277180</v>
      </c>
      <c r="O88" s="36">
        <f t="shared" ref="O88:O99" si="21">IF(($D88      =0),0,($N88      /$D88      ))</f>
        <v>0.42780058424545164</v>
      </c>
      <c r="P88" s="31">
        <v>17568215</v>
      </c>
      <c r="Q88" s="31">
        <v>77725100</v>
      </c>
      <c r="R88" s="31">
        <v>77847624</v>
      </c>
      <c r="S88" s="31">
        <v>35232012</v>
      </c>
      <c r="T88" s="36">
        <f t="shared" ref="T88:T99" si="22">IF(($Q88      =0),0,($S88      /$Q88      ))</f>
        <v>0.45329001828238241</v>
      </c>
      <c r="U88" s="36">
        <f t="shared" ref="U88:U99" si="23">IF(($P88      =0),0,(($H88      /$P88      )-1))</f>
        <v>-1.4567615435034265E-2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171872667</v>
      </c>
      <c r="E89" s="31">
        <v>171872667</v>
      </c>
      <c r="F89" s="31">
        <v>37099264</v>
      </c>
      <c r="G89" s="36">
        <f t="shared" si="16"/>
        <v>0.21585319322472607</v>
      </c>
      <c r="H89" s="31">
        <v>58044212</v>
      </c>
      <c r="I89" s="36">
        <f t="shared" si="17"/>
        <v>0.33771636300959945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95143476</v>
      </c>
      <c r="O89" s="36">
        <f t="shared" si="21"/>
        <v>0.55356955623432547</v>
      </c>
      <c r="P89" s="31">
        <v>43696893</v>
      </c>
      <c r="Q89" s="31">
        <v>178447020</v>
      </c>
      <c r="R89" s="31">
        <v>169053895</v>
      </c>
      <c r="S89" s="31">
        <v>66792732</v>
      </c>
      <c r="T89" s="36">
        <f t="shared" si="22"/>
        <v>0.3743000695668664</v>
      </c>
      <c r="U89" s="36">
        <f t="shared" si="23"/>
        <v>0.32833728018145369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120751608</v>
      </c>
      <c r="E90" s="31">
        <v>120751608</v>
      </c>
      <c r="F90" s="31">
        <v>22027961</v>
      </c>
      <c r="G90" s="36">
        <f t="shared" si="16"/>
        <v>0.18242374875869147</v>
      </c>
      <c r="H90" s="31">
        <v>37007903</v>
      </c>
      <c r="I90" s="36">
        <f t="shared" si="17"/>
        <v>0.30647958741882758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59035864</v>
      </c>
      <c r="O90" s="36">
        <f t="shared" si="21"/>
        <v>0.48890333617751908</v>
      </c>
      <c r="P90" s="31">
        <v>23818169</v>
      </c>
      <c r="Q90" s="31">
        <v>108265927</v>
      </c>
      <c r="R90" s="31">
        <v>120810626</v>
      </c>
      <c r="S90" s="31">
        <v>41857664</v>
      </c>
      <c r="T90" s="36">
        <f t="shared" si="22"/>
        <v>0.3866189960207887</v>
      </c>
      <c r="U90" s="36">
        <f t="shared" si="23"/>
        <v>0.55376775603531914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372748476</v>
      </c>
      <c r="E91" s="32">
        <f>SUM(E88:E90)</f>
        <v>372748476</v>
      </c>
      <c r="F91" s="32">
        <f>SUM(F88:F90)</f>
        <v>76092117</v>
      </c>
      <c r="G91" s="37">
        <f t="shared" si="16"/>
        <v>0.20413796943330761</v>
      </c>
      <c r="H91" s="32">
        <f>SUM(H88:H90)</f>
        <v>112364403</v>
      </c>
      <c r="I91" s="37">
        <f t="shared" si="17"/>
        <v>0.30144832302412955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188456520</v>
      </c>
      <c r="O91" s="37">
        <f t="shared" si="21"/>
        <v>0.50558629245743714</v>
      </c>
      <c r="P91" s="32">
        <f>SUM(P88:P90)</f>
        <v>85083277</v>
      </c>
      <c r="Q91" s="32">
        <f>SUM(Q88:Q90)</f>
        <v>364438047</v>
      </c>
      <c r="R91" s="32">
        <f>SUM(R88:R90)</f>
        <v>367712145</v>
      </c>
      <c r="S91" s="32">
        <f>SUM(S88:S90)</f>
        <v>143882408</v>
      </c>
      <c r="T91" s="37">
        <f t="shared" si="22"/>
        <v>0.39480622065785576</v>
      </c>
      <c r="U91" s="37">
        <f t="shared" si="23"/>
        <v>0.32064028281374268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24866336</v>
      </c>
      <c r="E92" s="31">
        <v>24866336</v>
      </c>
      <c r="F92" s="31">
        <v>4549390</v>
      </c>
      <c r="G92" s="36">
        <f t="shared" si="16"/>
        <v>0.18295377332631554</v>
      </c>
      <c r="H92" s="31">
        <v>4976923</v>
      </c>
      <c r="I92" s="36">
        <f t="shared" si="17"/>
        <v>0.20014701804077609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9526313</v>
      </c>
      <c r="O92" s="36">
        <f t="shared" si="21"/>
        <v>0.38310079136709163</v>
      </c>
      <c r="P92" s="31">
        <v>4661831</v>
      </c>
      <c r="Q92" s="31">
        <v>27368430</v>
      </c>
      <c r="R92" s="31">
        <v>25485113</v>
      </c>
      <c r="S92" s="31">
        <v>8372107</v>
      </c>
      <c r="T92" s="36">
        <f t="shared" si="22"/>
        <v>0.30590380960836994</v>
      </c>
      <c r="U92" s="36">
        <f t="shared" si="23"/>
        <v>6.7589751752047622E-2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2444170</v>
      </c>
      <c r="E94" s="31">
        <v>2444170</v>
      </c>
      <c r="F94" s="31">
        <v>1594768</v>
      </c>
      <c r="G94" s="36">
        <f t="shared" si="16"/>
        <v>0.65247834643253133</v>
      </c>
      <c r="H94" s="31">
        <v>135500</v>
      </c>
      <c r="I94" s="36">
        <f t="shared" si="17"/>
        <v>5.543804236202883E-2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1730268</v>
      </c>
      <c r="O94" s="36">
        <f t="shared" si="21"/>
        <v>0.70791638879456009</v>
      </c>
      <c r="P94" s="31">
        <v>854340</v>
      </c>
      <c r="Q94" s="31">
        <v>2330000</v>
      </c>
      <c r="R94" s="31">
        <v>2440000</v>
      </c>
      <c r="S94" s="31">
        <v>1012340</v>
      </c>
      <c r="T94" s="36">
        <f t="shared" si="22"/>
        <v>0.43448068669527895</v>
      </c>
      <c r="U94" s="36">
        <f t="shared" si="23"/>
        <v>-0.84139803825174986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7964680</v>
      </c>
      <c r="E95" s="31">
        <v>7964680</v>
      </c>
      <c r="F95" s="31">
        <v>1567532</v>
      </c>
      <c r="G95" s="36">
        <f t="shared" si="16"/>
        <v>0.1968104179954499</v>
      </c>
      <c r="H95" s="31">
        <v>4425916</v>
      </c>
      <c r="I95" s="36">
        <f t="shared" si="17"/>
        <v>0.55569288408322748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5993448</v>
      </c>
      <c r="O95" s="36">
        <f t="shared" si="21"/>
        <v>0.75250330207867733</v>
      </c>
      <c r="P95" s="31">
        <v>4114027</v>
      </c>
      <c r="Q95" s="31">
        <v>6881604</v>
      </c>
      <c r="R95" s="31">
        <v>7426207</v>
      </c>
      <c r="S95" s="31">
        <v>5013932</v>
      </c>
      <c r="T95" s="36">
        <f t="shared" si="22"/>
        <v>0.72859932073975775</v>
      </c>
      <c r="U95" s="36">
        <f t="shared" si="23"/>
        <v>7.5811121317385544E-2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35275186</v>
      </c>
      <c r="E96" s="32">
        <f>SUM(E92:E95)</f>
        <v>35275186</v>
      </c>
      <c r="F96" s="32">
        <f>SUM(F92:F95)</f>
        <v>7711690</v>
      </c>
      <c r="G96" s="37">
        <f t="shared" si="16"/>
        <v>0.21861514776987995</v>
      </c>
      <c r="H96" s="32">
        <f>SUM(H92:H95)</f>
        <v>9538339</v>
      </c>
      <c r="I96" s="37">
        <f t="shared" si="17"/>
        <v>0.27039797890789291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17250029</v>
      </c>
      <c r="O96" s="37">
        <f t="shared" si="21"/>
        <v>0.48901312667777286</v>
      </c>
      <c r="P96" s="32">
        <f>SUM(P92:P95)</f>
        <v>9630198</v>
      </c>
      <c r="Q96" s="32">
        <f>SUM(Q92:Q95)</f>
        <v>36580034</v>
      </c>
      <c r="R96" s="32">
        <f>SUM(R92:R95)</f>
        <v>35351320</v>
      </c>
      <c r="S96" s="32">
        <f>SUM(S92:S95)</f>
        <v>14398379</v>
      </c>
      <c r="T96" s="37">
        <f t="shared" si="22"/>
        <v>0.39361305678392755</v>
      </c>
      <c r="U96" s="37">
        <f t="shared" si="23"/>
        <v>-9.5386408462214689E-3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16580215</v>
      </c>
      <c r="E97" s="31">
        <v>16580215</v>
      </c>
      <c r="F97" s="31">
        <v>1705005</v>
      </c>
      <c r="G97" s="36">
        <f t="shared" si="16"/>
        <v>0.10283370873055626</v>
      </c>
      <c r="H97" s="31">
        <v>4455716</v>
      </c>
      <c r="I97" s="36">
        <f t="shared" si="17"/>
        <v>0.26873692530525084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6160721</v>
      </c>
      <c r="O97" s="36">
        <f t="shared" si="21"/>
        <v>0.37157063403580715</v>
      </c>
      <c r="P97" s="31">
        <v>3521451</v>
      </c>
      <c r="Q97" s="31">
        <v>17640116</v>
      </c>
      <c r="R97" s="31">
        <v>12256534</v>
      </c>
      <c r="S97" s="31">
        <v>6855827</v>
      </c>
      <c r="T97" s="36">
        <f t="shared" si="22"/>
        <v>0.38864976851626148</v>
      </c>
      <c r="U97" s="36">
        <f t="shared" si="23"/>
        <v>0.26530682948591355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3862930</v>
      </c>
      <c r="E98" s="31">
        <v>3862930</v>
      </c>
      <c r="F98" s="31">
        <v>1176906</v>
      </c>
      <c r="G98" s="36">
        <f t="shared" si="16"/>
        <v>0.30466666494086098</v>
      </c>
      <c r="H98" s="31">
        <v>1848857</v>
      </c>
      <c r="I98" s="36">
        <f t="shared" si="17"/>
        <v>0.47861519623705323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3025763</v>
      </c>
      <c r="O98" s="36">
        <f t="shared" si="21"/>
        <v>0.78328186117791421</v>
      </c>
      <c r="P98" s="31">
        <v>648396</v>
      </c>
      <c r="Q98" s="31">
        <v>3886754</v>
      </c>
      <c r="R98" s="31">
        <v>3862930</v>
      </c>
      <c r="S98" s="31">
        <v>2053917</v>
      </c>
      <c r="T98" s="36">
        <f t="shared" si="22"/>
        <v>0.52844018427716288</v>
      </c>
      <c r="U98" s="36">
        <f t="shared" si="23"/>
        <v>1.8514318410354167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12214686</v>
      </c>
      <c r="E99" s="31">
        <v>12214686</v>
      </c>
      <c r="F99" s="31">
        <v>2316546</v>
      </c>
      <c r="G99" s="36">
        <f t="shared" si="16"/>
        <v>0.18965252156297754</v>
      </c>
      <c r="H99" s="31">
        <v>1099064</v>
      </c>
      <c r="I99" s="36">
        <f t="shared" si="17"/>
        <v>8.9978899171047053E-2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3415610</v>
      </c>
      <c r="O99" s="36">
        <f t="shared" si="21"/>
        <v>0.27963142073402458</v>
      </c>
      <c r="P99" s="31">
        <v>2811607</v>
      </c>
      <c r="Q99" s="31">
        <v>13350252</v>
      </c>
      <c r="R99" s="31">
        <v>13350252</v>
      </c>
      <c r="S99" s="31">
        <v>5650137</v>
      </c>
      <c r="T99" s="36">
        <f t="shared" si="22"/>
        <v>0.42322324702185399</v>
      </c>
      <c r="U99" s="36">
        <f t="shared" si="23"/>
        <v>-0.60909757302496403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329374</v>
      </c>
      <c r="G100" s="36">
        <f>IF(($D100     =0),0,($F100     /$D100     ))</f>
        <v>0</v>
      </c>
      <c r="H100" s="31">
        <v>59862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389236</v>
      </c>
      <c r="O100" s="36">
        <f>IF(($D100     =0),0,($N100     /$D100     ))</f>
        <v>0</v>
      </c>
      <c r="P100" s="31">
        <v>206374</v>
      </c>
      <c r="Q100" s="31">
        <v>3171432</v>
      </c>
      <c r="R100" s="31">
        <v>3071600</v>
      </c>
      <c r="S100" s="31">
        <v>712589</v>
      </c>
      <c r="T100" s="36">
        <f>IF(($Q100     =0),0,($S100     /$Q100     ))</f>
        <v>0.22468998231713624</v>
      </c>
      <c r="U100" s="36">
        <f>IF(($P100     =0),0,(($H100     /$P100     )-1))</f>
        <v>-0.70993439096010158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32657831</v>
      </c>
      <c r="E101" s="32">
        <f>SUM(E97:E100)</f>
        <v>32657831</v>
      </c>
      <c r="F101" s="32">
        <f>SUM(F97:F100)</f>
        <v>5527831</v>
      </c>
      <c r="G101" s="37">
        <f>IF(($D101     =0),0,($F101     /$D101     ))</f>
        <v>0.16926509908144236</v>
      </c>
      <c r="H101" s="32">
        <f>SUM(H97:H100)</f>
        <v>7463499</v>
      </c>
      <c r="I101" s="37">
        <f>IF(($D101     =0),0,($H101     /$D101     ))</f>
        <v>0.22853627358167172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12991330</v>
      </c>
      <c r="O101" s="37">
        <f>IF(($D101     =0),0,($N101     /$D101     ))</f>
        <v>0.39780137266311411</v>
      </c>
      <c r="P101" s="32">
        <f>SUM(P97:P100)</f>
        <v>7187828</v>
      </c>
      <c r="Q101" s="32">
        <f>SUM(Q97:Q100)</f>
        <v>38048554</v>
      </c>
      <c r="R101" s="32">
        <f>SUM(R97:R100)</f>
        <v>32541316</v>
      </c>
      <c r="S101" s="32">
        <f>SUM(S97:S100)</f>
        <v>15272470</v>
      </c>
      <c r="T101" s="37">
        <f>IF(($Q101     =0),0,($S101     /$Q101     ))</f>
        <v>0.40139422906846867</v>
      </c>
      <c r="U101" s="37">
        <f>IF(($P101     =0),0,(($H101     /$P101     )-1))</f>
        <v>3.8352475880057302E-2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440681493</v>
      </c>
      <c r="E102" s="32">
        <f>SUM(E88:E90,E92:E95,E97:E100)</f>
        <v>440681493</v>
      </c>
      <c r="F102" s="32">
        <f>SUM(F88:F90,F92:F95,F97:F100)</f>
        <v>89331638</v>
      </c>
      <c r="G102" s="37">
        <f>IF(($D102     =0),0,($F102     /$D102     ))</f>
        <v>0.20271247923724359</v>
      </c>
      <c r="H102" s="32">
        <f>SUM(H88:H90,H92:H95,H97:H100)</f>
        <v>129366241</v>
      </c>
      <c r="I102" s="37">
        <f>IF(($D102     =0),0,($H102     /$D102     ))</f>
        <v>0.29355950511858686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218697879</v>
      </c>
      <c r="O102" s="37">
        <f>IF(($D102     =0),0,($N102     /$D102     ))</f>
        <v>0.49627198435583042</v>
      </c>
      <c r="P102" s="32">
        <f>SUM(P88:P90,P92:P95,P97:P100)</f>
        <v>101901303</v>
      </c>
      <c r="Q102" s="32">
        <f>SUM(Q88:Q90,Q92:Q95,Q97:Q100)</f>
        <v>439066635</v>
      </c>
      <c r="R102" s="32">
        <f>SUM(R88:R90,R92:R95,R97:R100)</f>
        <v>435604781</v>
      </c>
      <c r="S102" s="32">
        <f>SUM(S88:S90,S92:S95,S97:S100)</f>
        <v>173553257</v>
      </c>
      <c r="T102" s="37">
        <f>IF(($Q102     =0),0,($S102     /$Q102     ))</f>
        <v>0.39527771678665585</v>
      </c>
      <c r="U102" s="37">
        <f>IF(($P102     =0),0,(($H102     /$P102     )-1))</f>
        <v>0.26952489508402055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129562100</v>
      </c>
      <c r="E105" s="31">
        <v>129562100</v>
      </c>
      <c r="F105" s="31">
        <v>27515957</v>
      </c>
      <c r="G105" s="36">
        <f t="shared" ref="G105:G136" si="24">IF(($D105     =0),0,($F105     /$D105     ))</f>
        <v>0.21237659006762008</v>
      </c>
      <c r="H105" s="31">
        <v>36381837</v>
      </c>
      <c r="I105" s="36">
        <f t="shared" ref="I105:I136" si="25">IF(($D105     =0),0,($H105     /$D105     ))</f>
        <v>0.28080616939676034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63897794</v>
      </c>
      <c r="O105" s="36">
        <f t="shared" ref="O105:O136" si="29">IF(($D105     =0),0,($N105     /$D105     ))</f>
        <v>0.49318275946438039</v>
      </c>
      <c r="P105" s="31">
        <v>32579072</v>
      </c>
      <c r="Q105" s="31">
        <v>121076720</v>
      </c>
      <c r="R105" s="31">
        <v>121894172</v>
      </c>
      <c r="S105" s="31">
        <v>59401924</v>
      </c>
      <c r="T105" s="36">
        <f t="shared" ref="T105:T136" si="30">IF(($Q105     =0),0,($S105     /$Q105     ))</f>
        <v>0.49061391818344602</v>
      </c>
      <c r="U105" s="36">
        <f t="shared" ref="U105:U136" si="31">IF(($P105     =0),0,(($H105     /$P105     )-1))</f>
        <v>0.11672416574664868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129562100</v>
      </c>
      <c r="E106" s="32">
        <f>E105</f>
        <v>129562100</v>
      </c>
      <c r="F106" s="32">
        <f>F105</f>
        <v>27515957</v>
      </c>
      <c r="G106" s="37">
        <f t="shared" si="24"/>
        <v>0.21237659006762008</v>
      </c>
      <c r="H106" s="32">
        <f>H105</f>
        <v>36381837</v>
      </c>
      <c r="I106" s="37">
        <f t="shared" si="25"/>
        <v>0.28080616939676034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63897794</v>
      </c>
      <c r="O106" s="37">
        <f t="shared" si="29"/>
        <v>0.49318275946438039</v>
      </c>
      <c r="P106" s="32">
        <f>P105</f>
        <v>32579072</v>
      </c>
      <c r="Q106" s="32">
        <f>Q105</f>
        <v>121076720</v>
      </c>
      <c r="R106" s="32">
        <f>R105</f>
        <v>121894172</v>
      </c>
      <c r="S106" s="32">
        <f>S105</f>
        <v>59401924</v>
      </c>
      <c r="T106" s="37">
        <f t="shared" si="30"/>
        <v>0.49061391818344602</v>
      </c>
      <c r="U106" s="37">
        <f t="shared" si="31"/>
        <v>0.11672416574664868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1682527</v>
      </c>
      <c r="E107" s="31">
        <v>1682527</v>
      </c>
      <c r="F107" s="31">
        <v>72186</v>
      </c>
      <c r="G107" s="36">
        <f t="shared" si="24"/>
        <v>4.2903323393918787E-2</v>
      </c>
      <c r="H107" s="31">
        <v>491899</v>
      </c>
      <c r="I107" s="36">
        <f t="shared" si="25"/>
        <v>0.29235726974960879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564085</v>
      </c>
      <c r="O107" s="36">
        <f t="shared" si="29"/>
        <v>0.33526059314352757</v>
      </c>
      <c r="P107" s="31">
        <v>271453</v>
      </c>
      <c r="Q107" s="31">
        <v>1701568</v>
      </c>
      <c r="R107" s="31">
        <v>1701568</v>
      </c>
      <c r="S107" s="31">
        <v>548580</v>
      </c>
      <c r="T107" s="36">
        <f t="shared" si="30"/>
        <v>0.32239675405273255</v>
      </c>
      <c r="U107" s="36">
        <f t="shared" si="31"/>
        <v>0.81209638500955972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2782283</v>
      </c>
      <c r="E108" s="31">
        <v>2782283</v>
      </c>
      <c r="F108" s="31">
        <v>429099</v>
      </c>
      <c r="G108" s="36">
        <f t="shared" si="24"/>
        <v>0.15422550473837493</v>
      </c>
      <c r="H108" s="31">
        <v>590281</v>
      </c>
      <c r="I108" s="36">
        <f t="shared" si="25"/>
        <v>0.21215706669666601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1019380</v>
      </c>
      <c r="O108" s="36">
        <f t="shared" si="29"/>
        <v>0.36638257143504094</v>
      </c>
      <c r="P108" s="31">
        <v>301503</v>
      </c>
      <c r="Q108" s="31">
        <v>2463138</v>
      </c>
      <c r="R108" s="31">
        <v>2457443</v>
      </c>
      <c r="S108" s="31">
        <v>790668</v>
      </c>
      <c r="T108" s="36">
        <f t="shared" si="30"/>
        <v>0.32100028500230193</v>
      </c>
      <c r="U108" s="36">
        <f t="shared" si="31"/>
        <v>0.95779478147812802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39159799</v>
      </c>
      <c r="E110" s="31">
        <v>39159799</v>
      </c>
      <c r="F110" s="31">
        <v>8536127</v>
      </c>
      <c r="G110" s="36">
        <f t="shared" si="24"/>
        <v>0.21798189005004853</v>
      </c>
      <c r="H110" s="31">
        <v>10524767</v>
      </c>
      <c r="I110" s="36">
        <f t="shared" si="25"/>
        <v>0.26876458175896151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19060894</v>
      </c>
      <c r="O110" s="36">
        <f t="shared" si="29"/>
        <v>0.48674647180901004</v>
      </c>
      <c r="P110" s="31">
        <v>8956796</v>
      </c>
      <c r="Q110" s="31">
        <v>44522508</v>
      </c>
      <c r="R110" s="31">
        <v>41525419</v>
      </c>
      <c r="S110" s="31">
        <v>18083492</v>
      </c>
      <c r="T110" s="36">
        <f t="shared" si="30"/>
        <v>0.40616516931166591</v>
      </c>
      <c r="U110" s="36">
        <f t="shared" si="31"/>
        <v>0.17505936274533895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702830</v>
      </c>
      <c r="E111" s="31">
        <v>702830</v>
      </c>
      <c r="F111" s="31">
        <v>8900</v>
      </c>
      <c r="G111" s="36">
        <f t="shared" si="24"/>
        <v>1.266309064780957E-2</v>
      </c>
      <c r="H111" s="31">
        <v>13350</v>
      </c>
      <c r="I111" s="36">
        <f t="shared" si="25"/>
        <v>1.8994635971714354E-2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22250</v>
      </c>
      <c r="O111" s="36">
        <f t="shared" si="29"/>
        <v>3.1657726619523922E-2</v>
      </c>
      <c r="P111" s="31">
        <v>0</v>
      </c>
      <c r="Q111" s="31">
        <v>770000</v>
      </c>
      <c r="R111" s="31">
        <v>670000</v>
      </c>
      <c r="S111" s="31">
        <v>122583</v>
      </c>
      <c r="T111" s="36">
        <f t="shared" si="30"/>
        <v>0.15919870129870131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44327439</v>
      </c>
      <c r="E112" s="32">
        <f>SUM(E107:E111)</f>
        <v>44327439</v>
      </c>
      <c r="F112" s="32">
        <f>SUM(F107:F111)</f>
        <v>9046312</v>
      </c>
      <c r="G112" s="37">
        <f t="shared" si="24"/>
        <v>0.20407928371408959</v>
      </c>
      <c r="H112" s="32">
        <f>SUM(H107:H111)</f>
        <v>11620297</v>
      </c>
      <c r="I112" s="37">
        <f t="shared" si="25"/>
        <v>0.26214681610638502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20666609</v>
      </c>
      <c r="O112" s="37">
        <f t="shared" si="29"/>
        <v>0.46622609982047464</v>
      </c>
      <c r="P112" s="32">
        <f>SUM(P107:P111)</f>
        <v>9529752</v>
      </c>
      <c r="Q112" s="32">
        <f>SUM(Q107:Q111)</f>
        <v>49457214</v>
      </c>
      <c r="R112" s="32">
        <f>SUM(R107:R111)</f>
        <v>46354430</v>
      </c>
      <c r="S112" s="32">
        <f>SUM(S107:S111)</f>
        <v>19545323</v>
      </c>
      <c r="T112" s="37">
        <f t="shared" si="30"/>
        <v>0.39519660367444071</v>
      </c>
      <c r="U112" s="37">
        <f t="shared" si="31"/>
        <v>0.21937034667848643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4503460</v>
      </c>
      <c r="E114" s="31">
        <v>4503460</v>
      </c>
      <c r="F114" s="31">
        <v>657532</v>
      </c>
      <c r="G114" s="36">
        <f t="shared" si="24"/>
        <v>0.14600595986197279</v>
      </c>
      <c r="H114" s="31">
        <v>691892</v>
      </c>
      <c r="I114" s="36">
        <f t="shared" si="25"/>
        <v>0.15363564903429808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1349424</v>
      </c>
      <c r="O114" s="36">
        <f t="shared" si="29"/>
        <v>0.29964160889627089</v>
      </c>
      <c r="P114" s="31">
        <v>308096</v>
      </c>
      <c r="Q114" s="31">
        <v>4093547</v>
      </c>
      <c r="R114" s="31">
        <v>4874727</v>
      </c>
      <c r="S114" s="31">
        <v>1267094</v>
      </c>
      <c r="T114" s="36">
        <f t="shared" si="30"/>
        <v>0.3095344941685047</v>
      </c>
      <c r="U114" s="36">
        <f t="shared" si="31"/>
        <v>1.2457026381387619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514416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27971596</v>
      </c>
      <c r="E117" s="31">
        <v>27971596</v>
      </c>
      <c r="F117" s="31">
        <v>7213769</v>
      </c>
      <c r="G117" s="36">
        <f t="shared" si="24"/>
        <v>0.25789622444139404</v>
      </c>
      <c r="H117" s="31">
        <v>11342138</v>
      </c>
      <c r="I117" s="36">
        <f t="shared" si="25"/>
        <v>0.40548769544648078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18555907</v>
      </c>
      <c r="O117" s="36">
        <f t="shared" si="29"/>
        <v>0.66338391988787482</v>
      </c>
      <c r="P117" s="31">
        <v>5529174</v>
      </c>
      <c r="Q117" s="31">
        <v>28365035</v>
      </c>
      <c r="R117" s="31">
        <v>21839215</v>
      </c>
      <c r="S117" s="31">
        <v>8619165</v>
      </c>
      <c r="T117" s="36">
        <f t="shared" si="30"/>
        <v>0.30386583341074674</v>
      </c>
      <c r="U117" s="36">
        <f t="shared" si="31"/>
        <v>1.0513259304192633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1643184</v>
      </c>
      <c r="E119" s="31">
        <v>1643184</v>
      </c>
      <c r="F119" s="31">
        <v>424066</v>
      </c>
      <c r="G119" s="36">
        <f t="shared" si="24"/>
        <v>0.25807578457433861</v>
      </c>
      <c r="H119" s="31">
        <v>555725</v>
      </c>
      <c r="I119" s="36">
        <f t="shared" si="25"/>
        <v>0.33820010418796675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979791</v>
      </c>
      <c r="O119" s="36">
        <f t="shared" si="29"/>
        <v>0.59627588876230542</v>
      </c>
      <c r="P119" s="31">
        <v>444619</v>
      </c>
      <c r="Q119" s="31">
        <v>1478508</v>
      </c>
      <c r="R119" s="31">
        <v>1483613</v>
      </c>
      <c r="S119" s="31">
        <v>802472</v>
      </c>
      <c r="T119" s="36">
        <f t="shared" si="30"/>
        <v>0.54275796952062483</v>
      </c>
      <c r="U119" s="36">
        <f t="shared" si="31"/>
        <v>0.24989035556285266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900791</v>
      </c>
      <c r="E120" s="31">
        <v>900791</v>
      </c>
      <c r="F120" s="31">
        <v>32800</v>
      </c>
      <c r="G120" s="36">
        <f t="shared" si="24"/>
        <v>3.6412441953793943E-2</v>
      </c>
      <c r="H120" s="31">
        <v>49115</v>
      </c>
      <c r="I120" s="36">
        <f t="shared" si="25"/>
        <v>5.4524301419530172E-2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81915</v>
      </c>
      <c r="O120" s="36">
        <f t="shared" si="29"/>
        <v>9.0936743373324108E-2</v>
      </c>
      <c r="P120" s="31">
        <v>256166</v>
      </c>
      <c r="Q120" s="31">
        <v>2327673</v>
      </c>
      <c r="R120" s="31">
        <v>1209578</v>
      </c>
      <c r="S120" s="31">
        <v>526549</v>
      </c>
      <c r="T120" s="36">
        <f t="shared" si="30"/>
        <v>0.22621261663472489</v>
      </c>
      <c r="U120" s="36">
        <f t="shared" si="31"/>
        <v>-0.80826885691309536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35019031</v>
      </c>
      <c r="E121" s="32">
        <f>SUM(E113:E120)</f>
        <v>35019031</v>
      </c>
      <c r="F121" s="32">
        <f>SUM(F113:F120)</f>
        <v>8328167</v>
      </c>
      <c r="G121" s="37">
        <f t="shared" si="24"/>
        <v>0.23781831656050106</v>
      </c>
      <c r="H121" s="32">
        <f>SUM(H113:H120)</f>
        <v>12638870</v>
      </c>
      <c r="I121" s="37">
        <f t="shared" si="25"/>
        <v>0.36091432684131092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20967037</v>
      </c>
      <c r="O121" s="37">
        <f t="shared" si="29"/>
        <v>0.59873264340181198</v>
      </c>
      <c r="P121" s="32">
        <f>SUM(P113:P120)</f>
        <v>6538055</v>
      </c>
      <c r="Q121" s="32">
        <f>SUM(Q113:Q120)</f>
        <v>36779179</v>
      </c>
      <c r="R121" s="32">
        <f>SUM(R113:R120)</f>
        <v>29407133</v>
      </c>
      <c r="S121" s="32">
        <f>SUM(S113:S120)</f>
        <v>11215280</v>
      </c>
      <c r="T121" s="37">
        <f t="shared" si="30"/>
        <v>0.3049355723791442</v>
      </c>
      <c r="U121" s="37">
        <f t="shared" si="31"/>
        <v>0.93312384187652131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2018577</v>
      </c>
      <c r="E122" s="31">
        <v>2018577</v>
      </c>
      <c r="F122" s="31">
        <v>523712</v>
      </c>
      <c r="G122" s="36">
        <f t="shared" si="24"/>
        <v>0.25944613457896332</v>
      </c>
      <c r="H122" s="31">
        <v>594922</v>
      </c>
      <c r="I122" s="36">
        <f t="shared" si="25"/>
        <v>0.29472346113128206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1118634</v>
      </c>
      <c r="O122" s="36">
        <f t="shared" si="29"/>
        <v>0.55416959571024538</v>
      </c>
      <c r="P122" s="31">
        <v>426074</v>
      </c>
      <c r="Q122" s="31">
        <v>1909518</v>
      </c>
      <c r="R122" s="31">
        <v>1912411</v>
      </c>
      <c r="S122" s="31">
        <v>965820</v>
      </c>
      <c r="T122" s="36">
        <f t="shared" si="30"/>
        <v>0.50579256126415151</v>
      </c>
      <c r="U122" s="36">
        <f t="shared" si="31"/>
        <v>0.39628796875660099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11337270</v>
      </c>
      <c r="E123" s="31">
        <v>11337270</v>
      </c>
      <c r="F123" s="31">
        <v>2446254</v>
      </c>
      <c r="G123" s="36">
        <f t="shared" si="24"/>
        <v>0.21577099248760945</v>
      </c>
      <c r="H123" s="31">
        <v>7294525</v>
      </c>
      <c r="I123" s="36">
        <f t="shared" si="25"/>
        <v>0.6434110680966405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9740779</v>
      </c>
      <c r="O123" s="36">
        <f t="shared" si="29"/>
        <v>0.85918206058424995</v>
      </c>
      <c r="P123" s="31">
        <v>4392659</v>
      </c>
      <c r="Q123" s="31">
        <v>11243034</v>
      </c>
      <c r="R123" s="31">
        <v>11227496</v>
      </c>
      <c r="S123" s="31">
        <v>7982189</v>
      </c>
      <c r="T123" s="36">
        <f t="shared" si="30"/>
        <v>0.70996752300135357</v>
      </c>
      <c r="U123" s="36">
        <f t="shared" si="31"/>
        <v>0.66061717970823586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4029084</v>
      </c>
      <c r="E124" s="31">
        <v>4029084</v>
      </c>
      <c r="F124" s="31">
        <v>1101190</v>
      </c>
      <c r="G124" s="36">
        <f t="shared" si="24"/>
        <v>0.27331026109160295</v>
      </c>
      <c r="H124" s="31">
        <v>1355848</v>
      </c>
      <c r="I124" s="36">
        <f t="shared" si="25"/>
        <v>0.3365151979953756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2457038</v>
      </c>
      <c r="O124" s="36">
        <f t="shared" si="29"/>
        <v>0.60982545908697861</v>
      </c>
      <c r="P124" s="31">
        <v>887575</v>
      </c>
      <c r="Q124" s="31">
        <v>5034672</v>
      </c>
      <c r="R124" s="31">
        <v>3804837</v>
      </c>
      <c r="S124" s="31">
        <v>2070694</v>
      </c>
      <c r="T124" s="36">
        <f t="shared" si="30"/>
        <v>0.41128677300129979</v>
      </c>
      <c r="U124" s="36">
        <f t="shared" si="31"/>
        <v>0.5275869644818747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17384931</v>
      </c>
      <c r="E126" s="32">
        <f>SUM(E122:E125)</f>
        <v>17384931</v>
      </c>
      <c r="F126" s="32">
        <f>SUM(F122:F125)</f>
        <v>4071156</v>
      </c>
      <c r="G126" s="37">
        <f t="shared" si="24"/>
        <v>0.23417728836542406</v>
      </c>
      <c r="H126" s="32">
        <f>SUM(H122:H125)</f>
        <v>9245295</v>
      </c>
      <c r="I126" s="37">
        <f t="shared" si="25"/>
        <v>0.53179934967817821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13316451</v>
      </c>
      <c r="O126" s="37">
        <f t="shared" si="29"/>
        <v>0.76597663804360228</v>
      </c>
      <c r="P126" s="32">
        <f>SUM(P122:P125)</f>
        <v>5706308</v>
      </c>
      <c r="Q126" s="32">
        <f>SUM(Q122:Q125)</f>
        <v>18187224</v>
      </c>
      <c r="R126" s="32">
        <f>SUM(R122:R125)</f>
        <v>16944744</v>
      </c>
      <c r="S126" s="32">
        <f>SUM(S122:S125)</f>
        <v>11018703</v>
      </c>
      <c r="T126" s="37">
        <f t="shared" si="30"/>
        <v>0.60584853411383732</v>
      </c>
      <c r="U126" s="37">
        <f t="shared" si="31"/>
        <v>0.62018857026294416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3326855</v>
      </c>
      <c r="E128" s="31">
        <v>3326855</v>
      </c>
      <c r="F128" s="31">
        <v>353029</v>
      </c>
      <c r="G128" s="36">
        <f t="shared" si="24"/>
        <v>0.10611493437495773</v>
      </c>
      <c r="H128" s="31">
        <v>1858076</v>
      </c>
      <c r="I128" s="36">
        <f t="shared" si="25"/>
        <v>0.55850826080487426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2211105</v>
      </c>
      <c r="O128" s="36">
        <f t="shared" si="29"/>
        <v>0.66462319517983204</v>
      </c>
      <c r="P128" s="31">
        <v>1035746</v>
      </c>
      <c r="Q128" s="31">
        <v>3029528</v>
      </c>
      <c r="R128" s="31">
        <v>4623016</v>
      </c>
      <c r="S128" s="31">
        <v>1155393</v>
      </c>
      <c r="T128" s="36">
        <f t="shared" si="30"/>
        <v>0.38137723104061094</v>
      </c>
      <c r="U128" s="36">
        <f t="shared" si="31"/>
        <v>0.79394948182276348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534000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534000</v>
      </c>
      <c r="O129" s="36">
        <f t="shared" si="29"/>
        <v>0</v>
      </c>
      <c r="P129" s="31">
        <v>475143</v>
      </c>
      <c r="Q129" s="31">
        <v>4323984</v>
      </c>
      <c r="R129" s="31">
        <v>4323984</v>
      </c>
      <c r="S129" s="31">
        <v>910267</v>
      </c>
      <c r="T129" s="36">
        <f t="shared" si="30"/>
        <v>0.21051581134435279</v>
      </c>
      <c r="U129" s="36">
        <f t="shared" si="31"/>
        <v>0.12387218163794889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259083</v>
      </c>
      <c r="E131" s="31">
        <v>259083</v>
      </c>
      <c r="F131" s="31">
        <v>0</v>
      </c>
      <c r="G131" s="36">
        <f t="shared" si="24"/>
        <v>0</v>
      </c>
      <c r="H131" s="31">
        <v>1180</v>
      </c>
      <c r="I131" s="36">
        <f t="shared" si="25"/>
        <v>4.5545249977806341E-3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1180</v>
      </c>
      <c r="O131" s="36">
        <f t="shared" si="29"/>
        <v>4.5545249977806341E-3</v>
      </c>
      <c r="P131" s="31">
        <v>113043</v>
      </c>
      <c r="Q131" s="31">
        <v>34782</v>
      </c>
      <c r="R131" s="31">
        <v>167598</v>
      </c>
      <c r="S131" s="31">
        <v>113823</v>
      </c>
      <c r="T131" s="36">
        <f t="shared" si="30"/>
        <v>3.2724685181990685</v>
      </c>
      <c r="U131" s="36">
        <f t="shared" si="31"/>
        <v>-0.98956149429862972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3585938</v>
      </c>
      <c r="E132" s="32">
        <f>SUM(E127:E131)</f>
        <v>3585938</v>
      </c>
      <c r="F132" s="32">
        <f>SUM(F127:F131)</f>
        <v>353029</v>
      </c>
      <c r="G132" s="37">
        <f t="shared" si="24"/>
        <v>9.8448160564962361E-2</v>
      </c>
      <c r="H132" s="32">
        <f>SUM(H127:H131)</f>
        <v>2393256</v>
      </c>
      <c r="I132" s="37">
        <f t="shared" si="25"/>
        <v>0.66740027295508175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2746285</v>
      </c>
      <c r="O132" s="37">
        <f t="shared" si="29"/>
        <v>0.76584843352004417</v>
      </c>
      <c r="P132" s="32">
        <f>SUM(P127:P131)</f>
        <v>1623932</v>
      </c>
      <c r="Q132" s="32">
        <f>SUM(Q127:Q131)</f>
        <v>7388294</v>
      </c>
      <c r="R132" s="32">
        <f>SUM(R127:R131)</f>
        <v>9114598</v>
      </c>
      <c r="S132" s="32">
        <f>SUM(S127:S131)</f>
        <v>2179483</v>
      </c>
      <c r="T132" s="37">
        <f t="shared" si="30"/>
        <v>0.29499137419274329</v>
      </c>
      <c r="U132" s="37">
        <f t="shared" si="31"/>
        <v>0.47374151134407105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7579316</v>
      </c>
      <c r="E133" s="31">
        <v>7579316</v>
      </c>
      <c r="F133" s="31">
        <v>1582265</v>
      </c>
      <c r="G133" s="36">
        <f t="shared" si="24"/>
        <v>0.20876092248957559</v>
      </c>
      <c r="H133" s="31">
        <v>1917219</v>
      </c>
      <c r="I133" s="36">
        <f t="shared" si="25"/>
        <v>0.2529540924273378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3499484</v>
      </c>
      <c r="O133" s="36">
        <f t="shared" si="29"/>
        <v>0.46171501491691336</v>
      </c>
      <c r="P133" s="31">
        <v>1750664</v>
      </c>
      <c r="Q133" s="31">
        <v>7308170</v>
      </c>
      <c r="R133" s="31">
        <v>7189139</v>
      </c>
      <c r="S133" s="31">
        <v>3304856</v>
      </c>
      <c r="T133" s="36">
        <f t="shared" si="30"/>
        <v>0.45221389212347279</v>
      </c>
      <c r="U133" s="36">
        <f t="shared" si="31"/>
        <v>9.5138187567688659E-2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1905342</v>
      </c>
      <c r="E134" s="31">
        <v>1905342</v>
      </c>
      <c r="F134" s="31">
        <v>395885</v>
      </c>
      <c r="G134" s="36">
        <f t="shared" si="24"/>
        <v>0.20777634671360837</v>
      </c>
      <c r="H134" s="31">
        <v>425650</v>
      </c>
      <c r="I134" s="36">
        <f t="shared" si="25"/>
        <v>0.22339821407390378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821535</v>
      </c>
      <c r="O134" s="36">
        <f t="shared" si="29"/>
        <v>0.43117456078751215</v>
      </c>
      <c r="P134" s="31">
        <v>417052</v>
      </c>
      <c r="Q134" s="31">
        <v>1315656</v>
      </c>
      <c r="R134" s="31">
        <v>1229175</v>
      </c>
      <c r="S134" s="31">
        <v>639350</v>
      </c>
      <c r="T134" s="36">
        <f t="shared" si="30"/>
        <v>0.48595529530515574</v>
      </c>
      <c r="U134" s="36">
        <f t="shared" si="31"/>
        <v>2.0616134199092695E-2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9484658</v>
      </c>
      <c r="E137" s="32">
        <f>SUM(E133:E136)</f>
        <v>9484658</v>
      </c>
      <c r="F137" s="32">
        <f>SUM(F133:F136)</f>
        <v>1978150</v>
      </c>
      <c r="G137" s="37">
        <f t="shared" ref="G137:G170" si="32">IF(($D137     =0),0,($F137     /$D137     ))</f>
        <v>0.20856313427431963</v>
      </c>
      <c r="H137" s="32">
        <f>SUM(H133:H136)</f>
        <v>2342869</v>
      </c>
      <c r="I137" s="37">
        <f t="shared" ref="I137:I170" si="33">IF(($D137     =0),0,($H137     /$D137     ))</f>
        <v>0.2470167084569628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4321019</v>
      </c>
      <c r="O137" s="37">
        <f t="shared" ref="O137:O170" si="37">IF(($D137     =0),0,($N137     /$D137     ))</f>
        <v>0.45557984273128244</v>
      </c>
      <c r="P137" s="32">
        <f>SUM(P133:P136)</f>
        <v>2167716</v>
      </c>
      <c r="Q137" s="32">
        <f>SUM(Q133:Q136)</f>
        <v>8623826</v>
      </c>
      <c r="R137" s="32">
        <f>SUM(R133:R136)</f>
        <v>8418314</v>
      </c>
      <c r="S137" s="32">
        <f>SUM(S133:S136)</f>
        <v>3944206</v>
      </c>
      <c r="T137" s="37">
        <f t="shared" ref="T137:T170" si="38">IF(($Q137     =0),0,($S137     /$Q137     ))</f>
        <v>0.45736150056830926</v>
      </c>
      <c r="U137" s="37">
        <f t="shared" ref="U137:U170" si="39">IF(($P137     =0),0,(($H137     /$P137     )-1))</f>
        <v>8.0800713746634667E-2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6848470</v>
      </c>
      <c r="E140" s="31">
        <v>6848470</v>
      </c>
      <c r="F140" s="31">
        <v>621793</v>
      </c>
      <c r="G140" s="36">
        <f t="shared" si="32"/>
        <v>9.0792980037877072E-2</v>
      </c>
      <c r="H140" s="31">
        <v>4750436</v>
      </c>
      <c r="I140" s="36">
        <f t="shared" si="33"/>
        <v>0.69364923844303905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5372229</v>
      </c>
      <c r="O140" s="36">
        <f t="shared" si="37"/>
        <v>0.78444221848091622</v>
      </c>
      <c r="P140" s="31">
        <v>3354725</v>
      </c>
      <c r="Q140" s="31">
        <v>6044200</v>
      </c>
      <c r="R140" s="31">
        <v>6214725</v>
      </c>
      <c r="S140" s="31">
        <v>3765599</v>
      </c>
      <c r="T140" s="36">
        <f t="shared" si="38"/>
        <v>0.62301032394692435</v>
      </c>
      <c r="U140" s="36">
        <f t="shared" si="39"/>
        <v>0.41604334185365421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-7377</v>
      </c>
      <c r="G141" s="36">
        <f t="shared" si="32"/>
        <v>0</v>
      </c>
      <c r="H141" s="31">
        <v>-2459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-9836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485224</v>
      </c>
      <c r="E142" s="31">
        <v>485224</v>
      </c>
      <c r="F142" s="31">
        <v>1289854</v>
      </c>
      <c r="G142" s="36">
        <f t="shared" si="32"/>
        <v>2.6582650487197665</v>
      </c>
      <c r="H142" s="31">
        <v>834884</v>
      </c>
      <c r="I142" s="36">
        <f t="shared" si="33"/>
        <v>1.7206156331920928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2124738</v>
      </c>
      <c r="O142" s="36">
        <f t="shared" si="37"/>
        <v>4.3788806819118591</v>
      </c>
      <c r="P142" s="31">
        <v>686417</v>
      </c>
      <c r="Q142" s="31">
        <v>637543</v>
      </c>
      <c r="R142" s="31">
        <v>487543</v>
      </c>
      <c r="S142" s="31">
        <v>1306033</v>
      </c>
      <c r="T142" s="36">
        <f t="shared" si="38"/>
        <v>2.048541039584781</v>
      </c>
      <c r="U142" s="36">
        <f t="shared" si="39"/>
        <v>0.21629272002295985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28363872</v>
      </c>
      <c r="E143" s="31">
        <v>28363872</v>
      </c>
      <c r="F143" s="31">
        <v>13588333</v>
      </c>
      <c r="G143" s="36">
        <f t="shared" si="32"/>
        <v>0.47907186296708715</v>
      </c>
      <c r="H143" s="31">
        <v>14820778</v>
      </c>
      <c r="I143" s="36">
        <f t="shared" si="33"/>
        <v>0.52252308852613638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28409111</v>
      </c>
      <c r="O143" s="36">
        <f t="shared" si="37"/>
        <v>1.0015949514932234</v>
      </c>
      <c r="P143" s="31">
        <v>13079975</v>
      </c>
      <c r="Q143" s="31">
        <v>34928343</v>
      </c>
      <c r="R143" s="31">
        <v>49162399</v>
      </c>
      <c r="S143" s="31">
        <v>24005558</v>
      </c>
      <c r="T143" s="36">
        <f t="shared" si="38"/>
        <v>0.68728018388962797</v>
      </c>
      <c r="U143" s="36">
        <f t="shared" si="39"/>
        <v>0.13308916874841126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35697566</v>
      </c>
      <c r="E144" s="32">
        <f>SUM(E138:E143)</f>
        <v>35697566</v>
      </c>
      <c r="F144" s="32">
        <f>SUM(F138:F143)</f>
        <v>15492603</v>
      </c>
      <c r="G144" s="37">
        <f t="shared" si="32"/>
        <v>0.43399606012353897</v>
      </c>
      <c r="H144" s="32">
        <f>SUM(H138:H143)</f>
        <v>20403639</v>
      </c>
      <c r="I144" s="37">
        <f t="shared" si="33"/>
        <v>0.57156947339210751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35896242</v>
      </c>
      <c r="O144" s="37">
        <f t="shared" si="37"/>
        <v>1.0055655335156464</v>
      </c>
      <c r="P144" s="32">
        <f>SUM(P138:P143)</f>
        <v>17121117</v>
      </c>
      <c r="Q144" s="32">
        <f>SUM(Q138:Q143)</f>
        <v>41610086</v>
      </c>
      <c r="R144" s="32">
        <f>SUM(R138:R143)</f>
        <v>55864667</v>
      </c>
      <c r="S144" s="32">
        <f>SUM(S138:S143)</f>
        <v>29077190</v>
      </c>
      <c r="T144" s="37">
        <f t="shared" si="38"/>
        <v>0.69880148769699735</v>
      </c>
      <c r="U144" s="37">
        <f t="shared" si="39"/>
        <v>0.19172358906255949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2900000</v>
      </c>
      <c r="E145" s="31">
        <v>2900000</v>
      </c>
      <c r="F145" s="31">
        <v>0</v>
      </c>
      <c r="G145" s="36">
        <f t="shared" si="32"/>
        <v>0</v>
      </c>
      <c r="H145" s="31">
        <v>834496</v>
      </c>
      <c r="I145" s="36">
        <f t="shared" si="33"/>
        <v>0.28775724137931036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834496</v>
      </c>
      <c r="O145" s="36">
        <f t="shared" si="37"/>
        <v>0.28775724137931036</v>
      </c>
      <c r="P145" s="31">
        <v>0</v>
      </c>
      <c r="Q145" s="31">
        <v>2526087</v>
      </c>
      <c r="R145" s="31">
        <v>2526087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1417391</v>
      </c>
      <c r="E146" s="31">
        <v>1417391</v>
      </c>
      <c r="F146" s="31">
        <v>127465</v>
      </c>
      <c r="G146" s="36">
        <f t="shared" si="32"/>
        <v>8.9929313788502954E-2</v>
      </c>
      <c r="H146" s="31">
        <v>2810729</v>
      </c>
      <c r="I146" s="36">
        <f t="shared" si="33"/>
        <v>1.9830300883806937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2938194</v>
      </c>
      <c r="O146" s="36">
        <f t="shared" si="37"/>
        <v>2.0729594021691966</v>
      </c>
      <c r="P146" s="31">
        <v>71846</v>
      </c>
      <c r="Q146" s="31">
        <v>2891303</v>
      </c>
      <c r="R146" s="31">
        <v>1056175</v>
      </c>
      <c r="S146" s="31">
        <v>377280</v>
      </c>
      <c r="T146" s="36">
        <f t="shared" si="38"/>
        <v>0.1304878803778089</v>
      </c>
      <c r="U146" s="36">
        <f t="shared" si="39"/>
        <v>38.121579489463578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4317391</v>
      </c>
      <c r="E150" s="32">
        <f>SUM(E145:E149)</f>
        <v>4317391</v>
      </c>
      <c r="F150" s="32">
        <f>SUM(F145:F149)</f>
        <v>127465</v>
      </c>
      <c r="G150" s="37">
        <f t="shared" si="32"/>
        <v>2.9523617388371819E-2</v>
      </c>
      <c r="H150" s="32">
        <f>SUM(H145:H149)</f>
        <v>3645225</v>
      </c>
      <c r="I150" s="37">
        <f t="shared" si="33"/>
        <v>0.84431199305321203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3772690</v>
      </c>
      <c r="O150" s="37">
        <f t="shared" si="37"/>
        <v>0.87383561044158387</v>
      </c>
      <c r="P150" s="32">
        <f>SUM(P145:P149)</f>
        <v>71846</v>
      </c>
      <c r="Q150" s="32">
        <f>SUM(Q145:Q149)</f>
        <v>5417390</v>
      </c>
      <c r="R150" s="32">
        <f>SUM(R145:R149)</f>
        <v>3582262</v>
      </c>
      <c r="S150" s="32">
        <f>SUM(S145:S149)</f>
        <v>377280</v>
      </c>
      <c r="T150" s="37">
        <f t="shared" si="38"/>
        <v>6.9642392369757389E-2</v>
      </c>
      <c r="U150" s="37">
        <f t="shared" si="39"/>
        <v>49.736645046349139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11046100</v>
      </c>
      <c r="E152" s="31">
        <v>11061700</v>
      </c>
      <c r="F152" s="31">
        <v>1460814</v>
      </c>
      <c r="G152" s="36">
        <f t="shared" si="32"/>
        <v>0.13224703741592056</v>
      </c>
      <c r="H152" s="31">
        <v>1694091</v>
      </c>
      <c r="I152" s="36">
        <f t="shared" si="33"/>
        <v>0.15336553172612957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3154905</v>
      </c>
      <c r="O152" s="36">
        <f t="shared" si="37"/>
        <v>0.28561256914205013</v>
      </c>
      <c r="P152" s="31">
        <v>2908347</v>
      </c>
      <c r="Q152" s="31">
        <v>10485100</v>
      </c>
      <c r="R152" s="31">
        <v>10034100</v>
      </c>
      <c r="S152" s="31">
        <v>3689042</v>
      </c>
      <c r="T152" s="36">
        <f t="shared" si="38"/>
        <v>0.35183660623170021</v>
      </c>
      <c r="U152" s="36">
        <f t="shared" si="39"/>
        <v>-0.41750726443577746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5654730</v>
      </c>
      <c r="E153" s="31">
        <v>5654730</v>
      </c>
      <c r="F153" s="31">
        <v>1135941</v>
      </c>
      <c r="G153" s="36">
        <f t="shared" si="32"/>
        <v>0.20088333129963765</v>
      </c>
      <c r="H153" s="31">
        <v>3178429</v>
      </c>
      <c r="I153" s="36">
        <f t="shared" si="33"/>
        <v>0.56208324712232061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4314370</v>
      </c>
      <c r="O153" s="36">
        <f t="shared" si="37"/>
        <v>0.76296657842195825</v>
      </c>
      <c r="P153" s="31">
        <v>699148</v>
      </c>
      <c r="Q153" s="31">
        <v>2772740</v>
      </c>
      <c r="R153" s="31">
        <v>3003770</v>
      </c>
      <c r="S153" s="31">
        <v>1294257</v>
      </c>
      <c r="T153" s="36">
        <f t="shared" si="38"/>
        <v>0.46677907052229922</v>
      </c>
      <c r="U153" s="36">
        <f t="shared" si="39"/>
        <v>3.5461461664769116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2128932</v>
      </c>
      <c r="E154" s="31">
        <v>2128932</v>
      </c>
      <c r="F154" s="31">
        <v>625926</v>
      </c>
      <c r="G154" s="36">
        <f t="shared" si="32"/>
        <v>0.2940093906240312</v>
      </c>
      <c r="H154" s="31">
        <v>324180</v>
      </c>
      <c r="I154" s="36">
        <f t="shared" si="33"/>
        <v>0.15227353433552598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950106</v>
      </c>
      <c r="O154" s="36">
        <f t="shared" si="37"/>
        <v>0.44628292495955718</v>
      </c>
      <c r="P154" s="31">
        <v>281333</v>
      </c>
      <c r="Q154" s="31">
        <v>1242849</v>
      </c>
      <c r="R154" s="31">
        <v>1242849</v>
      </c>
      <c r="S154" s="31">
        <v>561985</v>
      </c>
      <c r="T154" s="36">
        <f t="shared" si="38"/>
        <v>0.45217480160502199</v>
      </c>
      <c r="U154" s="36">
        <f t="shared" si="39"/>
        <v>0.15229994348334541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1673913</v>
      </c>
      <c r="E155" s="31">
        <v>1673913</v>
      </c>
      <c r="F155" s="31">
        <v>343845</v>
      </c>
      <c r="G155" s="36">
        <f t="shared" si="32"/>
        <v>0.20541390143932212</v>
      </c>
      <c r="H155" s="31">
        <v>533000</v>
      </c>
      <c r="I155" s="36">
        <f t="shared" si="33"/>
        <v>0.3184155926861193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876845</v>
      </c>
      <c r="O155" s="36">
        <f t="shared" si="37"/>
        <v>0.52382949412544144</v>
      </c>
      <c r="P155" s="31">
        <v>-411639</v>
      </c>
      <c r="Q155" s="31">
        <v>2373913</v>
      </c>
      <c r="R155" s="31">
        <v>1396989</v>
      </c>
      <c r="S155" s="31">
        <v>366464</v>
      </c>
      <c r="T155" s="36">
        <f t="shared" si="38"/>
        <v>0.15437128487859497</v>
      </c>
      <c r="U155" s="36">
        <f t="shared" si="39"/>
        <v>-2.2948238626563566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10698130</v>
      </c>
      <c r="E156" s="31">
        <v>10698130</v>
      </c>
      <c r="F156" s="31">
        <v>829363</v>
      </c>
      <c r="G156" s="36">
        <f t="shared" si="32"/>
        <v>7.7524109353690779E-2</v>
      </c>
      <c r="H156" s="31">
        <v>3434287</v>
      </c>
      <c r="I156" s="36">
        <f t="shared" si="33"/>
        <v>0.3210175049284314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4263650</v>
      </c>
      <c r="O156" s="36">
        <f t="shared" si="37"/>
        <v>0.3985416142821222</v>
      </c>
      <c r="P156" s="31">
        <v>3228258</v>
      </c>
      <c r="Q156" s="31">
        <v>10126355</v>
      </c>
      <c r="R156" s="31">
        <v>9506097</v>
      </c>
      <c r="S156" s="31">
        <v>5232754</v>
      </c>
      <c r="T156" s="36">
        <f t="shared" si="38"/>
        <v>0.51674605521927686</v>
      </c>
      <c r="U156" s="36">
        <f t="shared" si="39"/>
        <v>6.3820487705753326E-2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31201805</v>
      </c>
      <c r="E157" s="32">
        <f>SUM(E151:E156)</f>
        <v>31217405</v>
      </c>
      <c r="F157" s="32">
        <f>SUM(F151:F156)</f>
        <v>4395889</v>
      </c>
      <c r="G157" s="37">
        <f t="shared" si="32"/>
        <v>0.14088572760454082</v>
      </c>
      <c r="H157" s="32">
        <f>SUM(H151:H156)</f>
        <v>9163987</v>
      </c>
      <c r="I157" s="37">
        <f t="shared" si="33"/>
        <v>0.29370054072192298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13559876</v>
      </c>
      <c r="O157" s="37">
        <f t="shared" si="37"/>
        <v>0.4345862683264638</v>
      </c>
      <c r="P157" s="32">
        <f>SUM(P151:P156)</f>
        <v>6705447</v>
      </c>
      <c r="Q157" s="32">
        <f>SUM(Q151:Q156)</f>
        <v>27000957</v>
      </c>
      <c r="R157" s="32">
        <f>SUM(R151:R156)</f>
        <v>25183805</v>
      </c>
      <c r="S157" s="32">
        <f>SUM(S151:S156)</f>
        <v>11144502</v>
      </c>
      <c r="T157" s="37">
        <f t="shared" si="38"/>
        <v>0.41274470382660883</v>
      </c>
      <c r="U157" s="37">
        <f t="shared" si="39"/>
        <v>0.36664818915129738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8051392</v>
      </c>
      <c r="E159" s="31">
        <v>8051392</v>
      </c>
      <c r="F159" s="31">
        <v>1765686</v>
      </c>
      <c r="G159" s="36">
        <f t="shared" si="32"/>
        <v>0.21930195424592419</v>
      </c>
      <c r="H159" s="31">
        <v>1692260</v>
      </c>
      <c r="I159" s="36">
        <f t="shared" si="33"/>
        <v>0.21018228897562061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3457946</v>
      </c>
      <c r="O159" s="36">
        <f t="shared" si="37"/>
        <v>0.42948424322154477</v>
      </c>
      <c r="P159" s="31">
        <v>1473462</v>
      </c>
      <c r="Q159" s="31">
        <v>6834616</v>
      </c>
      <c r="R159" s="31">
        <v>5939703</v>
      </c>
      <c r="S159" s="31">
        <v>2660403</v>
      </c>
      <c r="T159" s="36">
        <f t="shared" si="38"/>
        <v>0.3892542024306852</v>
      </c>
      <c r="U159" s="36">
        <f t="shared" si="39"/>
        <v>0.14849246197051569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5795698</v>
      </c>
      <c r="E160" s="31">
        <v>5795698</v>
      </c>
      <c r="F160" s="31">
        <v>785027</v>
      </c>
      <c r="G160" s="36">
        <f t="shared" si="32"/>
        <v>0.135449949255465</v>
      </c>
      <c r="H160" s="31">
        <v>2916445</v>
      </c>
      <c r="I160" s="36">
        <f t="shared" si="33"/>
        <v>0.50320858678281721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3701472</v>
      </c>
      <c r="O160" s="36">
        <f t="shared" si="37"/>
        <v>0.63865853603828215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7789216</v>
      </c>
      <c r="E162" s="31">
        <v>7789216</v>
      </c>
      <c r="F162" s="31">
        <v>1113494</v>
      </c>
      <c r="G162" s="36">
        <f t="shared" si="32"/>
        <v>0.14295328310320321</v>
      </c>
      <c r="H162" s="31">
        <v>1133583</v>
      </c>
      <c r="I162" s="36">
        <f t="shared" si="33"/>
        <v>0.14553236166515346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2247077</v>
      </c>
      <c r="O162" s="36">
        <f t="shared" si="37"/>
        <v>0.28848564476835664</v>
      </c>
      <c r="P162" s="31">
        <v>1125799</v>
      </c>
      <c r="Q162" s="31">
        <v>8550150</v>
      </c>
      <c r="R162" s="31">
        <v>7568404</v>
      </c>
      <c r="S162" s="31">
        <v>2373507</v>
      </c>
      <c r="T162" s="36">
        <f t="shared" si="38"/>
        <v>0.27759828774933776</v>
      </c>
      <c r="U162" s="36">
        <f t="shared" si="39"/>
        <v>6.9142004922726485E-3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21636306</v>
      </c>
      <c r="E163" s="32">
        <f>SUM(E158:E162)</f>
        <v>21636306</v>
      </c>
      <c r="F163" s="32">
        <f>SUM(F158:F162)</f>
        <v>3664207</v>
      </c>
      <c r="G163" s="37">
        <f t="shared" si="32"/>
        <v>0.16935455617978412</v>
      </c>
      <c r="H163" s="32">
        <f>SUM(H158:H162)</f>
        <v>5742288</v>
      </c>
      <c r="I163" s="37">
        <f t="shared" si="33"/>
        <v>0.26540057253765964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9406495</v>
      </c>
      <c r="O163" s="37">
        <f t="shared" si="37"/>
        <v>0.43475512871744371</v>
      </c>
      <c r="P163" s="32">
        <f>SUM(P158:P162)</f>
        <v>2599261</v>
      </c>
      <c r="Q163" s="32">
        <f>SUM(Q158:Q162)</f>
        <v>15384766</v>
      </c>
      <c r="R163" s="32">
        <f>SUM(R158:R162)</f>
        <v>13508107</v>
      </c>
      <c r="S163" s="32">
        <f>SUM(S158:S162)</f>
        <v>5033910</v>
      </c>
      <c r="T163" s="37">
        <f t="shared" si="38"/>
        <v>0.32720094670273175</v>
      </c>
      <c r="U163" s="37">
        <f t="shared" si="39"/>
        <v>1.2092002303731713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20000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4878060</v>
      </c>
      <c r="E167" s="31">
        <v>4878060</v>
      </c>
      <c r="F167" s="31">
        <v>726582</v>
      </c>
      <c r="G167" s="36">
        <f t="shared" si="32"/>
        <v>0.14894896741737493</v>
      </c>
      <c r="H167" s="31">
        <v>728495</v>
      </c>
      <c r="I167" s="36">
        <f t="shared" si="33"/>
        <v>0.14934113151539752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1455077</v>
      </c>
      <c r="O167" s="36">
        <f t="shared" si="37"/>
        <v>0.29829009893277247</v>
      </c>
      <c r="P167" s="31">
        <v>284099</v>
      </c>
      <c r="Q167" s="31">
        <v>3633051</v>
      </c>
      <c r="R167" s="31">
        <v>3110951</v>
      </c>
      <c r="S167" s="31">
        <v>530446</v>
      </c>
      <c r="T167" s="36">
        <f t="shared" si="38"/>
        <v>0.14600565750384456</v>
      </c>
      <c r="U167" s="36">
        <f t="shared" si="39"/>
        <v>1.5642293707475212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12058213</v>
      </c>
      <c r="E168" s="31">
        <v>10615596</v>
      </c>
      <c r="F168" s="31">
        <v>1973345</v>
      </c>
      <c r="G168" s="36">
        <f t="shared" si="32"/>
        <v>0.16365152945963055</v>
      </c>
      <c r="H168" s="31">
        <v>2051955</v>
      </c>
      <c r="I168" s="36">
        <f t="shared" si="33"/>
        <v>0.17017073757114756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4025300</v>
      </c>
      <c r="O168" s="36">
        <f t="shared" si="37"/>
        <v>0.33382226703077811</v>
      </c>
      <c r="P168" s="31">
        <v>1972097</v>
      </c>
      <c r="Q168" s="31">
        <v>9894069</v>
      </c>
      <c r="R168" s="31">
        <v>9691511</v>
      </c>
      <c r="S168" s="31">
        <v>4272633</v>
      </c>
      <c r="T168" s="36">
        <f t="shared" si="38"/>
        <v>0.43183780100987773</v>
      </c>
      <c r="U168" s="36">
        <f t="shared" si="39"/>
        <v>4.0493951362432945E-2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16936273</v>
      </c>
      <c r="E169" s="32">
        <f>SUM(E164:E168)</f>
        <v>15493656</v>
      </c>
      <c r="F169" s="32">
        <f>SUM(F164:F168)</f>
        <v>2699927</v>
      </c>
      <c r="G169" s="37">
        <f t="shared" si="32"/>
        <v>0.15941683273527771</v>
      </c>
      <c r="H169" s="32">
        <f>SUM(H164:H168)</f>
        <v>2780450</v>
      </c>
      <c r="I169" s="37">
        <f t="shared" si="33"/>
        <v>0.16417130262366461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5480377</v>
      </c>
      <c r="O169" s="37">
        <f t="shared" si="37"/>
        <v>0.32358813535894232</v>
      </c>
      <c r="P169" s="32">
        <f>SUM(P164:P168)</f>
        <v>2256196</v>
      </c>
      <c r="Q169" s="32">
        <f>SUM(Q164:Q168)</f>
        <v>13547120</v>
      </c>
      <c r="R169" s="32">
        <f>SUM(R164:R168)</f>
        <v>12802462</v>
      </c>
      <c r="S169" s="32">
        <f>SUM(S164:S168)</f>
        <v>4803079</v>
      </c>
      <c r="T169" s="37">
        <f t="shared" si="38"/>
        <v>0.3545461323144698</v>
      </c>
      <c r="U169" s="37">
        <f t="shared" si="39"/>
        <v>0.23236190472813534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349153438</v>
      </c>
      <c r="E170" s="32">
        <f>SUM(E105,E107:E111,E113:E120,E122:E125,E127:E131,E133:E136,E138:E143,E145:E149,E151:E156,E158:E162,E164:E168)</f>
        <v>347726421</v>
      </c>
      <c r="F170" s="32">
        <f>SUM(F105,F107:F111,F113:F120,F122:F125,F127:F131,F133:F136,F138:F143,F145:F149,F151:F156,F158:F162,F164:F168)</f>
        <v>77672862</v>
      </c>
      <c r="G170" s="37">
        <f t="shared" si="32"/>
        <v>0.22246053896797086</v>
      </c>
      <c r="H170" s="32">
        <f>SUM(H105,H107:H111,H113:H120,H122:H125,H127:H131,H133:H136,H138:H143,H145:H149,H151:H156,H158:H162,H164:H168)</f>
        <v>116358013</v>
      </c>
      <c r="I170" s="37">
        <f t="shared" si="33"/>
        <v>0.33325753189347085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194030875</v>
      </c>
      <c r="O170" s="37">
        <f t="shared" si="37"/>
        <v>0.55571807086144176</v>
      </c>
      <c r="P170" s="32">
        <f>SUM(P105,P107:P111,P113:P120,P122:P125,P127:P131,P133:P136,P138:P143,P145:P149,P151:P156,P158:P162,P164:P168)</f>
        <v>86898702</v>
      </c>
      <c r="Q170" s="32">
        <f>SUM(Q105,Q107:Q111,Q113:Q120,Q122:Q125,Q127:Q131,Q133:Q136,Q138:Q143,Q145:Q149,Q151:Q156,Q158:Q162,Q164:Q168)</f>
        <v>344472776</v>
      </c>
      <c r="R170" s="32">
        <f>SUM(R105,R107:R111,R113:R120,R122:R125,R127:R131,R133:R136,R138:R143,R145:R149,R151:R156,R158:R162,R164:R168)</f>
        <v>343074694</v>
      </c>
      <c r="S170" s="32">
        <f>SUM(S105,S107:S111,S113:S120,S122:S125,S127:S131,S133:S136,S138:S143,S145:S149,S151:S156,S158:S162,S164:S168)</f>
        <v>157740880</v>
      </c>
      <c r="T170" s="37">
        <f t="shared" si="38"/>
        <v>0.4579197283212883</v>
      </c>
      <c r="U170" s="37">
        <f t="shared" si="39"/>
        <v>0.33900749173445655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3811139</v>
      </c>
      <c r="E173" s="31">
        <v>3811139</v>
      </c>
      <c r="F173" s="31">
        <v>675691</v>
      </c>
      <c r="G173" s="36">
        <f t="shared" ref="G173:G205" si="40">IF(($D173     =0),0,($F173     /$D173     ))</f>
        <v>0.1772937171800871</v>
      </c>
      <c r="H173" s="31">
        <v>740515</v>
      </c>
      <c r="I173" s="36">
        <f t="shared" ref="I173:I205" si="41">IF(($D173     =0),0,($H173     /$D173     ))</f>
        <v>0.19430280553923643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1416206</v>
      </c>
      <c r="O173" s="36">
        <f t="shared" ref="O173:O205" si="45">IF(($D173     =0),0,($N173     /$D173     ))</f>
        <v>0.37159652271932353</v>
      </c>
      <c r="P173" s="31">
        <v>704055</v>
      </c>
      <c r="Q173" s="31">
        <v>3009837</v>
      </c>
      <c r="R173" s="31">
        <v>3564093</v>
      </c>
      <c r="S173" s="31">
        <v>1451011</v>
      </c>
      <c r="T173" s="36">
        <f t="shared" ref="T173:T205" si="46">IF(($Q173     =0),0,($S173     /$Q173     ))</f>
        <v>0.48208956166064809</v>
      </c>
      <c r="U173" s="36">
        <f t="shared" ref="U173:U205" si="47">IF(($P173     =0),0,(($H173     /$P173     )-1))</f>
        <v>5.1785726967353396E-2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3521028</v>
      </c>
      <c r="E174" s="31">
        <v>3521028</v>
      </c>
      <c r="F174" s="31">
        <v>366721</v>
      </c>
      <c r="G174" s="36">
        <f t="shared" si="40"/>
        <v>0.1041516852464678</v>
      </c>
      <c r="H174" s="31">
        <v>521101</v>
      </c>
      <c r="I174" s="36">
        <f t="shared" si="41"/>
        <v>0.14799683501522851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887822</v>
      </c>
      <c r="O174" s="36">
        <f t="shared" si="45"/>
        <v>0.25214852026169632</v>
      </c>
      <c r="P174" s="31">
        <v>1186153</v>
      </c>
      <c r="Q174" s="31">
        <v>3137621</v>
      </c>
      <c r="R174" s="31">
        <v>3356557</v>
      </c>
      <c r="S174" s="31">
        <v>1997810</v>
      </c>
      <c r="T174" s="36">
        <f t="shared" si="46"/>
        <v>0.63672763536450072</v>
      </c>
      <c r="U174" s="36">
        <f t="shared" si="47"/>
        <v>-0.56067977739802544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10209945</v>
      </c>
      <c r="E175" s="31">
        <v>10209945</v>
      </c>
      <c r="F175" s="31">
        <v>1460510</v>
      </c>
      <c r="G175" s="36">
        <f t="shared" si="40"/>
        <v>0.1430477833132304</v>
      </c>
      <c r="H175" s="31">
        <v>1480604</v>
      </c>
      <c r="I175" s="36">
        <f t="shared" si="41"/>
        <v>0.1450158644341375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2941114</v>
      </c>
      <c r="O175" s="36">
        <f t="shared" si="45"/>
        <v>0.28806364774736787</v>
      </c>
      <c r="P175" s="31">
        <v>1233176</v>
      </c>
      <c r="Q175" s="31">
        <v>7828072</v>
      </c>
      <c r="R175" s="31">
        <v>7628072</v>
      </c>
      <c r="S175" s="31">
        <v>2283306</v>
      </c>
      <c r="T175" s="36">
        <f t="shared" si="46"/>
        <v>0.29168178320281163</v>
      </c>
      <c r="U175" s="36">
        <f t="shared" si="47"/>
        <v>0.20064289282308456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34408658</v>
      </c>
      <c r="E176" s="31">
        <v>34408658</v>
      </c>
      <c r="F176" s="31">
        <v>6341939</v>
      </c>
      <c r="G176" s="36">
        <f t="shared" si="40"/>
        <v>0.18431230302559315</v>
      </c>
      <c r="H176" s="31">
        <v>6244657</v>
      </c>
      <c r="I176" s="36">
        <f t="shared" si="41"/>
        <v>0.18148504948957905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12586596</v>
      </c>
      <c r="O176" s="36">
        <f t="shared" si="45"/>
        <v>0.3657973525151722</v>
      </c>
      <c r="P176" s="31">
        <v>5834334</v>
      </c>
      <c r="Q176" s="31">
        <v>28683051</v>
      </c>
      <c r="R176" s="31">
        <v>29131655</v>
      </c>
      <c r="S176" s="31">
        <v>12049572</v>
      </c>
      <c r="T176" s="36">
        <f t="shared" si="46"/>
        <v>0.42009380382860945</v>
      </c>
      <c r="U176" s="36">
        <f t="shared" si="47"/>
        <v>7.0329021273036529E-2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10491024</v>
      </c>
      <c r="E178" s="31">
        <v>10491024</v>
      </c>
      <c r="F178" s="31">
        <v>2900009</v>
      </c>
      <c r="G178" s="36">
        <f t="shared" si="40"/>
        <v>0.27642763947542204</v>
      </c>
      <c r="H178" s="31">
        <v>2204632</v>
      </c>
      <c r="I178" s="36">
        <f t="shared" si="41"/>
        <v>0.21014459598986715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5104641</v>
      </c>
      <c r="O178" s="36">
        <f t="shared" si="45"/>
        <v>0.48657223546528916</v>
      </c>
      <c r="P178" s="31">
        <v>2570162</v>
      </c>
      <c r="Q178" s="31">
        <v>9569395</v>
      </c>
      <c r="R178" s="31">
        <v>11197395</v>
      </c>
      <c r="S178" s="31">
        <v>5157068</v>
      </c>
      <c r="T178" s="36">
        <f t="shared" si="46"/>
        <v>0.53891264808276806</v>
      </c>
      <c r="U178" s="36">
        <f t="shared" si="47"/>
        <v>-0.14222060710569995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62441794</v>
      </c>
      <c r="E179" s="32">
        <f>SUM(E173:E178)</f>
        <v>62441794</v>
      </c>
      <c r="F179" s="32">
        <f>SUM(F173:F178)</f>
        <v>11744870</v>
      </c>
      <c r="G179" s="37">
        <f t="shared" si="40"/>
        <v>0.18809309034266375</v>
      </c>
      <c r="H179" s="32">
        <f>SUM(H173:H178)</f>
        <v>11191509</v>
      </c>
      <c r="I179" s="37">
        <f t="shared" si="41"/>
        <v>0.17923106117034371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22936379</v>
      </c>
      <c r="O179" s="37">
        <f t="shared" si="45"/>
        <v>0.36732415151300746</v>
      </c>
      <c r="P179" s="32">
        <f>SUM(P173:P178)</f>
        <v>11527880</v>
      </c>
      <c r="Q179" s="32">
        <f>SUM(Q173:Q178)</f>
        <v>52227976</v>
      </c>
      <c r="R179" s="32">
        <f>SUM(R173:R178)</f>
        <v>54877772</v>
      </c>
      <c r="S179" s="32">
        <f>SUM(S173:S178)</f>
        <v>22938767</v>
      </c>
      <c r="T179" s="37">
        <f t="shared" si="46"/>
        <v>0.43920459410489121</v>
      </c>
      <c r="U179" s="37">
        <f t="shared" si="47"/>
        <v>-2.9178912341211061E-2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1939718</v>
      </c>
      <c r="E180" s="31">
        <v>1939718</v>
      </c>
      <c r="F180" s="31">
        <v>114293</v>
      </c>
      <c r="G180" s="36">
        <f t="shared" si="40"/>
        <v>5.8922482546432009E-2</v>
      </c>
      <c r="H180" s="31">
        <v>113468</v>
      </c>
      <c r="I180" s="36">
        <f t="shared" si="41"/>
        <v>5.8497162989671697E-2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227761</v>
      </c>
      <c r="O180" s="36">
        <f t="shared" si="45"/>
        <v>0.11741964553610371</v>
      </c>
      <c r="P180" s="31">
        <v>118396</v>
      </c>
      <c r="Q180" s="31">
        <v>1908444</v>
      </c>
      <c r="R180" s="31">
        <v>1908444</v>
      </c>
      <c r="S180" s="31">
        <v>845164</v>
      </c>
      <c r="T180" s="36">
        <f t="shared" si="46"/>
        <v>0.44285501696670165</v>
      </c>
      <c r="U180" s="36">
        <f t="shared" si="47"/>
        <v>-4.1623027804993384E-2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3567081</v>
      </c>
      <c r="E181" s="31">
        <v>3567081</v>
      </c>
      <c r="F181" s="31">
        <v>261097</v>
      </c>
      <c r="G181" s="36">
        <f t="shared" si="40"/>
        <v>7.3196263275210185E-2</v>
      </c>
      <c r="H181" s="31">
        <v>240429</v>
      </c>
      <c r="I181" s="36">
        <f t="shared" si="41"/>
        <v>6.7402170009596085E-2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501526</v>
      </c>
      <c r="O181" s="36">
        <f t="shared" si="45"/>
        <v>0.14059843328480626</v>
      </c>
      <c r="P181" s="31">
        <v>234515</v>
      </c>
      <c r="Q181" s="31">
        <v>3015940</v>
      </c>
      <c r="R181" s="31">
        <v>1425940</v>
      </c>
      <c r="S181" s="31">
        <v>373140</v>
      </c>
      <c r="T181" s="36">
        <f t="shared" si="46"/>
        <v>0.12372262047653468</v>
      </c>
      <c r="U181" s="36">
        <f t="shared" si="47"/>
        <v>2.5218003112807308E-2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7302455</v>
      </c>
      <c r="E183" s="31">
        <v>7302455</v>
      </c>
      <c r="F183" s="31">
        <v>1373534</v>
      </c>
      <c r="G183" s="36">
        <f t="shared" si="40"/>
        <v>0.18809208683928899</v>
      </c>
      <c r="H183" s="31">
        <v>1978125</v>
      </c>
      <c r="I183" s="36">
        <f t="shared" si="41"/>
        <v>0.27088492842475581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3351659</v>
      </c>
      <c r="O183" s="36">
        <f t="shared" si="45"/>
        <v>0.45897701526404477</v>
      </c>
      <c r="P183" s="31">
        <v>1716540</v>
      </c>
      <c r="Q183" s="31">
        <v>6313648</v>
      </c>
      <c r="R183" s="31">
        <v>6669706</v>
      </c>
      <c r="S183" s="31">
        <v>3044263</v>
      </c>
      <c r="T183" s="36">
        <f t="shared" si="46"/>
        <v>0.48217179671720689</v>
      </c>
      <c r="U183" s="36">
        <f t="shared" si="47"/>
        <v>0.15239085602432811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2316031</v>
      </c>
      <c r="E184" s="31">
        <v>2316031</v>
      </c>
      <c r="F184" s="31">
        <v>752827</v>
      </c>
      <c r="G184" s="36">
        <f t="shared" si="40"/>
        <v>0.32505048507554518</v>
      </c>
      <c r="H184" s="31">
        <v>195535</v>
      </c>
      <c r="I184" s="36">
        <f t="shared" si="41"/>
        <v>8.4426762854210496E-2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948362</v>
      </c>
      <c r="O184" s="36">
        <f t="shared" si="45"/>
        <v>0.40947724792975571</v>
      </c>
      <c r="P184" s="31">
        <v>490680</v>
      </c>
      <c r="Q184" s="31">
        <v>8624446</v>
      </c>
      <c r="R184" s="31">
        <v>4584013</v>
      </c>
      <c r="S184" s="31">
        <v>543659</v>
      </c>
      <c r="T184" s="36">
        <f t="shared" si="46"/>
        <v>6.303697651999908E-2</v>
      </c>
      <c r="U184" s="36">
        <f t="shared" si="47"/>
        <v>-0.60150199722833619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15125285</v>
      </c>
      <c r="E185" s="32">
        <f>SUM(E180:E184)</f>
        <v>15125285</v>
      </c>
      <c r="F185" s="32">
        <f>SUM(F180:F184)</f>
        <v>2501751</v>
      </c>
      <c r="G185" s="37">
        <f t="shared" si="40"/>
        <v>0.16540190812933442</v>
      </c>
      <c r="H185" s="32">
        <f>SUM(H180:H184)</f>
        <v>2527557</v>
      </c>
      <c r="I185" s="37">
        <f t="shared" si="41"/>
        <v>0.16710805779858032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5029308</v>
      </c>
      <c r="O185" s="37">
        <f t="shared" si="45"/>
        <v>0.33250996592791476</v>
      </c>
      <c r="P185" s="32">
        <f>SUM(P180:P184)</f>
        <v>2560131</v>
      </c>
      <c r="Q185" s="32">
        <f>SUM(Q180:Q184)</f>
        <v>19862478</v>
      </c>
      <c r="R185" s="32">
        <f>SUM(R180:R184)</f>
        <v>14588103</v>
      </c>
      <c r="S185" s="32">
        <f>SUM(S180:S184)</f>
        <v>4806226</v>
      </c>
      <c r="T185" s="37">
        <f t="shared" si="46"/>
        <v>0.24197514529657377</v>
      </c>
      <c r="U185" s="37">
        <f t="shared" si="47"/>
        <v>-1.2723567661186097E-2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11284182</v>
      </c>
      <c r="E187" s="31">
        <v>11284182</v>
      </c>
      <c r="F187" s="31">
        <v>1764255</v>
      </c>
      <c r="G187" s="36">
        <f t="shared" si="40"/>
        <v>0.1563476200578828</v>
      </c>
      <c r="H187" s="31">
        <v>5687433</v>
      </c>
      <c r="I187" s="36">
        <f t="shared" si="41"/>
        <v>0.50401819112807644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7451688</v>
      </c>
      <c r="O187" s="36">
        <f t="shared" si="45"/>
        <v>0.66036581118595927</v>
      </c>
      <c r="P187" s="31">
        <v>4589356</v>
      </c>
      <c r="Q187" s="31">
        <v>12400476</v>
      </c>
      <c r="R187" s="31">
        <v>11028557</v>
      </c>
      <c r="S187" s="31">
        <v>6125647</v>
      </c>
      <c r="T187" s="36">
        <f t="shared" si="46"/>
        <v>0.49398482767919555</v>
      </c>
      <c r="U187" s="36">
        <f t="shared" si="47"/>
        <v>0.23926603209687802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18556461</v>
      </c>
      <c r="E188" s="31">
        <v>18556461</v>
      </c>
      <c r="F188" s="31">
        <v>3593914</v>
      </c>
      <c r="G188" s="36">
        <f t="shared" si="40"/>
        <v>0.19367453740236351</v>
      </c>
      <c r="H188" s="31">
        <v>2848052</v>
      </c>
      <c r="I188" s="36">
        <f t="shared" si="41"/>
        <v>0.15348034304601507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6441966</v>
      </c>
      <c r="O188" s="36">
        <f t="shared" si="45"/>
        <v>0.34715488044837861</v>
      </c>
      <c r="P188" s="31">
        <v>3436128</v>
      </c>
      <c r="Q188" s="31">
        <v>16232260</v>
      </c>
      <c r="R188" s="31">
        <v>17044811</v>
      </c>
      <c r="S188" s="31">
        <v>7641238</v>
      </c>
      <c r="T188" s="36">
        <f t="shared" si="46"/>
        <v>0.47074393830557176</v>
      </c>
      <c r="U188" s="36">
        <f t="shared" si="47"/>
        <v>-0.17114496316784478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12370532</v>
      </c>
      <c r="E189" s="31">
        <v>12370532</v>
      </c>
      <c r="F189" s="31">
        <v>1438959</v>
      </c>
      <c r="G189" s="36">
        <f t="shared" si="40"/>
        <v>0.11632151309256546</v>
      </c>
      <c r="H189" s="31">
        <v>5346035</v>
      </c>
      <c r="I189" s="36">
        <f t="shared" si="41"/>
        <v>0.43215885945729737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6784994</v>
      </c>
      <c r="O189" s="36">
        <f t="shared" si="45"/>
        <v>0.54848037254986282</v>
      </c>
      <c r="P189" s="31">
        <v>2697780</v>
      </c>
      <c r="Q189" s="31">
        <v>11974786</v>
      </c>
      <c r="R189" s="31">
        <v>11393268</v>
      </c>
      <c r="S189" s="31">
        <v>3964414</v>
      </c>
      <c r="T189" s="36">
        <f t="shared" si="46"/>
        <v>0.33106345282496069</v>
      </c>
      <c r="U189" s="36">
        <f t="shared" si="47"/>
        <v>0.98164231330946183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10139000</v>
      </c>
      <c r="E190" s="31">
        <v>10139000</v>
      </c>
      <c r="F190" s="31">
        <v>2125839</v>
      </c>
      <c r="G190" s="36">
        <f t="shared" si="40"/>
        <v>0.20966949403294211</v>
      </c>
      <c r="H190" s="31">
        <v>2020725</v>
      </c>
      <c r="I190" s="36">
        <f t="shared" si="41"/>
        <v>0.19930219942795147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4146564</v>
      </c>
      <c r="O190" s="36">
        <f t="shared" si="45"/>
        <v>0.40897169346089357</v>
      </c>
      <c r="P190" s="31">
        <v>1859414</v>
      </c>
      <c r="Q190" s="31">
        <v>9434000</v>
      </c>
      <c r="R190" s="31">
        <v>8928000</v>
      </c>
      <c r="S190" s="31">
        <v>3917004</v>
      </c>
      <c r="T190" s="36">
        <f t="shared" si="46"/>
        <v>0.41520076319694721</v>
      </c>
      <c r="U190" s="36">
        <f t="shared" si="47"/>
        <v>8.675367615818752E-2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52350175</v>
      </c>
      <c r="E191" s="32">
        <f>SUM(E186:E190)</f>
        <v>52350175</v>
      </c>
      <c r="F191" s="32">
        <f>SUM(F186:F190)</f>
        <v>8922967</v>
      </c>
      <c r="G191" s="37">
        <f t="shared" si="40"/>
        <v>0.17044770146422625</v>
      </c>
      <c r="H191" s="32">
        <f>SUM(H186:H190)</f>
        <v>15902245</v>
      </c>
      <c r="I191" s="37">
        <f t="shared" si="41"/>
        <v>0.30376679734117412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24825212</v>
      </c>
      <c r="O191" s="37">
        <f t="shared" si="45"/>
        <v>0.47421449880540034</v>
      </c>
      <c r="P191" s="32">
        <f>SUM(P186:P190)</f>
        <v>12582678</v>
      </c>
      <c r="Q191" s="32">
        <f>SUM(Q186:Q190)</f>
        <v>50041522</v>
      </c>
      <c r="R191" s="32">
        <f>SUM(R186:R190)</f>
        <v>48394636</v>
      </c>
      <c r="S191" s="32">
        <f>SUM(S186:S190)</f>
        <v>21648303</v>
      </c>
      <c r="T191" s="37">
        <f t="shared" si="46"/>
        <v>0.43260680600402202</v>
      </c>
      <c r="U191" s="37">
        <f t="shared" si="47"/>
        <v>0.26382038863269019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3377832</v>
      </c>
      <c r="E192" s="31">
        <v>3377832</v>
      </c>
      <c r="F192" s="31">
        <v>784255</v>
      </c>
      <c r="G192" s="36">
        <f t="shared" si="40"/>
        <v>0.23217702952663127</v>
      </c>
      <c r="H192" s="31">
        <v>700485</v>
      </c>
      <c r="I192" s="36">
        <f t="shared" si="41"/>
        <v>0.20737709868341586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1484740</v>
      </c>
      <c r="O192" s="36">
        <f t="shared" si="45"/>
        <v>0.43955412821004713</v>
      </c>
      <c r="P192" s="31">
        <v>142485</v>
      </c>
      <c r="Q192" s="31">
        <v>2920041</v>
      </c>
      <c r="R192" s="31">
        <v>3220041</v>
      </c>
      <c r="S192" s="31">
        <v>767229</v>
      </c>
      <c r="T192" s="36">
        <f t="shared" si="46"/>
        <v>0.26274596829291097</v>
      </c>
      <c r="U192" s="36">
        <f t="shared" si="47"/>
        <v>3.9162017054426785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2971003</v>
      </c>
      <c r="E193" s="31">
        <v>2971003</v>
      </c>
      <c r="F193" s="31">
        <v>716921</v>
      </c>
      <c r="G193" s="36">
        <f t="shared" si="40"/>
        <v>0.24130605051560028</v>
      </c>
      <c r="H193" s="31">
        <v>848191</v>
      </c>
      <c r="I193" s="36">
        <f t="shared" si="41"/>
        <v>0.28548978240681683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1565112</v>
      </c>
      <c r="O193" s="36">
        <f t="shared" si="45"/>
        <v>0.52679583292241716</v>
      </c>
      <c r="P193" s="31">
        <v>770816</v>
      </c>
      <c r="Q193" s="31">
        <v>2789865</v>
      </c>
      <c r="R193" s="31">
        <v>2789865</v>
      </c>
      <c r="S193" s="31">
        <v>1584244</v>
      </c>
      <c r="T193" s="36">
        <f t="shared" si="46"/>
        <v>0.56785686762621135</v>
      </c>
      <c r="U193" s="36">
        <f t="shared" si="47"/>
        <v>0.10038063558618404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4103992</v>
      </c>
      <c r="E194" s="31">
        <v>4103992</v>
      </c>
      <c r="F194" s="31">
        <v>864467</v>
      </c>
      <c r="G194" s="36">
        <f t="shared" si="40"/>
        <v>0.21064051781777351</v>
      </c>
      <c r="H194" s="31">
        <v>935406</v>
      </c>
      <c r="I194" s="36">
        <f t="shared" si="41"/>
        <v>0.22792588289645788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1799873</v>
      </c>
      <c r="O194" s="36">
        <f t="shared" si="45"/>
        <v>0.43856640071423142</v>
      </c>
      <c r="P194" s="31">
        <v>844636</v>
      </c>
      <c r="Q194" s="31">
        <v>3387426</v>
      </c>
      <c r="R194" s="31">
        <v>3821426</v>
      </c>
      <c r="S194" s="31">
        <v>1614139</v>
      </c>
      <c r="T194" s="36">
        <f t="shared" si="46"/>
        <v>0.47650900713403038</v>
      </c>
      <c r="U194" s="36">
        <f t="shared" si="47"/>
        <v>0.10746641156663927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4697901</v>
      </c>
      <c r="E195" s="31">
        <v>4697901</v>
      </c>
      <c r="F195" s="31">
        <v>892865</v>
      </c>
      <c r="G195" s="36">
        <f t="shared" si="40"/>
        <v>0.19005615486575814</v>
      </c>
      <c r="H195" s="31">
        <v>1020014</v>
      </c>
      <c r="I195" s="36">
        <f t="shared" si="41"/>
        <v>0.21712122073240794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1912879</v>
      </c>
      <c r="O195" s="36">
        <f t="shared" si="45"/>
        <v>0.40717737559816608</v>
      </c>
      <c r="P195" s="31">
        <v>694430</v>
      </c>
      <c r="Q195" s="31">
        <v>5137971</v>
      </c>
      <c r="R195" s="31">
        <v>4195532</v>
      </c>
      <c r="S195" s="31">
        <v>1481114</v>
      </c>
      <c r="T195" s="36">
        <f t="shared" si="46"/>
        <v>0.28826826776562187</v>
      </c>
      <c r="U195" s="36">
        <f t="shared" si="47"/>
        <v>0.46885071209481155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7329240</v>
      </c>
      <c r="E196" s="31">
        <v>7329240</v>
      </c>
      <c r="F196" s="31">
        <v>1450615</v>
      </c>
      <c r="G196" s="36">
        <f t="shared" si="40"/>
        <v>0.19792161260922006</v>
      </c>
      <c r="H196" s="31">
        <v>1590137</v>
      </c>
      <c r="I196" s="36">
        <f t="shared" si="41"/>
        <v>0.21695796562808695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3040752</v>
      </c>
      <c r="O196" s="36">
        <f t="shared" si="45"/>
        <v>0.41487957823730698</v>
      </c>
      <c r="P196" s="31">
        <v>1416328</v>
      </c>
      <c r="Q196" s="31">
        <v>6324877</v>
      </c>
      <c r="R196" s="31">
        <v>5199877</v>
      </c>
      <c r="S196" s="31">
        <v>2744660</v>
      </c>
      <c r="T196" s="36">
        <f t="shared" si="46"/>
        <v>0.43394677872787091</v>
      </c>
      <c r="U196" s="36">
        <f t="shared" si="47"/>
        <v>0.12271804271326991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22479968</v>
      </c>
      <c r="E198" s="32">
        <f>SUM(E192:E197)</f>
        <v>22479968</v>
      </c>
      <c r="F198" s="32">
        <f>SUM(F192:F197)</f>
        <v>4709123</v>
      </c>
      <c r="G198" s="37">
        <f t="shared" si="40"/>
        <v>0.20948085869161379</v>
      </c>
      <c r="H198" s="32">
        <f>SUM(H192:H197)</f>
        <v>5094233</v>
      </c>
      <c r="I198" s="37">
        <f t="shared" si="41"/>
        <v>0.22661211083574495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9803356</v>
      </c>
      <c r="O198" s="37">
        <f t="shared" si="45"/>
        <v>0.43609296952735876</v>
      </c>
      <c r="P198" s="32">
        <f>SUM(P192:P197)</f>
        <v>3868695</v>
      </c>
      <c r="Q198" s="32">
        <f>SUM(Q192:Q197)</f>
        <v>20560180</v>
      </c>
      <c r="R198" s="32">
        <f>SUM(R192:R197)</f>
        <v>19226741</v>
      </c>
      <c r="S198" s="32">
        <f>SUM(S192:S197)</f>
        <v>8191386</v>
      </c>
      <c r="T198" s="37">
        <f t="shared" si="46"/>
        <v>0.3984102279260201</v>
      </c>
      <c r="U198" s="37">
        <f t="shared" si="47"/>
        <v>0.31678330806641508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12416139</v>
      </c>
      <c r="E200" s="31">
        <v>12416139</v>
      </c>
      <c r="F200" s="31">
        <v>2408933</v>
      </c>
      <c r="G200" s="36">
        <f t="shared" si="40"/>
        <v>0.19401627188613144</v>
      </c>
      <c r="H200" s="31">
        <v>7069731</v>
      </c>
      <c r="I200" s="36">
        <f t="shared" si="41"/>
        <v>0.56939850625061461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9478664</v>
      </c>
      <c r="O200" s="36">
        <f t="shared" si="45"/>
        <v>0.76341477813674607</v>
      </c>
      <c r="P200" s="31">
        <v>5617631</v>
      </c>
      <c r="Q200" s="31">
        <v>11472419</v>
      </c>
      <c r="R200" s="31">
        <v>11798164</v>
      </c>
      <c r="S200" s="31">
        <v>6813682</v>
      </c>
      <c r="T200" s="36">
        <f t="shared" si="46"/>
        <v>0.59391851012415076</v>
      </c>
      <c r="U200" s="36">
        <f t="shared" si="47"/>
        <v>0.25848974416439963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4991066</v>
      </c>
      <c r="E201" s="31">
        <v>4991066</v>
      </c>
      <c r="F201" s="31">
        <v>1208573</v>
      </c>
      <c r="G201" s="36">
        <f t="shared" si="40"/>
        <v>0.24214726873978423</v>
      </c>
      <c r="H201" s="31">
        <v>1752023</v>
      </c>
      <c r="I201" s="36">
        <f t="shared" si="41"/>
        <v>0.35103182366252017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2960596</v>
      </c>
      <c r="O201" s="36">
        <f t="shared" si="45"/>
        <v>0.59317909240230449</v>
      </c>
      <c r="P201" s="31">
        <v>2089235</v>
      </c>
      <c r="Q201" s="31">
        <v>5279488</v>
      </c>
      <c r="R201" s="31">
        <v>5775342</v>
      </c>
      <c r="S201" s="31">
        <v>3997381</v>
      </c>
      <c r="T201" s="36">
        <f t="shared" si="46"/>
        <v>0.75715315576055864</v>
      </c>
      <c r="U201" s="36">
        <f t="shared" si="47"/>
        <v>-0.16140453323824266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17407205</v>
      </c>
      <c r="E204" s="32">
        <f>SUM(E199:E203)</f>
        <v>17407205</v>
      </c>
      <c r="F204" s="32">
        <f>SUM(F199:F203)</f>
        <v>3617506</v>
      </c>
      <c r="G204" s="37">
        <f t="shared" si="40"/>
        <v>0.20781659088865789</v>
      </c>
      <c r="H204" s="32">
        <f>SUM(H199:H203)</f>
        <v>8821754</v>
      </c>
      <c r="I204" s="37">
        <f t="shared" si="41"/>
        <v>0.50678750551854823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12439260</v>
      </c>
      <c r="O204" s="37">
        <f t="shared" si="45"/>
        <v>0.71460409640720612</v>
      </c>
      <c r="P204" s="32">
        <f>SUM(P199:P203)</f>
        <v>7706866</v>
      </c>
      <c r="Q204" s="32">
        <f>SUM(Q199:Q203)</f>
        <v>16751907</v>
      </c>
      <c r="R204" s="32">
        <f>SUM(R199:R203)</f>
        <v>17573506</v>
      </c>
      <c r="S204" s="32">
        <f>SUM(S199:S203)</f>
        <v>10811063</v>
      </c>
      <c r="T204" s="37">
        <f t="shared" si="46"/>
        <v>0.64536312194187806</v>
      </c>
      <c r="U204" s="37">
        <f t="shared" si="47"/>
        <v>0.14466165624262839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169804427</v>
      </c>
      <c r="E205" s="32">
        <f>SUM(E173:E178,E180:E184,E186:E190,E192:E197,E199:E203)</f>
        <v>169804427</v>
      </c>
      <c r="F205" s="32">
        <f>SUM(F173:F178,F180:F184,F186:F190,F192:F197,F199:F203)</f>
        <v>31496217</v>
      </c>
      <c r="G205" s="37">
        <f t="shared" si="40"/>
        <v>0.18548525239568694</v>
      </c>
      <c r="H205" s="32">
        <f>SUM(H173:H178,H180:H184,H186:H190,H192:H197,H199:H203)</f>
        <v>43537298</v>
      </c>
      <c r="I205" s="37">
        <f t="shared" si="41"/>
        <v>0.25639671926810248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75033515</v>
      </c>
      <c r="O205" s="37">
        <f t="shared" si="45"/>
        <v>0.44188197166378945</v>
      </c>
      <c r="P205" s="32">
        <f>SUM(P173:P178,P180:P184,P186:P190,P192:P197,P199:P203)</f>
        <v>38246250</v>
      </c>
      <c r="Q205" s="32">
        <f>SUM(Q173:Q178,Q180:Q184,Q186:Q190,Q192:Q197,Q199:Q203)</f>
        <v>159444063</v>
      </c>
      <c r="R205" s="32">
        <f>SUM(R173:R178,R180:R184,R186:R190,R192:R197,R199:R203)</f>
        <v>154660758</v>
      </c>
      <c r="S205" s="32">
        <f>SUM(S173:S178,S180:S184,S186:S190,S192:S197,S199:S203)</f>
        <v>68395745</v>
      </c>
      <c r="T205" s="37">
        <f t="shared" si="46"/>
        <v>0.42896388685228121</v>
      </c>
      <c r="U205" s="37">
        <f t="shared" si="47"/>
        <v>0.13834161519103172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5440813</v>
      </c>
      <c r="E208" s="31">
        <v>5440813</v>
      </c>
      <c r="F208" s="31">
        <v>556723</v>
      </c>
      <c r="G208" s="36">
        <f t="shared" ref="G208:G231" si="48">IF(($D208     =0),0,($F208     /$D208     ))</f>
        <v>0.10232349466890334</v>
      </c>
      <c r="H208" s="31">
        <v>422636</v>
      </c>
      <c r="I208" s="36">
        <f t="shared" ref="I208:I231" si="49">IF(($D208     =0),0,($H208     /$D208     ))</f>
        <v>7.7678832189233479E-2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979359</v>
      </c>
      <c r="O208" s="36">
        <f t="shared" ref="O208:O231" si="53">IF(($D208     =0),0,($N208     /$D208     ))</f>
        <v>0.18000232685813683</v>
      </c>
      <c r="P208" s="31">
        <v>815219</v>
      </c>
      <c r="Q208" s="31">
        <v>2205822</v>
      </c>
      <c r="R208" s="31">
        <v>1719754</v>
      </c>
      <c r="S208" s="31">
        <v>977940</v>
      </c>
      <c r="T208" s="36">
        <f t="shared" ref="T208:T231" si="54">IF(($Q208     =0),0,($S208     /$Q208     ))</f>
        <v>0.44334492991728253</v>
      </c>
      <c r="U208" s="36">
        <f t="shared" ref="U208:U231" si="55">IF(($P208     =0),0,(($H208     /$P208     )-1))</f>
        <v>-0.48156752970674133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2791785</v>
      </c>
      <c r="E210" s="31">
        <v>2791785</v>
      </c>
      <c r="F210" s="31">
        <v>2250</v>
      </c>
      <c r="G210" s="36">
        <f t="shared" si="48"/>
        <v>8.0593598719099066E-4</v>
      </c>
      <c r="H210" s="31">
        <v>12257</v>
      </c>
      <c r="I210" s="36">
        <f t="shared" si="49"/>
        <v>4.3903810644444329E-3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14507</v>
      </c>
      <c r="O210" s="36">
        <f t="shared" si="53"/>
        <v>5.1963170516354231E-3</v>
      </c>
      <c r="P210" s="31">
        <v>0</v>
      </c>
      <c r="Q210" s="31">
        <v>2236032</v>
      </c>
      <c r="R210" s="31">
        <v>1836567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4710895</v>
      </c>
      <c r="E214" s="31">
        <v>4710895</v>
      </c>
      <c r="F214" s="31">
        <v>1250706</v>
      </c>
      <c r="G214" s="36">
        <f t="shared" si="48"/>
        <v>0.26549222599951816</v>
      </c>
      <c r="H214" s="31">
        <v>681885</v>
      </c>
      <c r="I214" s="36">
        <f t="shared" si="49"/>
        <v>0.14474638046485858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1932591</v>
      </c>
      <c r="O214" s="36">
        <f t="shared" si="53"/>
        <v>0.41023860646437671</v>
      </c>
      <c r="P214" s="31">
        <v>1579581</v>
      </c>
      <c r="Q214" s="31">
        <v>5065613</v>
      </c>
      <c r="R214" s="31">
        <v>5030778</v>
      </c>
      <c r="S214" s="31">
        <v>2684336</v>
      </c>
      <c r="T214" s="36">
        <f t="shared" si="54"/>
        <v>0.52991335895576708</v>
      </c>
      <c r="U214" s="36">
        <f t="shared" si="55"/>
        <v>-0.56831273609900346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12868560</v>
      </c>
      <c r="E215" s="31">
        <v>12868560</v>
      </c>
      <c r="F215" s="31">
        <v>1404300</v>
      </c>
      <c r="G215" s="36">
        <f t="shared" si="48"/>
        <v>0.10912642906432421</v>
      </c>
      <c r="H215" s="31">
        <v>7217360</v>
      </c>
      <c r="I215" s="36">
        <f t="shared" si="49"/>
        <v>0.56085218548151461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8621660</v>
      </c>
      <c r="O215" s="36">
        <f t="shared" si="53"/>
        <v>0.66997861454583885</v>
      </c>
      <c r="P215" s="31">
        <v>6270240</v>
      </c>
      <c r="Q215" s="31">
        <v>11219670</v>
      </c>
      <c r="R215" s="31">
        <v>12135060</v>
      </c>
      <c r="S215" s="31">
        <v>8110694</v>
      </c>
      <c r="T215" s="36">
        <f t="shared" si="54"/>
        <v>0.72289951486986692</v>
      </c>
      <c r="U215" s="36">
        <f t="shared" si="55"/>
        <v>0.15105003955191498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25812053</v>
      </c>
      <c r="E216" s="32">
        <f>SUM(E208:E215)</f>
        <v>25812053</v>
      </c>
      <c r="F216" s="32">
        <f>SUM(F208:F215)</f>
        <v>3213979</v>
      </c>
      <c r="G216" s="37">
        <f t="shared" si="48"/>
        <v>0.12451465987614391</v>
      </c>
      <c r="H216" s="32">
        <f>SUM(H208:H215)</f>
        <v>8334138</v>
      </c>
      <c r="I216" s="37">
        <f t="shared" si="49"/>
        <v>0.32287776567016968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11548117</v>
      </c>
      <c r="O216" s="37">
        <f t="shared" si="53"/>
        <v>0.44739242554631359</v>
      </c>
      <c r="P216" s="32">
        <f>SUM(P208:P215)</f>
        <v>8665040</v>
      </c>
      <c r="Q216" s="32">
        <f>SUM(Q208:Q215)</f>
        <v>20727137</v>
      </c>
      <c r="R216" s="32">
        <f>SUM(R208:R215)</f>
        <v>20722159</v>
      </c>
      <c r="S216" s="32">
        <f>SUM(S208:S215)</f>
        <v>11772970</v>
      </c>
      <c r="T216" s="37">
        <f t="shared" si="54"/>
        <v>0.56799788605633283</v>
      </c>
      <c r="U216" s="37">
        <f t="shared" si="55"/>
        <v>-3.8188167625308189E-2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74682</v>
      </c>
      <c r="Q217" s="31">
        <v>0</v>
      </c>
      <c r="R217" s="31">
        <v>0</v>
      </c>
      <c r="S217" s="31">
        <v>74976</v>
      </c>
      <c r="T217" s="36">
        <f t="shared" si="54"/>
        <v>0</v>
      </c>
      <c r="U217" s="36">
        <f t="shared" si="55"/>
        <v>-1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11106</v>
      </c>
      <c r="E218" s="31">
        <v>11106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11106</v>
      </c>
      <c r="R218" s="31">
        <v>11106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7808817</v>
      </c>
      <c r="E219" s="31">
        <v>7808817</v>
      </c>
      <c r="F219" s="31">
        <v>3334785</v>
      </c>
      <c r="G219" s="36">
        <f t="shared" si="48"/>
        <v>0.42705380341221982</v>
      </c>
      <c r="H219" s="31">
        <v>2381073</v>
      </c>
      <c r="I219" s="36">
        <f t="shared" si="49"/>
        <v>0.3049210911204604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5715858</v>
      </c>
      <c r="O219" s="36">
        <f t="shared" si="53"/>
        <v>0.73197489453268016</v>
      </c>
      <c r="P219" s="31">
        <v>4091434</v>
      </c>
      <c r="Q219" s="31">
        <v>16474323</v>
      </c>
      <c r="R219" s="31">
        <v>16065311</v>
      </c>
      <c r="S219" s="31">
        <v>6892005</v>
      </c>
      <c r="T219" s="36">
        <f t="shared" si="54"/>
        <v>0.41834829874344459</v>
      </c>
      <c r="U219" s="36">
        <f t="shared" si="55"/>
        <v>-0.4180346059596709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4629141</v>
      </c>
      <c r="E221" s="31">
        <v>4629141</v>
      </c>
      <c r="F221" s="31">
        <v>2368180</v>
      </c>
      <c r="G221" s="36">
        <f t="shared" si="48"/>
        <v>0.51158087429179622</v>
      </c>
      <c r="H221" s="31">
        <v>-569230</v>
      </c>
      <c r="I221" s="36">
        <f t="shared" si="49"/>
        <v>-0.12296665839299344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1798950</v>
      </c>
      <c r="O221" s="36">
        <f t="shared" si="53"/>
        <v>0.38861421589880285</v>
      </c>
      <c r="P221" s="31">
        <v>1038611</v>
      </c>
      <c r="Q221" s="31">
        <v>4144288</v>
      </c>
      <c r="R221" s="31">
        <v>4150175</v>
      </c>
      <c r="S221" s="31">
        <v>2745705</v>
      </c>
      <c r="T221" s="36">
        <f t="shared" si="54"/>
        <v>0.66252755599996915</v>
      </c>
      <c r="U221" s="36">
        <f t="shared" si="55"/>
        <v>-1.5480685261373122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7911503</v>
      </c>
      <c r="E222" s="31">
        <v>7911503</v>
      </c>
      <c r="F222" s="31">
        <v>1832459</v>
      </c>
      <c r="G222" s="36">
        <f t="shared" si="48"/>
        <v>0.23161957974357084</v>
      </c>
      <c r="H222" s="31">
        <v>2279868</v>
      </c>
      <c r="I222" s="36">
        <f t="shared" si="49"/>
        <v>0.28817128679594761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4112327</v>
      </c>
      <c r="O222" s="36">
        <f t="shared" si="53"/>
        <v>0.51979086653951845</v>
      </c>
      <c r="P222" s="31">
        <v>925491</v>
      </c>
      <c r="Q222" s="31">
        <v>6186048</v>
      </c>
      <c r="R222" s="31">
        <v>7459348</v>
      </c>
      <c r="S222" s="31">
        <v>3040313</v>
      </c>
      <c r="T222" s="36">
        <f t="shared" si="54"/>
        <v>0.49147905092233363</v>
      </c>
      <c r="U222" s="36">
        <f t="shared" si="55"/>
        <v>1.4634145550848143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12728889</v>
      </c>
      <c r="E223" s="31">
        <v>12728889</v>
      </c>
      <c r="F223" s="31">
        <v>1106345</v>
      </c>
      <c r="G223" s="36">
        <f t="shared" si="48"/>
        <v>8.6916069422869502E-2</v>
      </c>
      <c r="H223" s="31">
        <v>2382572</v>
      </c>
      <c r="I223" s="36">
        <f t="shared" si="49"/>
        <v>0.18717831540521723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3488917</v>
      </c>
      <c r="O223" s="36">
        <f t="shared" si="53"/>
        <v>0.27409438482808673</v>
      </c>
      <c r="P223" s="31">
        <v>2649547</v>
      </c>
      <c r="Q223" s="31">
        <v>11539770</v>
      </c>
      <c r="R223" s="31">
        <v>12581770</v>
      </c>
      <c r="S223" s="31">
        <v>5549322</v>
      </c>
      <c r="T223" s="36">
        <f t="shared" si="54"/>
        <v>0.48088670744737549</v>
      </c>
      <c r="U223" s="36">
        <f t="shared" si="55"/>
        <v>-0.10076250770414719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33089456</v>
      </c>
      <c r="E224" s="32">
        <f>SUM(E217:E223)</f>
        <v>33089456</v>
      </c>
      <c r="F224" s="32">
        <f>SUM(F217:F223)</f>
        <v>8641769</v>
      </c>
      <c r="G224" s="37">
        <f t="shared" si="48"/>
        <v>0.26116382813909061</v>
      </c>
      <c r="H224" s="32">
        <f>SUM(H217:H223)</f>
        <v>6474283</v>
      </c>
      <c r="I224" s="37">
        <f t="shared" si="49"/>
        <v>0.19566000117983204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15116052</v>
      </c>
      <c r="O224" s="37">
        <f t="shared" si="53"/>
        <v>0.45682382931892263</v>
      </c>
      <c r="P224" s="32">
        <f>SUM(P217:P223)</f>
        <v>8779765</v>
      </c>
      <c r="Q224" s="32">
        <f>SUM(Q217:Q223)</f>
        <v>38355535</v>
      </c>
      <c r="R224" s="32">
        <f>SUM(R217:R223)</f>
        <v>40267710</v>
      </c>
      <c r="S224" s="32">
        <f>SUM(S217:S223)</f>
        <v>18302321</v>
      </c>
      <c r="T224" s="37">
        <f t="shared" si="54"/>
        <v>0.47717548458129966</v>
      </c>
      <c r="U224" s="37">
        <f t="shared" si="55"/>
        <v>-0.26259039962914721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10250000</v>
      </c>
      <c r="E225" s="31">
        <v>10250000</v>
      </c>
      <c r="F225" s="31">
        <v>1564155</v>
      </c>
      <c r="G225" s="36">
        <f t="shared" si="48"/>
        <v>0.15260048780487806</v>
      </c>
      <c r="H225" s="31">
        <v>4360158</v>
      </c>
      <c r="I225" s="36">
        <f t="shared" si="49"/>
        <v>0.42538126829268291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5924313</v>
      </c>
      <c r="O225" s="36">
        <f t="shared" si="53"/>
        <v>0.57798175609756097</v>
      </c>
      <c r="P225" s="31">
        <v>7240137</v>
      </c>
      <c r="Q225" s="31">
        <v>9349992</v>
      </c>
      <c r="R225" s="31">
        <v>10058992</v>
      </c>
      <c r="S225" s="31">
        <v>8044074</v>
      </c>
      <c r="T225" s="36">
        <f t="shared" si="54"/>
        <v>0.86032950616428339</v>
      </c>
      <c r="U225" s="36">
        <f t="shared" si="55"/>
        <v>-0.39777962765069219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6829558</v>
      </c>
      <c r="E226" s="31">
        <v>6829558</v>
      </c>
      <c r="F226" s="31">
        <v>1590570</v>
      </c>
      <c r="G226" s="36">
        <f t="shared" si="48"/>
        <v>0.23289501311797922</v>
      </c>
      <c r="H226" s="31">
        <v>1795713</v>
      </c>
      <c r="I226" s="36">
        <f t="shared" si="49"/>
        <v>0.26293253531194843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3386283</v>
      </c>
      <c r="O226" s="36">
        <f t="shared" si="53"/>
        <v>0.49582754842992766</v>
      </c>
      <c r="P226" s="31">
        <v>1830837</v>
      </c>
      <c r="Q226" s="31">
        <v>7378189</v>
      </c>
      <c r="R226" s="31">
        <v>7378189</v>
      </c>
      <c r="S226" s="31">
        <v>3372768</v>
      </c>
      <c r="T226" s="36">
        <f t="shared" si="54"/>
        <v>0.45712680984452958</v>
      </c>
      <c r="U226" s="36">
        <f t="shared" si="55"/>
        <v>-1.9184667996113292E-2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4476988</v>
      </c>
      <c r="E227" s="31">
        <v>4476988</v>
      </c>
      <c r="F227" s="31">
        <v>424658</v>
      </c>
      <c r="G227" s="36">
        <f t="shared" si="48"/>
        <v>9.4853504186296678E-2</v>
      </c>
      <c r="H227" s="31">
        <v>1958244</v>
      </c>
      <c r="I227" s="36">
        <f t="shared" si="49"/>
        <v>0.43740211052609479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2382902</v>
      </c>
      <c r="O227" s="36">
        <f t="shared" si="53"/>
        <v>0.53225561471239147</v>
      </c>
      <c r="P227" s="31">
        <v>1285644</v>
      </c>
      <c r="Q227" s="31">
        <v>4819308</v>
      </c>
      <c r="R227" s="31">
        <v>4837307</v>
      </c>
      <c r="S227" s="31">
        <v>2340184</v>
      </c>
      <c r="T227" s="36">
        <f t="shared" si="54"/>
        <v>0.48558506739971796</v>
      </c>
      <c r="U227" s="36">
        <f t="shared" si="55"/>
        <v>0.52316193285232937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9578090</v>
      </c>
      <c r="E228" s="31">
        <v>9578090</v>
      </c>
      <c r="F228" s="31">
        <v>2009820</v>
      </c>
      <c r="G228" s="36">
        <f t="shared" si="48"/>
        <v>0.20983515502568884</v>
      </c>
      <c r="H228" s="31">
        <v>3495243</v>
      </c>
      <c r="I228" s="36">
        <f t="shared" si="49"/>
        <v>0.36492066789934108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5505063</v>
      </c>
      <c r="O228" s="36">
        <f t="shared" si="53"/>
        <v>0.57475582292502991</v>
      </c>
      <c r="P228" s="31">
        <v>4068639</v>
      </c>
      <c r="Q228" s="31">
        <v>13508631</v>
      </c>
      <c r="R228" s="31">
        <v>12302181</v>
      </c>
      <c r="S228" s="31">
        <v>6542611</v>
      </c>
      <c r="T228" s="36">
        <f t="shared" si="54"/>
        <v>0.48432820468632237</v>
      </c>
      <c r="U228" s="36">
        <f t="shared" si="55"/>
        <v>-0.14093066502090745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5226190</v>
      </c>
      <c r="E229" s="31">
        <v>5226190</v>
      </c>
      <c r="F229" s="31">
        <v>1258473</v>
      </c>
      <c r="G229" s="36">
        <f t="shared" si="48"/>
        <v>0.24080123378598942</v>
      </c>
      <c r="H229" s="31">
        <v>1361247</v>
      </c>
      <c r="I229" s="36">
        <f t="shared" si="49"/>
        <v>0.26046642008805648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2619720</v>
      </c>
      <c r="O229" s="36">
        <f t="shared" si="53"/>
        <v>0.50126765387404593</v>
      </c>
      <c r="P229" s="31">
        <v>1184587</v>
      </c>
      <c r="Q229" s="31">
        <v>5801723</v>
      </c>
      <c r="R229" s="31">
        <v>5631723</v>
      </c>
      <c r="S229" s="31">
        <v>2380671</v>
      </c>
      <c r="T229" s="36">
        <f t="shared" si="54"/>
        <v>0.41033861837250762</v>
      </c>
      <c r="U229" s="36">
        <f t="shared" si="55"/>
        <v>0.14913214478970316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36360826</v>
      </c>
      <c r="E230" s="32">
        <f>SUM(E225:E229)</f>
        <v>36360826</v>
      </c>
      <c r="F230" s="32">
        <f>SUM(F225:F229)</f>
        <v>6847676</v>
      </c>
      <c r="G230" s="37">
        <f t="shared" si="48"/>
        <v>0.18832564474745431</v>
      </c>
      <c r="H230" s="32">
        <f>SUM(H225:H229)</f>
        <v>12970605</v>
      </c>
      <c r="I230" s="37">
        <f t="shared" si="49"/>
        <v>0.35671920654387773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19818281</v>
      </c>
      <c r="O230" s="37">
        <f t="shared" si="53"/>
        <v>0.54504485129133207</v>
      </c>
      <c r="P230" s="32">
        <f>SUM(P225:P229)</f>
        <v>15609844</v>
      </c>
      <c r="Q230" s="32">
        <f>SUM(Q225:Q229)</f>
        <v>40857843</v>
      </c>
      <c r="R230" s="32">
        <f>SUM(R225:R229)</f>
        <v>40208392</v>
      </c>
      <c r="S230" s="32">
        <f>SUM(S225:S229)</f>
        <v>22680308</v>
      </c>
      <c r="T230" s="37">
        <f t="shared" si="54"/>
        <v>0.55510292112092163</v>
      </c>
      <c r="U230" s="37">
        <f t="shared" si="55"/>
        <v>-0.1690752963322375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95262335</v>
      </c>
      <c r="E231" s="32">
        <f>SUM(E208:E215,E217:E223,E225:E229)</f>
        <v>95262335</v>
      </c>
      <c r="F231" s="32">
        <f>SUM(F208:F215,F217:F223,F225:F229)</f>
        <v>18703424</v>
      </c>
      <c r="G231" s="37">
        <f t="shared" si="48"/>
        <v>0.19633598105694133</v>
      </c>
      <c r="H231" s="32">
        <f>SUM(H208:H215,H217:H223,H225:H229)</f>
        <v>27779026</v>
      </c>
      <c r="I231" s="37">
        <f t="shared" si="49"/>
        <v>0.29160555428333768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46482450</v>
      </c>
      <c r="O231" s="37">
        <f t="shared" si="53"/>
        <v>0.48794153534027901</v>
      </c>
      <c r="P231" s="32">
        <f>SUM(P208:P215,P217:P223,P225:P229)</f>
        <v>33054649</v>
      </c>
      <c r="Q231" s="32">
        <f>SUM(Q208:Q215,Q217:Q223,Q225:Q229)</f>
        <v>99940515</v>
      </c>
      <c r="R231" s="32">
        <f>SUM(R208:R215,R217:R223,R225:R229)</f>
        <v>101198261</v>
      </c>
      <c r="S231" s="32">
        <f>SUM(S208:S215,S217:S223,S225:S229)</f>
        <v>52755599</v>
      </c>
      <c r="T231" s="37">
        <f t="shared" si="54"/>
        <v>0.52786999346561303</v>
      </c>
      <c r="U231" s="37">
        <f t="shared" si="55"/>
        <v>-0.15960305613894132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7659445</v>
      </c>
      <c r="E234" s="31">
        <v>7659445</v>
      </c>
      <c r="F234" s="31">
        <v>1415854</v>
      </c>
      <c r="G234" s="36">
        <f t="shared" ref="G234:G260" si="56">IF(($D234     =0),0,($F234     /$D234     ))</f>
        <v>0.1848507300463676</v>
      </c>
      <c r="H234" s="31">
        <v>1385345</v>
      </c>
      <c r="I234" s="36">
        <f t="shared" ref="I234:I260" si="57">IF(($D234     =0),0,($H234     /$D234     ))</f>
        <v>0.18086754327500229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2801199</v>
      </c>
      <c r="O234" s="36">
        <f t="shared" ref="O234:O260" si="61">IF(($D234     =0),0,($N234     /$D234     ))</f>
        <v>0.36571827332136991</v>
      </c>
      <c r="P234" s="31">
        <v>1260094</v>
      </c>
      <c r="Q234" s="31">
        <v>7302815</v>
      </c>
      <c r="R234" s="31">
        <v>7302815</v>
      </c>
      <c r="S234" s="31">
        <v>2573660</v>
      </c>
      <c r="T234" s="36">
        <f t="shared" ref="T234:T260" si="62">IF(($Q234     =0),0,($S234     /$Q234     ))</f>
        <v>0.35242026533603821</v>
      </c>
      <c r="U234" s="36">
        <f t="shared" ref="U234:U260" si="63">IF(($P234     =0),0,(($H234     /$P234     )-1))</f>
        <v>9.9398140138751589E-2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12601870</v>
      </c>
      <c r="E235" s="31">
        <v>12601870</v>
      </c>
      <c r="F235" s="31">
        <v>2065552</v>
      </c>
      <c r="G235" s="36">
        <f t="shared" si="56"/>
        <v>0.16390837232886865</v>
      </c>
      <c r="H235" s="31">
        <v>3043172</v>
      </c>
      <c r="I235" s="36">
        <f t="shared" si="57"/>
        <v>0.24148574775013548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5108724</v>
      </c>
      <c r="O235" s="36">
        <f t="shared" si="61"/>
        <v>0.40539412007900416</v>
      </c>
      <c r="P235" s="31">
        <v>2263778</v>
      </c>
      <c r="Q235" s="31">
        <v>14761610</v>
      </c>
      <c r="R235" s="31">
        <v>14761610</v>
      </c>
      <c r="S235" s="31">
        <v>4639437</v>
      </c>
      <c r="T235" s="36">
        <f t="shared" si="62"/>
        <v>0.31429071761142585</v>
      </c>
      <c r="U235" s="36">
        <f t="shared" si="63"/>
        <v>0.34428906014635707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9832797</v>
      </c>
      <c r="E236" s="31">
        <v>9832797</v>
      </c>
      <c r="F236" s="31">
        <v>2246719</v>
      </c>
      <c r="G236" s="36">
        <f t="shared" si="56"/>
        <v>0.22849236082062915</v>
      </c>
      <c r="H236" s="31">
        <v>2198234</v>
      </c>
      <c r="I236" s="36">
        <f t="shared" si="57"/>
        <v>0.22356141390898235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4444953</v>
      </c>
      <c r="O236" s="36">
        <f t="shared" si="61"/>
        <v>0.4520537747296115</v>
      </c>
      <c r="P236" s="31">
        <v>2802465</v>
      </c>
      <c r="Q236" s="31">
        <v>9164220</v>
      </c>
      <c r="R236" s="31">
        <v>9248289</v>
      </c>
      <c r="S236" s="31">
        <v>4181860</v>
      </c>
      <c r="T236" s="36">
        <f t="shared" si="62"/>
        <v>0.45632470630342792</v>
      </c>
      <c r="U236" s="36">
        <f t="shared" si="63"/>
        <v>-0.21560697457416955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6688588</v>
      </c>
      <c r="E238" s="31">
        <v>6688588</v>
      </c>
      <c r="F238" s="31">
        <v>1465438</v>
      </c>
      <c r="G238" s="36">
        <f t="shared" si="56"/>
        <v>0.21909527093012757</v>
      </c>
      <c r="H238" s="31">
        <v>1436696</v>
      </c>
      <c r="I238" s="36">
        <f t="shared" si="57"/>
        <v>0.21479810088467102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2902134</v>
      </c>
      <c r="O238" s="36">
        <f t="shared" si="61"/>
        <v>0.43389337181479859</v>
      </c>
      <c r="P238" s="31">
        <v>1355441</v>
      </c>
      <c r="Q238" s="31">
        <v>4801965</v>
      </c>
      <c r="R238" s="31">
        <v>4801965</v>
      </c>
      <c r="S238" s="31">
        <v>2718288</v>
      </c>
      <c r="T238" s="36">
        <f t="shared" si="62"/>
        <v>0.5660782617116118</v>
      </c>
      <c r="U238" s="36">
        <f t="shared" si="63"/>
        <v>5.9947279151213451E-2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36782700</v>
      </c>
      <c r="E240" s="32">
        <f>SUM(E234:E239)</f>
        <v>36782700</v>
      </c>
      <c r="F240" s="32">
        <f>SUM(F234:F239)</f>
        <v>7193563</v>
      </c>
      <c r="G240" s="37">
        <f t="shared" si="56"/>
        <v>0.1955691942135841</v>
      </c>
      <c r="H240" s="32">
        <f>SUM(H234:H239)</f>
        <v>8063447</v>
      </c>
      <c r="I240" s="37">
        <f t="shared" si="57"/>
        <v>0.2192184641149236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15257010</v>
      </c>
      <c r="O240" s="37">
        <f t="shared" si="61"/>
        <v>0.41478765832850767</v>
      </c>
      <c r="P240" s="32">
        <f>SUM(P234:P239)</f>
        <v>7681778</v>
      </c>
      <c r="Q240" s="32">
        <f>SUM(Q234:Q239)</f>
        <v>36030610</v>
      </c>
      <c r="R240" s="32">
        <f>SUM(R234:R239)</f>
        <v>36114679</v>
      </c>
      <c r="S240" s="32">
        <f>SUM(S234:S239)</f>
        <v>14113245</v>
      </c>
      <c r="T240" s="37">
        <f t="shared" si="62"/>
        <v>0.39170152822835919</v>
      </c>
      <c r="U240" s="37">
        <f t="shared" si="63"/>
        <v>4.9684981784165139E-2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4835988</v>
      </c>
      <c r="E243" s="31">
        <v>4835988</v>
      </c>
      <c r="F243" s="31">
        <v>552520</v>
      </c>
      <c r="G243" s="36">
        <f t="shared" si="56"/>
        <v>0.11425173098030847</v>
      </c>
      <c r="H243" s="31">
        <v>646670</v>
      </c>
      <c r="I243" s="36">
        <f t="shared" si="57"/>
        <v>0.13372034835487598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1199190</v>
      </c>
      <c r="O243" s="36">
        <f t="shared" si="61"/>
        <v>0.24797207933518445</v>
      </c>
      <c r="P243" s="31">
        <v>1388686</v>
      </c>
      <c r="Q243" s="31">
        <v>3389039</v>
      </c>
      <c r="R243" s="31">
        <v>5589039</v>
      </c>
      <c r="S243" s="31">
        <v>2667981</v>
      </c>
      <c r="T243" s="36">
        <f t="shared" si="62"/>
        <v>0.78723821118612092</v>
      </c>
      <c r="U243" s="36">
        <f t="shared" si="63"/>
        <v>-0.53432957486429622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7776420</v>
      </c>
      <c r="E245" s="31">
        <v>7776420</v>
      </c>
      <c r="F245" s="31">
        <v>6107437</v>
      </c>
      <c r="G245" s="36">
        <f t="shared" si="56"/>
        <v>0.78537900473482658</v>
      </c>
      <c r="H245" s="31">
        <v>6147402</v>
      </c>
      <c r="I245" s="36">
        <f t="shared" si="57"/>
        <v>0.79051825904465034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12254839</v>
      </c>
      <c r="O245" s="36">
        <f t="shared" si="61"/>
        <v>1.575897263779477</v>
      </c>
      <c r="P245" s="31">
        <v>2194965</v>
      </c>
      <c r="Q245" s="31">
        <v>8796684</v>
      </c>
      <c r="R245" s="31">
        <v>11275488</v>
      </c>
      <c r="S245" s="31">
        <v>3057810</v>
      </c>
      <c r="T245" s="36">
        <f t="shared" si="62"/>
        <v>0.34760939463097684</v>
      </c>
      <c r="U245" s="36">
        <f t="shared" si="63"/>
        <v>1.8006833821951602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10657222</v>
      </c>
      <c r="E246" s="31">
        <v>10657222</v>
      </c>
      <c r="F246" s="31">
        <v>2847575</v>
      </c>
      <c r="G246" s="36">
        <f t="shared" si="56"/>
        <v>0.26719674226547968</v>
      </c>
      <c r="H246" s="31">
        <v>3430267</v>
      </c>
      <c r="I246" s="36">
        <f t="shared" si="57"/>
        <v>0.32187252925762455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6277842</v>
      </c>
      <c r="O246" s="36">
        <f t="shared" si="61"/>
        <v>0.58906927152310429</v>
      </c>
      <c r="P246" s="31">
        <v>2903004</v>
      </c>
      <c r="Q246" s="31">
        <v>11072299</v>
      </c>
      <c r="R246" s="31">
        <v>11159449</v>
      </c>
      <c r="S246" s="31">
        <v>5452791</v>
      </c>
      <c r="T246" s="36">
        <f t="shared" si="62"/>
        <v>0.49247143705205215</v>
      </c>
      <c r="U246" s="36">
        <f t="shared" si="63"/>
        <v>0.18162668739002763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23269630</v>
      </c>
      <c r="E247" s="32">
        <f>SUM(E241:E246)</f>
        <v>23269630</v>
      </c>
      <c r="F247" s="32">
        <f>SUM(F241:F246)</f>
        <v>9507532</v>
      </c>
      <c r="G247" s="37">
        <f t="shared" si="56"/>
        <v>0.40858114202933177</v>
      </c>
      <c r="H247" s="32">
        <f>SUM(H241:H246)</f>
        <v>10224339</v>
      </c>
      <c r="I247" s="37">
        <f t="shared" si="57"/>
        <v>0.43938554244308997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19731871</v>
      </c>
      <c r="O247" s="37">
        <f t="shared" si="61"/>
        <v>0.84796668447242174</v>
      </c>
      <c r="P247" s="32">
        <f>SUM(P241:P246)</f>
        <v>6486655</v>
      </c>
      <c r="Q247" s="32">
        <f>SUM(Q241:Q246)</f>
        <v>23258022</v>
      </c>
      <c r="R247" s="32">
        <f>SUM(R241:R246)</f>
        <v>28023976</v>
      </c>
      <c r="S247" s="32">
        <f>SUM(S241:S246)</f>
        <v>11178582</v>
      </c>
      <c r="T247" s="37">
        <f t="shared" si="62"/>
        <v>0.48063339178198389</v>
      </c>
      <c r="U247" s="37">
        <f t="shared" si="63"/>
        <v>0.57621131384357582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855368</v>
      </c>
      <c r="E248" s="31">
        <v>855368</v>
      </c>
      <c r="F248" s="31">
        <v>20440</v>
      </c>
      <c r="G248" s="36">
        <f t="shared" si="56"/>
        <v>2.3896147623011382E-2</v>
      </c>
      <c r="H248" s="31">
        <v>95564</v>
      </c>
      <c r="I248" s="36">
        <f t="shared" si="57"/>
        <v>0.11172267374977787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116004</v>
      </c>
      <c r="O248" s="36">
        <f t="shared" si="61"/>
        <v>0.13561882137278924</v>
      </c>
      <c r="P248" s="31">
        <v>8868</v>
      </c>
      <c r="Q248" s="31">
        <v>211342</v>
      </c>
      <c r="R248" s="31">
        <v>131342</v>
      </c>
      <c r="S248" s="31">
        <v>30359</v>
      </c>
      <c r="T248" s="36">
        <f t="shared" si="62"/>
        <v>0.14364868317703058</v>
      </c>
      <c r="U248" s="36">
        <f t="shared" si="63"/>
        <v>9.7762742444745143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22433092</v>
      </c>
      <c r="E253" s="31">
        <v>22433092</v>
      </c>
      <c r="F253" s="31">
        <v>4781207</v>
      </c>
      <c r="G253" s="36">
        <f t="shared" si="56"/>
        <v>0.21313187678274578</v>
      </c>
      <c r="H253" s="31">
        <v>3075226</v>
      </c>
      <c r="I253" s="36">
        <f t="shared" si="57"/>
        <v>0.13708435734137764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7856433</v>
      </c>
      <c r="O253" s="36">
        <f t="shared" si="61"/>
        <v>0.35021623412412339</v>
      </c>
      <c r="P253" s="31">
        <v>5270692</v>
      </c>
      <c r="Q253" s="31">
        <v>19208445</v>
      </c>
      <c r="R253" s="31">
        <v>20320572</v>
      </c>
      <c r="S253" s="31">
        <v>10887078</v>
      </c>
      <c r="T253" s="36">
        <f t="shared" si="62"/>
        <v>0.56678601521362093</v>
      </c>
      <c r="U253" s="36">
        <f t="shared" si="63"/>
        <v>-0.41654226807409733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23288460</v>
      </c>
      <c r="E254" s="32">
        <f>SUM(E248:E253)</f>
        <v>23288460</v>
      </c>
      <c r="F254" s="32">
        <f>SUM(F248:F253)</f>
        <v>4801647</v>
      </c>
      <c r="G254" s="37">
        <f t="shared" si="56"/>
        <v>0.20618138769158631</v>
      </c>
      <c r="H254" s="32">
        <f>SUM(H248:H253)</f>
        <v>3170790</v>
      </c>
      <c r="I254" s="37">
        <f t="shared" si="57"/>
        <v>0.13615284136434955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7972437</v>
      </c>
      <c r="O254" s="37">
        <f t="shared" si="61"/>
        <v>0.34233422905593586</v>
      </c>
      <c r="P254" s="32">
        <f>SUM(P248:P253)</f>
        <v>5279560</v>
      </c>
      <c r="Q254" s="32">
        <f>SUM(Q248:Q253)</f>
        <v>19419787</v>
      </c>
      <c r="R254" s="32">
        <f>SUM(R248:R253)</f>
        <v>20451914</v>
      </c>
      <c r="S254" s="32">
        <f>SUM(S248:S253)</f>
        <v>10917437</v>
      </c>
      <c r="T254" s="37">
        <f t="shared" si="62"/>
        <v>0.56218108880390916</v>
      </c>
      <c r="U254" s="37">
        <f t="shared" si="63"/>
        <v>-0.39942154270431629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6674861</v>
      </c>
      <c r="E255" s="31">
        <v>6674861</v>
      </c>
      <c r="F255" s="31">
        <v>1295981</v>
      </c>
      <c r="G255" s="36">
        <f t="shared" si="56"/>
        <v>0.19415850007962712</v>
      </c>
      <c r="H255" s="31">
        <v>1375127</v>
      </c>
      <c r="I255" s="36">
        <f t="shared" si="57"/>
        <v>0.20601582564790488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2671108</v>
      </c>
      <c r="O255" s="36">
        <f t="shared" si="61"/>
        <v>0.40017432572753198</v>
      </c>
      <c r="P255" s="31">
        <v>1659584</v>
      </c>
      <c r="Q255" s="31">
        <v>6321269</v>
      </c>
      <c r="R255" s="31">
        <v>6319255</v>
      </c>
      <c r="S255" s="31">
        <v>3244696</v>
      </c>
      <c r="T255" s="36">
        <f t="shared" si="62"/>
        <v>0.51329820009241811</v>
      </c>
      <c r="U255" s="36">
        <f t="shared" si="63"/>
        <v>-0.17140259245690481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2668104</v>
      </c>
      <c r="E257" s="31">
        <v>2668104</v>
      </c>
      <c r="F257" s="31">
        <v>518541</v>
      </c>
      <c r="G257" s="36">
        <f t="shared" si="56"/>
        <v>0.19434812136258556</v>
      </c>
      <c r="H257" s="31">
        <v>710429</v>
      </c>
      <c r="I257" s="36">
        <f t="shared" si="57"/>
        <v>0.26626735689463377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1228970</v>
      </c>
      <c r="O257" s="36">
        <f t="shared" si="61"/>
        <v>0.46061547825721938</v>
      </c>
      <c r="P257" s="31">
        <v>587186</v>
      </c>
      <c r="Q257" s="31">
        <v>2637956</v>
      </c>
      <c r="R257" s="31">
        <v>2535708</v>
      </c>
      <c r="S257" s="31">
        <v>1171856</v>
      </c>
      <c r="T257" s="36">
        <f t="shared" si="62"/>
        <v>0.44422878925956311</v>
      </c>
      <c r="U257" s="36">
        <f t="shared" si="63"/>
        <v>0.20988749731771539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7930974</v>
      </c>
      <c r="E258" s="31">
        <v>7930974</v>
      </c>
      <c r="F258" s="31">
        <v>2234667</v>
      </c>
      <c r="G258" s="36">
        <f t="shared" si="56"/>
        <v>0.28176450963021693</v>
      </c>
      <c r="H258" s="31">
        <v>3147692</v>
      </c>
      <c r="I258" s="36">
        <f t="shared" si="57"/>
        <v>0.39688593103444797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5382359</v>
      </c>
      <c r="O258" s="36">
        <f t="shared" si="61"/>
        <v>0.67865044066466484</v>
      </c>
      <c r="P258" s="31">
        <v>1811769</v>
      </c>
      <c r="Q258" s="31">
        <v>6711787</v>
      </c>
      <c r="R258" s="31">
        <v>7276796</v>
      </c>
      <c r="S258" s="31">
        <v>3490414</v>
      </c>
      <c r="T258" s="36">
        <f t="shared" si="62"/>
        <v>0.520042426852938</v>
      </c>
      <c r="U258" s="36">
        <f t="shared" si="63"/>
        <v>0.73735834976754755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17273939</v>
      </c>
      <c r="E259" s="32">
        <f>SUM(E255:E258)</f>
        <v>17273939</v>
      </c>
      <c r="F259" s="32">
        <f>SUM(F255:F258)</f>
        <v>4049189</v>
      </c>
      <c r="G259" s="37">
        <f t="shared" si="56"/>
        <v>0.23441028708043951</v>
      </c>
      <c r="H259" s="32">
        <f>SUM(H255:H258)</f>
        <v>5233248</v>
      </c>
      <c r="I259" s="37">
        <f t="shared" si="57"/>
        <v>0.30295626261039826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9282437</v>
      </c>
      <c r="O259" s="37">
        <f t="shared" si="61"/>
        <v>0.53736654969083775</v>
      </c>
      <c r="P259" s="32">
        <f>SUM(P255:P258)</f>
        <v>4058539</v>
      </c>
      <c r="Q259" s="32">
        <f>SUM(Q255:Q258)</f>
        <v>15671012</v>
      </c>
      <c r="R259" s="32">
        <f>SUM(R255:R258)</f>
        <v>16131759</v>
      </c>
      <c r="S259" s="32">
        <f>SUM(S255:S258)</f>
        <v>7906966</v>
      </c>
      <c r="T259" s="37">
        <f t="shared" si="62"/>
        <v>0.50456001182310373</v>
      </c>
      <c r="U259" s="37">
        <f t="shared" si="63"/>
        <v>0.28944134822900547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100614729</v>
      </c>
      <c r="E260" s="32">
        <f>SUM(E234:E239,E241:E246,E248:E253,E255:E258)</f>
        <v>100614729</v>
      </c>
      <c r="F260" s="32">
        <f>SUM(F234:F239,F241:F246,F248:F253,F255:F258)</f>
        <v>25551931</v>
      </c>
      <c r="G260" s="37">
        <f t="shared" si="56"/>
        <v>0.25395815556984702</v>
      </c>
      <c r="H260" s="32">
        <f>SUM(H234:H239,H241:H246,H248:H253,H255:H258)</f>
        <v>26691824</v>
      </c>
      <c r="I260" s="37">
        <f t="shared" si="57"/>
        <v>0.26528744116579589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52243755</v>
      </c>
      <c r="O260" s="37">
        <f t="shared" si="61"/>
        <v>0.51924559673564297</v>
      </c>
      <c r="P260" s="32">
        <f>SUM(P234:P239,P241:P246,P248:P253,P255:P258)</f>
        <v>23506532</v>
      </c>
      <c r="Q260" s="32">
        <f>SUM(Q234:Q239,Q241:Q246,Q248:Q253,Q255:Q258)</f>
        <v>94379431</v>
      </c>
      <c r="R260" s="32">
        <f>SUM(R234:R239,R241:R246,R248:R253,R255:R258)</f>
        <v>100722328</v>
      </c>
      <c r="S260" s="32">
        <f>SUM(S234:S239,S241:S246,S248:S253,S255:S258)</f>
        <v>44116230</v>
      </c>
      <c r="T260" s="37">
        <f t="shared" si="62"/>
        <v>0.46743479519388076</v>
      </c>
      <c r="U260" s="37">
        <f t="shared" si="63"/>
        <v>0.13550667533602989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2671361</v>
      </c>
      <c r="E263" s="31">
        <v>2671361</v>
      </c>
      <c r="F263" s="31">
        <v>448952</v>
      </c>
      <c r="G263" s="36">
        <f t="shared" ref="G263:G299" si="64">IF(($D263     =0),0,($F263     /$D263     ))</f>
        <v>0.1680611493542056</v>
      </c>
      <c r="H263" s="31">
        <v>621418</v>
      </c>
      <c r="I263" s="36">
        <f t="shared" ref="I263:I299" si="65">IF(($D263     =0),0,($H263     /$D263     ))</f>
        <v>0.23262224761086203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1070370</v>
      </c>
      <c r="O263" s="36">
        <f t="shared" ref="O263:O299" si="69">IF(($D263     =0),0,($N263     /$D263     ))</f>
        <v>0.40068339696506761</v>
      </c>
      <c r="P263" s="31">
        <v>684709</v>
      </c>
      <c r="Q263" s="31">
        <v>2829366</v>
      </c>
      <c r="R263" s="31">
        <v>2423446</v>
      </c>
      <c r="S263" s="31">
        <v>1249469</v>
      </c>
      <c r="T263" s="36">
        <f t="shared" ref="T263:T299" si="70">IF(($Q263     =0),0,($S263     /$Q263     ))</f>
        <v>0.44160741310950935</v>
      </c>
      <c r="U263" s="36">
        <f t="shared" ref="U263:U299" si="71">IF(($P263     =0),0,(($H263     /$P263     )-1))</f>
        <v>-9.2434888397844972E-2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8850054</v>
      </c>
      <c r="E264" s="31">
        <v>8850054</v>
      </c>
      <c r="F264" s="31">
        <v>1085125</v>
      </c>
      <c r="G264" s="36">
        <f t="shared" si="64"/>
        <v>0.12261224620776325</v>
      </c>
      <c r="H264" s="31">
        <v>4154503</v>
      </c>
      <c r="I264" s="36">
        <f t="shared" si="65"/>
        <v>0.46943250289772243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5239628</v>
      </c>
      <c r="O264" s="36">
        <f t="shared" si="69"/>
        <v>0.59204474910548566</v>
      </c>
      <c r="P264" s="31">
        <v>5224755</v>
      </c>
      <c r="Q264" s="31">
        <v>8968851</v>
      </c>
      <c r="R264" s="31">
        <v>7468851</v>
      </c>
      <c r="S264" s="31">
        <v>5237365</v>
      </c>
      <c r="T264" s="36">
        <f t="shared" si="70"/>
        <v>0.58395049711495928</v>
      </c>
      <c r="U264" s="36">
        <f t="shared" si="71"/>
        <v>-0.20484252371642309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4882302</v>
      </c>
      <c r="E266" s="31">
        <v>4882302</v>
      </c>
      <c r="F266" s="31">
        <v>1384885</v>
      </c>
      <c r="G266" s="36">
        <f t="shared" si="64"/>
        <v>0.28365410415005055</v>
      </c>
      <c r="H266" s="31">
        <v>1383661</v>
      </c>
      <c r="I266" s="36">
        <f t="shared" si="65"/>
        <v>0.28340340273911774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2768546</v>
      </c>
      <c r="O266" s="36">
        <f t="shared" si="69"/>
        <v>0.56705750688916823</v>
      </c>
      <c r="P266" s="31">
        <v>1472928</v>
      </c>
      <c r="Q266" s="31">
        <v>5235200</v>
      </c>
      <c r="R266" s="31">
        <v>5089321</v>
      </c>
      <c r="S266" s="31">
        <v>2352841</v>
      </c>
      <c r="T266" s="36">
        <f t="shared" si="70"/>
        <v>0.44942714700488995</v>
      </c>
      <c r="U266" s="36">
        <f t="shared" si="71"/>
        <v>-6.0605134806317795E-2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16403717</v>
      </c>
      <c r="E267" s="32">
        <f>SUM(E263:E266)</f>
        <v>16403717</v>
      </c>
      <c r="F267" s="32">
        <f>SUM(F263:F266)</f>
        <v>2918962</v>
      </c>
      <c r="G267" s="37">
        <f t="shared" si="64"/>
        <v>0.17794515718602069</v>
      </c>
      <c r="H267" s="32">
        <f>SUM(H263:H266)</f>
        <v>6159582</v>
      </c>
      <c r="I267" s="37">
        <f t="shared" si="65"/>
        <v>0.37549916278121598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9078544</v>
      </c>
      <c r="O267" s="37">
        <f t="shared" si="69"/>
        <v>0.55344431996723664</v>
      </c>
      <c r="P267" s="32">
        <f>SUM(P263:P266)</f>
        <v>7382392</v>
      </c>
      <c r="Q267" s="32">
        <f>SUM(Q263:Q266)</f>
        <v>17033417</v>
      </c>
      <c r="R267" s="32">
        <f>SUM(R263:R266)</f>
        <v>14981618</v>
      </c>
      <c r="S267" s="32">
        <f>SUM(S263:S266)</f>
        <v>8839675</v>
      </c>
      <c r="T267" s="37">
        <f t="shared" si="70"/>
        <v>0.51896075813795906</v>
      </c>
      <c r="U267" s="37">
        <f t="shared" si="71"/>
        <v>-0.16563872522618683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1440187</v>
      </c>
      <c r="E268" s="31">
        <v>1440187</v>
      </c>
      <c r="F268" s="31">
        <v>364844</v>
      </c>
      <c r="G268" s="36">
        <f t="shared" si="64"/>
        <v>0.25333099104491291</v>
      </c>
      <c r="H268" s="31">
        <v>122857</v>
      </c>
      <c r="I268" s="36">
        <f t="shared" si="65"/>
        <v>8.5306283142397479E-2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487701</v>
      </c>
      <c r="O268" s="36">
        <f t="shared" si="69"/>
        <v>0.33863727418731038</v>
      </c>
      <c r="P268" s="31">
        <v>101035</v>
      </c>
      <c r="Q268" s="31">
        <v>1279858</v>
      </c>
      <c r="R268" s="31">
        <v>510904</v>
      </c>
      <c r="S268" s="31">
        <v>137816</v>
      </c>
      <c r="T268" s="36">
        <f t="shared" si="70"/>
        <v>0.10768069582719333</v>
      </c>
      <c r="U268" s="36">
        <f t="shared" si="71"/>
        <v>0.21598455980600773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1592825</v>
      </c>
      <c r="E269" s="31">
        <v>1592825</v>
      </c>
      <c r="F269" s="31">
        <v>404734</v>
      </c>
      <c r="G269" s="36">
        <f t="shared" si="64"/>
        <v>0.25409822171299423</v>
      </c>
      <c r="H269" s="31">
        <v>406743</v>
      </c>
      <c r="I269" s="36">
        <f t="shared" si="65"/>
        <v>0.25535950277023528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811477</v>
      </c>
      <c r="O269" s="36">
        <f t="shared" si="69"/>
        <v>0.50945772448322946</v>
      </c>
      <c r="P269" s="31">
        <v>209248</v>
      </c>
      <c r="Q269" s="31">
        <v>1346544</v>
      </c>
      <c r="R269" s="31">
        <v>687775</v>
      </c>
      <c r="S269" s="31">
        <v>354199</v>
      </c>
      <c r="T269" s="36">
        <f t="shared" si="70"/>
        <v>0.26304301976021577</v>
      </c>
      <c r="U269" s="36">
        <f t="shared" si="71"/>
        <v>0.9438321991130143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2490064</v>
      </c>
      <c r="E271" s="31">
        <v>2490064</v>
      </c>
      <c r="F271" s="31">
        <v>239615</v>
      </c>
      <c r="G271" s="36">
        <f t="shared" si="64"/>
        <v>9.6228450353083292E-2</v>
      </c>
      <c r="H271" s="31">
        <v>1217819</v>
      </c>
      <c r="I271" s="36">
        <f t="shared" si="65"/>
        <v>0.48907136523398598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1457434</v>
      </c>
      <c r="O271" s="36">
        <f t="shared" si="69"/>
        <v>0.58529981558706923</v>
      </c>
      <c r="P271" s="31">
        <v>288251</v>
      </c>
      <c r="Q271" s="31">
        <v>1865936</v>
      </c>
      <c r="R271" s="31">
        <v>1865936</v>
      </c>
      <c r="S271" s="31">
        <v>555178</v>
      </c>
      <c r="T271" s="36">
        <f t="shared" si="70"/>
        <v>0.29753324872878811</v>
      </c>
      <c r="U271" s="36">
        <f t="shared" si="71"/>
        <v>3.2248561149831225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1502185</v>
      </c>
      <c r="E274" s="31">
        <v>1502185</v>
      </c>
      <c r="F274" s="31">
        <v>230234</v>
      </c>
      <c r="G274" s="36">
        <f t="shared" si="64"/>
        <v>0.153266075749658</v>
      </c>
      <c r="H274" s="31">
        <v>306852</v>
      </c>
      <c r="I274" s="36">
        <f t="shared" si="65"/>
        <v>0.20427044605025346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537086</v>
      </c>
      <c r="O274" s="36">
        <f t="shared" si="69"/>
        <v>0.35753652179991147</v>
      </c>
      <c r="P274" s="31">
        <v>302157</v>
      </c>
      <c r="Q274" s="31">
        <v>1168204</v>
      </c>
      <c r="R274" s="31">
        <v>1161422</v>
      </c>
      <c r="S274" s="31">
        <v>524508</v>
      </c>
      <c r="T274" s="36">
        <f t="shared" si="70"/>
        <v>0.44898664959202333</v>
      </c>
      <c r="U274" s="36">
        <f t="shared" si="71"/>
        <v>1.5538279768464669E-2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7025261</v>
      </c>
      <c r="E275" s="32">
        <f>SUM(E268:E274)</f>
        <v>7025261</v>
      </c>
      <c r="F275" s="32">
        <f>SUM(F268:F274)</f>
        <v>1239427</v>
      </c>
      <c r="G275" s="37">
        <f t="shared" si="64"/>
        <v>0.1764243349820028</v>
      </c>
      <c r="H275" s="32">
        <f>SUM(H268:H274)</f>
        <v>2054271</v>
      </c>
      <c r="I275" s="37">
        <f t="shared" si="65"/>
        <v>0.29241205415713378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3293698</v>
      </c>
      <c r="O275" s="37">
        <f t="shared" si="69"/>
        <v>0.46883638913913661</v>
      </c>
      <c r="P275" s="32">
        <f>SUM(P268:P274)</f>
        <v>900691</v>
      </c>
      <c r="Q275" s="32">
        <f>SUM(Q268:Q274)</f>
        <v>5660542</v>
      </c>
      <c r="R275" s="32">
        <f>SUM(R268:R274)</f>
        <v>4226037</v>
      </c>
      <c r="S275" s="32">
        <f>SUM(S268:S274)</f>
        <v>1571701</v>
      </c>
      <c r="T275" s="37">
        <f t="shared" si="70"/>
        <v>0.27765910048896375</v>
      </c>
      <c r="U275" s="37">
        <f t="shared" si="71"/>
        <v>1.2807722071165362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1123278</v>
      </c>
      <c r="F278" s="31">
        <v>9842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9842</v>
      </c>
      <c r="O278" s="36">
        <f t="shared" si="69"/>
        <v>0</v>
      </c>
      <c r="P278" s="31">
        <v>175760</v>
      </c>
      <c r="Q278" s="31">
        <v>1076853</v>
      </c>
      <c r="R278" s="31">
        <v>1069539</v>
      </c>
      <c r="S278" s="31">
        <v>180206</v>
      </c>
      <c r="T278" s="36">
        <f t="shared" si="70"/>
        <v>0.16734503223745489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6869764</v>
      </c>
      <c r="E284" s="31">
        <v>6869764</v>
      </c>
      <c r="F284" s="31">
        <v>2048917</v>
      </c>
      <c r="G284" s="36">
        <f t="shared" si="64"/>
        <v>0.29825143920518959</v>
      </c>
      <c r="H284" s="31">
        <v>1888200</v>
      </c>
      <c r="I284" s="36">
        <f t="shared" si="65"/>
        <v>0.27485660351651092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3937117</v>
      </c>
      <c r="O284" s="36">
        <f t="shared" si="69"/>
        <v>0.57310804272170046</v>
      </c>
      <c r="P284" s="31">
        <v>1190950</v>
      </c>
      <c r="Q284" s="31">
        <v>7428692</v>
      </c>
      <c r="R284" s="31">
        <v>7462060</v>
      </c>
      <c r="S284" s="31">
        <v>2918288</v>
      </c>
      <c r="T284" s="36">
        <f t="shared" si="70"/>
        <v>0.39284008544169013</v>
      </c>
      <c r="U284" s="36">
        <f t="shared" si="71"/>
        <v>0.58545698811872882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6869764</v>
      </c>
      <c r="E285" s="32">
        <f>SUM(E276:E284)</f>
        <v>7993042</v>
      </c>
      <c r="F285" s="32">
        <f>SUM(F276:F284)</f>
        <v>2058759</v>
      </c>
      <c r="G285" s="37">
        <f t="shared" si="64"/>
        <v>0.29968409395140794</v>
      </c>
      <c r="H285" s="32">
        <f>SUM(H276:H284)</f>
        <v>1888200</v>
      </c>
      <c r="I285" s="37">
        <f t="shared" si="65"/>
        <v>0.27485660351651092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3946959</v>
      </c>
      <c r="O285" s="37">
        <f t="shared" si="69"/>
        <v>0.5745406974679188</v>
      </c>
      <c r="P285" s="32">
        <f>SUM(P276:P284)</f>
        <v>1366710</v>
      </c>
      <c r="Q285" s="32">
        <f>SUM(Q276:Q284)</f>
        <v>8505545</v>
      </c>
      <c r="R285" s="32">
        <f>SUM(R276:R284)</f>
        <v>8531599</v>
      </c>
      <c r="S285" s="32">
        <f>SUM(S276:S284)</f>
        <v>3098494</v>
      </c>
      <c r="T285" s="37">
        <f t="shared" si="70"/>
        <v>0.36429105953821889</v>
      </c>
      <c r="U285" s="37">
        <f t="shared" si="71"/>
        <v>0.38156595034791585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1838383</v>
      </c>
      <c r="E286" s="31">
        <v>1838383</v>
      </c>
      <c r="F286" s="31">
        <v>214200</v>
      </c>
      <c r="G286" s="36">
        <f t="shared" si="64"/>
        <v>0.11651543775154578</v>
      </c>
      <c r="H286" s="31">
        <v>520912</v>
      </c>
      <c r="I286" s="36">
        <f t="shared" si="65"/>
        <v>0.28335335999081801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735112</v>
      </c>
      <c r="O286" s="36">
        <f t="shared" si="69"/>
        <v>0.39986879774236378</v>
      </c>
      <c r="P286" s="31">
        <v>382671</v>
      </c>
      <c r="Q286" s="31">
        <v>1753170</v>
      </c>
      <c r="R286" s="31">
        <v>1753170</v>
      </c>
      <c r="S286" s="31">
        <v>734732</v>
      </c>
      <c r="T286" s="36">
        <f t="shared" si="70"/>
        <v>0.41908770969158726</v>
      </c>
      <c r="U286" s="36">
        <f t="shared" si="71"/>
        <v>0.36125287779842208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1021052</v>
      </c>
      <c r="E288" s="31">
        <v>1021052</v>
      </c>
      <c r="F288" s="31">
        <v>329686</v>
      </c>
      <c r="G288" s="36">
        <f t="shared" si="64"/>
        <v>0.32288855024034036</v>
      </c>
      <c r="H288" s="31">
        <v>345141</v>
      </c>
      <c r="I288" s="36">
        <f t="shared" si="65"/>
        <v>0.33802489980921635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674827</v>
      </c>
      <c r="O288" s="36">
        <f t="shared" si="69"/>
        <v>0.66091345004955671</v>
      </c>
      <c r="P288" s="31">
        <v>173587</v>
      </c>
      <c r="Q288" s="31">
        <v>732332</v>
      </c>
      <c r="R288" s="31">
        <v>722332</v>
      </c>
      <c r="S288" s="31">
        <v>405832</v>
      </c>
      <c r="T288" s="36">
        <f t="shared" si="70"/>
        <v>0.55416395842322885</v>
      </c>
      <c r="U288" s="36">
        <f t="shared" si="71"/>
        <v>0.98828829347819824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2246315</v>
      </c>
      <c r="E289" s="31">
        <v>2246315</v>
      </c>
      <c r="F289" s="31">
        <v>100178</v>
      </c>
      <c r="G289" s="36">
        <f t="shared" si="64"/>
        <v>4.4596594867594257E-2</v>
      </c>
      <c r="H289" s="31">
        <v>171740</v>
      </c>
      <c r="I289" s="36">
        <f t="shared" si="65"/>
        <v>7.6454103720983033E-2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271918</v>
      </c>
      <c r="O289" s="36">
        <f t="shared" si="69"/>
        <v>0.1210506985885773</v>
      </c>
      <c r="P289" s="31">
        <v>228899</v>
      </c>
      <c r="Q289" s="31">
        <v>2016770</v>
      </c>
      <c r="R289" s="31">
        <v>1928428</v>
      </c>
      <c r="S289" s="31">
        <v>531726</v>
      </c>
      <c r="T289" s="36">
        <f t="shared" si="70"/>
        <v>0.26365227566851945</v>
      </c>
      <c r="U289" s="36">
        <f t="shared" si="71"/>
        <v>-0.24971275540740678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4106371</v>
      </c>
      <c r="E290" s="31">
        <v>4106371</v>
      </c>
      <c r="F290" s="31">
        <v>984476</v>
      </c>
      <c r="G290" s="36">
        <f t="shared" si="64"/>
        <v>0.2397435594591916</v>
      </c>
      <c r="H290" s="31">
        <v>951696</v>
      </c>
      <c r="I290" s="36">
        <f t="shared" si="65"/>
        <v>0.23176084187230039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1936172</v>
      </c>
      <c r="O290" s="36">
        <f t="shared" si="69"/>
        <v>0.47150440133149196</v>
      </c>
      <c r="P290" s="31">
        <v>922566</v>
      </c>
      <c r="Q290" s="31">
        <v>4486447</v>
      </c>
      <c r="R290" s="31">
        <v>3989288</v>
      </c>
      <c r="S290" s="31">
        <v>1885215</v>
      </c>
      <c r="T290" s="36">
        <f t="shared" si="70"/>
        <v>0.42020222238221022</v>
      </c>
      <c r="U290" s="36">
        <f t="shared" si="71"/>
        <v>3.1574976749630945E-2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3956965</v>
      </c>
      <c r="E291" s="31">
        <v>3956965</v>
      </c>
      <c r="F291" s="31">
        <v>901069</v>
      </c>
      <c r="G291" s="36">
        <f t="shared" si="64"/>
        <v>0.22771720245187915</v>
      </c>
      <c r="H291" s="31">
        <v>1137774</v>
      </c>
      <c r="I291" s="36">
        <f t="shared" si="65"/>
        <v>0.2875370391196283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2038843</v>
      </c>
      <c r="O291" s="36">
        <f t="shared" si="69"/>
        <v>0.51525424157150745</v>
      </c>
      <c r="P291" s="31">
        <v>1071581</v>
      </c>
      <c r="Q291" s="31">
        <v>4377654</v>
      </c>
      <c r="R291" s="31">
        <v>4217219</v>
      </c>
      <c r="S291" s="31">
        <v>1395409</v>
      </c>
      <c r="T291" s="36">
        <f t="shared" si="70"/>
        <v>0.31875726130936799</v>
      </c>
      <c r="U291" s="36">
        <f t="shared" si="71"/>
        <v>6.1771345329937777E-2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13169086</v>
      </c>
      <c r="E292" s="32">
        <f>SUM(E286:E291)</f>
        <v>13169086</v>
      </c>
      <c r="F292" s="32">
        <f>SUM(F286:F291)</f>
        <v>2529609</v>
      </c>
      <c r="G292" s="37">
        <f t="shared" si="64"/>
        <v>0.19208690717032298</v>
      </c>
      <c r="H292" s="32">
        <f>SUM(H286:H291)</f>
        <v>3127263</v>
      </c>
      <c r="I292" s="37">
        <f t="shared" si="65"/>
        <v>0.23747001120654843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5656872</v>
      </c>
      <c r="O292" s="37">
        <f t="shared" si="69"/>
        <v>0.42955691837687143</v>
      </c>
      <c r="P292" s="32">
        <f>SUM(P286:P291)</f>
        <v>2779304</v>
      </c>
      <c r="Q292" s="32">
        <f>SUM(Q286:Q291)</f>
        <v>13366373</v>
      </c>
      <c r="R292" s="32">
        <f>SUM(R286:R291)</f>
        <v>12610437</v>
      </c>
      <c r="S292" s="32">
        <f>SUM(S286:S291)</f>
        <v>4952914</v>
      </c>
      <c r="T292" s="37">
        <f t="shared" si="70"/>
        <v>0.37055033553230932</v>
      </c>
      <c r="U292" s="37">
        <f t="shared" si="71"/>
        <v>0.1251964520613793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7123031</v>
      </c>
      <c r="E293" s="31">
        <v>7123031</v>
      </c>
      <c r="F293" s="31">
        <v>1188318</v>
      </c>
      <c r="G293" s="36">
        <f t="shared" si="64"/>
        <v>0.16682757663135259</v>
      </c>
      <c r="H293" s="31">
        <v>1230162</v>
      </c>
      <c r="I293" s="36">
        <f t="shared" si="65"/>
        <v>0.17270204215031495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2418480</v>
      </c>
      <c r="O293" s="36">
        <f t="shared" si="69"/>
        <v>0.33952961878166754</v>
      </c>
      <c r="P293" s="31">
        <v>1412484</v>
      </c>
      <c r="Q293" s="31">
        <v>6675918</v>
      </c>
      <c r="R293" s="31">
        <v>6675918</v>
      </c>
      <c r="S293" s="31">
        <v>2832690</v>
      </c>
      <c r="T293" s="36">
        <f t="shared" si="70"/>
        <v>0.42431467852061694</v>
      </c>
      <c r="U293" s="36">
        <f t="shared" si="71"/>
        <v>-0.12907898425752085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4691242</v>
      </c>
      <c r="E297" s="31">
        <v>4691242</v>
      </c>
      <c r="F297" s="31">
        <v>451730</v>
      </c>
      <c r="G297" s="36">
        <f t="shared" si="64"/>
        <v>9.6292197247551933E-2</v>
      </c>
      <c r="H297" s="31">
        <v>605640</v>
      </c>
      <c r="I297" s="36">
        <f t="shared" si="65"/>
        <v>0.12910014021873098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1057370</v>
      </c>
      <c r="O297" s="36">
        <f t="shared" si="69"/>
        <v>0.22539233746628293</v>
      </c>
      <c r="P297" s="31">
        <v>350070</v>
      </c>
      <c r="Q297" s="31">
        <v>3998404</v>
      </c>
      <c r="R297" s="31">
        <v>3246372</v>
      </c>
      <c r="S297" s="31">
        <v>705177</v>
      </c>
      <c r="T297" s="36">
        <f t="shared" si="70"/>
        <v>0.17636461948317378</v>
      </c>
      <c r="U297" s="36">
        <f t="shared" si="71"/>
        <v>0.73005398920215958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11814273</v>
      </c>
      <c r="E298" s="32">
        <f>SUM(E293:E297)</f>
        <v>11814273</v>
      </c>
      <c r="F298" s="32">
        <f>SUM(F293:F297)</f>
        <v>1640048</v>
      </c>
      <c r="G298" s="37">
        <f t="shared" si="64"/>
        <v>0.13881920622623162</v>
      </c>
      <c r="H298" s="32">
        <f>SUM(H293:H297)</f>
        <v>1835802</v>
      </c>
      <c r="I298" s="37">
        <f t="shared" si="65"/>
        <v>0.15538848645193826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3475850</v>
      </c>
      <c r="O298" s="37">
        <f t="shared" si="69"/>
        <v>0.29420769267816987</v>
      </c>
      <c r="P298" s="32">
        <f>SUM(P293:P297)</f>
        <v>1762554</v>
      </c>
      <c r="Q298" s="32">
        <f>SUM(Q293:Q297)</f>
        <v>10674322</v>
      </c>
      <c r="R298" s="32">
        <f>SUM(R293:R297)</f>
        <v>9922290</v>
      </c>
      <c r="S298" s="32">
        <f>SUM(S293:S297)</f>
        <v>3537867</v>
      </c>
      <c r="T298" s="37">
        <f t="shared" si="70"/>
        <v>0.33143716294112169</v>
      </c>
      <c r="U298" s="37">
        <f t="shared" si="71"/>
        <v>4.1557875673596367E-2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55282101</v>
      </c>
      <c r="E299" s="32">
        <f>SUM(E263:E266,E268:E274,E276:E284,E286:E291,E293:E297)</f>
        <v>56405379</v>
      </c>
      <c r="F299" s="32">
        <f>SUM(F263:F266,F268:F274,F276:F284,F286:F291,F293:F297)</f>
        <v>10386805</v>
      </c>
      <c r="G299" s="37">
        <f t="shared" si="64"/>
        <v>0.18788730551322569</v>
      </c>
      <c r="H299" s="32">
        <f>SUM(H263:H266,H268:H274,H276:H284,H286:H291,H293:H297)</f>
        <v>15065118</v>
      </c>
      <c r="I299" s="37">
        <f t="shared" si="65"/>
        <v>0.27251348497047895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25451923</v>
      </c>
      <c r="O299" s="37">
        <f t="shared" si="69"/>
        <v>0.46040079048370464</v>
      </c>
      <c r="P299" s="32">
        <f>SUM(P263:P266,P268:P274,P276:P284,P286:P291,P293:P297)</f>
        <v>14191651</v>
      </c>
      <c r="Q299" s="32">
        <f>SUM(Q263:Q266,Q268:Q274,Q276:Q284,Q286:Q291,Q293:Q297)</f>
        <v>55240199</v>
      </c>
      <c r="R299" s="32">
        <f>SUM(R263:R266,R268:R274,R276:R284,R286:R291,R293:R297)</f>
        <v>50271981</v>
      </c>
      <c r="S299" s="32">
        <f>SUM(S263:S266,S268:S274,S276:S284,S286:S291,S293:S297)</f>
        <v>22000651</v>
      </c>
      <c r="T299" s="37">
        <f t="shared" si="70"/>
        <v>0.39827247906909241</v>
      </c>
      <c r="U299" s="37">
        <f t="shared" si="71"/>
        <v>6.154794815627862E-2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65978496</v>
      </c>
      <c r="E302" s="31">
        <v>65978496</v>
      </c>
      <c r="F302" s="31">
        <v>15049210</v>
      </c>
      <c r="G302" s="36">
        <f t="shared" ref="G302:G339" si="72">IF(($D302     =0),0,($F302     /$D302     ))</f>
        <v>0.22809265006586388</v>
      </c>
      <c r="H302" s="31">
        <v>17508141</v>
      </c>
      <c r="I302" s="36">
        <f t="shared" ref="I302:I339" si="73">IF(($D302     =0),0,($H302     /$D302     ))</f>
        <v>0.26536132318020705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32557351</v>
      </c>
      <c r="O302" s="36">
        <f t="shared" ref="O302:O339" si="77">IF(($D302     =0),0,($N302     /$D302     ))</f>
        <v>0.49345397324607099</v>
      </c>
      <c r="P302" s="31">
        <v>17603389</v>
      </c>
      <c r="Q302" s="31">
        <v>61987313</v>
      </c>
      <c r="R302" s="31">
        <v>63740238</v>
      </c>
      <c r="S302" s="31">
        <v>32104781</v>
      </c>
      <c r="T302" s="36">
        <f t="shared" ref="T302:T339" si="78">IF(($Q302     =0),0,($S302     /$Q302     ))</f>
        <v>0.51792503088494901</v>
      </c>
      <c r="U302" s="36">
        <f t="shared" ref="U302:U339" si="79">IF(($P302     =0),0,(($H302     /$P302     )-1))</f>
        <v>-5.4107762999500153E-3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65978496</v>
      </c>
      <c r="E303" s="32">
        <f>E302</f>
        <v>65978496</v>
      </c>
      <c r="F303" s="32">
        <f>F302</f>
        <v>15049210</v>
      </c>
      <c r="G303" s="37">
        <f t="shared" si="72"/>
        <v>0.22809265006586388</v>
      </c>
      <c r="H303" s="32">
        <f>H302</f>
        <v>17508141</v>
      </c>
      <c r="I303" s="37">
        <f t="shared" si="73"/>
        <v>0.26536132318020705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32557351</v>
      </c>
      <c r="O303" s="37">
        <f t="shared" si="77"/>
        <v>0.49345397324607099</v>
      </c>
      <c r="P303" s="32">
        <f>P302</f>
        <v>17603389</v>
      </c>
      <c r="Q303" s="32">
        <f>Q302</f>
        <v>61987313</v>
      </c>
      <c r="R303" s="32">
        <f>R302</f>
        <v>63740238</v>
      </c>
      <c r="S303" s="32">
        <f>S302</f>
        <v>32104781</v>
      </c>
      <c r="T303" s="37">
        <f t="shared" si="78"/>
        <v>0.51792503088494901</v>
      </c>
      <c r="U303" s="37">
        <f t="shared" si="79"/>
        <v>-5.4107762999500153E-3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1214853</v>
      </c>
      <c r="E305" s="31">
        <v>1214853</v>
      </c>
      <c r="F305" s="31">
        <v>270042</v>
      </c>
      <c r="G305" s="36">
        <f t="shared" si="72"/>
        <v>0.22228368370494209</v>
      </c>
      <c r="H305" s="31">
        <v>347345</v>
      </c>
      <c r="I305" s="36">
        <f t="shared" si="73"/>
        <v>0.28591525065172496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617387</v>
      </c>
      <c r="O305" s="36">
        <f t="shared" si="77"/>
        <v>0.50819893435666708</v>
      </c>
      <c r="P305" s="31">
        <v>312659</v>
      </c>
      <c r="Q305" s="31">
        <v>1206734</v>
      </c>
      <c r="R305" s="31">
        <v>1192827</v>
      </c>
      <c r="S305" s="31">
        <v>579921</v>
      </c>
      <c r="T305" s="36">
        <f t="shared" si="78"/>
        <v>0.48057069743622038</v>
      </c>
      <c r="U305" s="36">
        <f t="shared" si="79"/>
        <v>0.1109387543617808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2142429</v>
      </c>
      <c r="E306" s="31">
        <v>2151529</v>
      </c>
      <c r="F306" s="31">
        <v>330796</v>
      </c>
      <c r="G306" s="36">
        <f t="shared" si="72"/>
        <v>0.1544023162494533</v>
      </c>
      <c r="H306" s="31">
        <v>541237</v>
      </c>
      <c r="I306" s="36">
        <f t="shared" si="73"/>
        <v>0.25262774168945623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872033</v>
      </c>
      <c r="O306" s="36">
        <f t="shared" si="77"/>
        <v>0.40703005793890951</v>
      </c>
      <c r="P306" s="31">
        <v>224210</v>
      </c>
      <c r="Q306" s="31">
        <v>1576972</v>
      </c>
      <c r="R306" s="31">
        <v>1231400</v>
      </c>
      <c r="S306" s="31">
        <v>611946</v>
      </c>
      <c r="T306" s="36">
        <f t="shared" si="78"/>
        <v>0.38805127801888684</v>
      </c>
      <c r="U306" s="36">
        <f t="shared" si="79"/>
        <v>1.4139735069800632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5234120</v>
      </c>
      <c r="E307" s="31">
        <v>5234120</v>
      </c>
      <c r="F307" s="31">
        <v>505298</v>
      </c>
      <c r="G307" s="36">
        <f t="shared" si="72"/>
        <v>9.6539246329851058E-2</v>
      </c>
      <c r="H307" s="31">
        <v>515305</v>
      </c>
      <c r="I307" s="36">
        <f t="shared" si="73"/>
        <v>9.8451124544336008E-2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1020603</v>
      </c>
      <c r="O307" s="36">
        <f t="shared" si="77"/>
        <v>0.19499037087418705</v>
      </c>
      <c r="P307" s="31">
        <v>946762</v>
      </c>
      <c r="Q307" s="31">
        <v>4160556</v>
      </c>
      <c r="R307" s="31">
        <v>4339282</v>
      </c>
      <c r="S307" s="31">
        <v>1934679</v>
      </c>
      <c r="T307" s="36">
        <f t="shared" si="78"/>
        <v>0.46500491761197299</v>
      </c>
      <c r="U307" s="36">
        <f t="shared" si="79"/>
        <v>-0.45571854383678267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2711482</v>
      </c>
      <c r="E308" s="31">
        <v>2700893</v>
      </c>
      <c r="F308" s="31">
        <v>626657</v>
      </c>
      <c r="G308" s="36">
        <f t="shared" si="72"/>
        <v>0.23111235848145037</v>
      </c>
      <c r="H308" s="31">
        <v>753777</v>
      </c>
      <c r="I308" s="36">
        <f t="shared" si="73"/>
        <v>0.27799446944512263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1380434</v>
      </c>
      <c r="O308" s="36">
        <f t="shared" si="77"/>
        <v>0.50910682792657302</v>
      </c>
      <c r="P308" s="31">
        <v>547419</v>
      </c>
      <c r="Q308" s="31">
        <v>3152478</v>
      </c>
      <c r="R308" s="31">
        <v>3574509</v>
      </c>
      <c r="S308" s="31">
        <v>1001860</v>
      </c>
      <c r="T308" s="36">
        <f t="shared" si="78"/>
        <v>0.31780079036237524</v>
      </c>
      <c r="U308" s="36">
        <f t="shared" si="79"/>
        <v>0.37696535925862995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2746113</v>
      </c>
      <c r="E309" s="31">
        <v>3525113</v>
      </c>
      <c r="F309" s="31">
        <v>347144</v>
      </c>
      <c r="G309" s="36">
        <f t="shared" si="72"/>
        <v>0.12641286065067242</v>
      </c>
      <c r="H309" s="31">
        <v>1324186</v>
      </c>
      <c r="I309" s="36">
        <f t="shared" si="73"/>
        <v>0.48220375490739092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1671330</v>
      </c>
      <c r="O309" s="36">
        <f t="shared" si="77"/>
        <v>0.60861661555806335</v>
      </c>
      <c r="P309" s="31">
        <v>417890</v>
      </c>
      <c r="Q309" s="31">
        <v>2461841</v>
      </c>
      <c r="R309" s="31">
        <v>3246841</v>
      </c>
      <c r="S309" s="31">
        <v>755541</v>
      </c>
      <c r="T309" s="36">
        <f t="shared" si="78"/>
        <v>0.30690081122217072</v>
      </c>
      <c r="U309" s="36">
        <f t="shared" si="79"/>
        <v>2.1687429706382062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14048997</v>
      </c>
      <c r="E310" s="32">
        <f>SUM(E304:E309)</f>
        <v>14826508</v>
      </c>
      <c r="F310" s="32">
        <f>SUM(F304:F309)</f>
        <v>2079937</v>
      </c>
      <c r="G310" s="37">
        <f t="shared" si="72"/>
        <v>0.14804878953280437</v>
      </c>
      <c r="H310" s="32">
        <f>SUM(H304:H309)</f>
        <v>3481850</v>
      </c>
      <c r="I310" s="37">
        <f t="shared" si="73"/>
        <v>0.24783619784387456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5561787</v>
      </c>
      <c r="O310" s="37">
        <f t="shared" si="77"/>
        <v>0.39588498737667893</v>
      </c>
      <c r="P310" s="32">
        <f>SUM(P304:P309)</f>
        <v>2448940</v>
      </c>
      <c r="Q310" s="32">
        <f>SUM(Q304:Q309)</f>
        <v>12558581</v>
      </c>
      <c r="R310" s="32">
        <f>SUM(R304:R309)</f>
        <v>13584859</v>
      </c>
      <c r="S310" s="32">
        <f>SUM(S304:S309)</f>
        <v>4883947</v>
      </c>
      <c r="T310" s="37">
        <f t="shared" si="78"/>
        <v>0.38889321970372287</v>
      </c>
      <c r="U310" s="37">
        <f t="shared" si="79"/>
        <v>0.42177840208416706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5078022</v>
      </c>
      <c r="E311" s="31">
        <v>5078022</v>
      </c>
      <c r="F311" s="31">
        <v>949601</v>
      </c>
      <c r="G311" s="36">
        <f t="shared" si="72"/>
        <v>0.1870021437480972</v>
      </c>
      <c r="H311" s="31">
        <v>838784</v>
      </c>
      <c r="I311" s="36">
        <f t="shared" si="73"/>
        <v>0.16517927649781747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1788385</v>
      </c>
      <c r="O311" s="36">
        <f t="shared" si="77"/>
        <v>0.35218142024591464</v>
      </c>
      <c r="P311" s="31">
        <v>1462178</v>
      </c>
      <c r="Q311" s="31">
        <v>3002372</v>
      </c>
      <c r="R311" s="31">
        <v>3002372</v>
      </c>
      <c r="S311" s="31">
        <v>2340981</v>
      </c>
      <c r="T311" s="36">
        <f t="shared" si="78"/>
        <v>0.77971050889097016</v>
      </c>
      <c r="U311" s="36">
        <f t="shared" si="79"/>
        <v>-0.42634617673087682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11230739</v>
      </c>
      <c r="E312" s="31">
        <v>11230739</v>
      </c>
      <c r="F312" s="31">
        <v>2531553</v>
      </c>
      <c r="G312" s="36">
        <f t="shared" si="72"/>
        <v>0.22541286018667159</v>
      </c>
      <c r="H312" s="31">
        <v>3021921</v>
      </c>
      <c r="I312" s="36">
        <f t="shared" si="73"/>
        <v>0.26907588182754494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5553474</v>
      </c>
      <c r="O312" s="36">
        <f t="shared" si="77"/>
        <v>0.4944887420142165</v>
      </c>
      <c r="P312" s="31">
        <v>2952752</v>
      </c>
      <c r="Q312" s="31">
        <v>10435982</v>
      </c>
      <c r="R312" s="31">
        <v>10597400</v>
      </c>
      <c r="S312" s="31">
        <v>5403859</v>
      </c>
      <c r="T312" s="36">
        <f t="shared" si="78"/>
        <v>0.51781030285410612</v>
      </c>
      <c r="U312" s="36">
        <f t="shared" si="79"/>
        <v>2.342526565048475E-2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5590610</v>
      </c>
      <c r="E313" s="31">
        <v>5604316</v>
      </c>
      <c r="F313" s="31">
        <v>150930</v>
      </c>
      <c r="G313" s="36">
        <f t="shared" si="72"/>
        <v>2.6997053988741838E-2</v>
      </c>
      <c r="H313" s="31">
        <v>45861</v>
      </c>
      <c r="I313" s="36">
        <f t="shared" si="73"/>
        <v>8.2032193266924364E-3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196791</v>
      </c>
      <c r="O313" s="36">
        <f t="shared" si="77"/>
        <v>3.5200273315434273E-2</v>
      </c>
      <c r="P313" s="31">
        <v>1532920</v>
      </c>
      <c r="Q313" s="31">
        <v>5803947</v>
      </c>
      <c r="R313" s="31">
        <v>5508620</v>
      </c>
      <c r="S313" s="31">
        <v>1695947</v>
      </c>
      <c r="T313" s="36">
        <f t="shared" si="78"/>
        <v>0.29220580408470304</v>
      </c>
      <c r="U313" s="36">
        <f t="shared" si="79"/>
        <v>-0.97008258748010334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5326939</v>
      </c>
      <c r="E314" s="31">
        <v>5326939</v>
      </c>
      <c r="F314" s="31">
        <v>1128834</v>
      </c>
      <c r="G314" s="36">
        <f t="shared" si="72"/>
        <v>0.21191044237600618</v>
      </c>
      <c r="H314" s="31">
        <v>1214577</v>
      </c>
      <c r="I314" s="36">
        <f t="shared" si="73"/>
        <v>0.22800655310676543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2343411</v>
      </c>
      <c r="O314" s="36">
        <f t="shared" si="77"/>
        <v>0.43991699548277163</v>
      </c>
      <c r="P314" s="31">
        <v>962201</v>
      </c>
      <c r="Q314" s="31">
        <v>4615705</v>
      </c>
      <c r="R314" s="31">
        <v>4651315</v>
      </c>
      <c r="S314" s="31">
        <v>2025930</v>
      </c>
      <c r="T314" s="36">
        <f t="shared" si="78"/>
        <v>0.43892103156505885</v>
      </c>
      <c r="U314" s="36">
        <f t="shared" si="79"/>
        <v>0.26229031148377513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3946302</v>
      </c>
      <c r="E315" s="31">
        <v>3946302</v>
      </c>
      <c r="F315" s="31">
        <v>804424</v>
      </c>
      <c r="G315" s="36">
        <f t="shared" si="72"/>
        <v>0.20384248341865371</v>
      </c>
      <c r="H315" s="31">
        <v>923562</v>
      </c>
      <c r="I315" s="36">
        <f t="shared" si="73"/>
        <v>0.23403226615702499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1727986</v>
      </c>
      <c r="O315" s="36">
        <f t="shared" si="77"/>
        <v>0.43787474957567868</v>
      </c>
      <c r="P315" s="31">
        <v>753078</v>
      </c>
      <c r="Q315" s="31">
        <v>4603806</v>
      </c>
      <c r="R315" s="31">
        <v>4227170</v>
      </c>
      <c r="S315" s="31">
        <v>1490607</v>
      </c>
      <c r="T315" s="36">
        <f t="shared" si="78"/>
        <v>0.32377710963494116</v>
      </c>
      <c r="U315" s="36">
        <f t="shared" si="79"/>
        <v>0.2263829244779425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3972686</v>
      </c>
      <c r="E316" s="31">
        <v>3567181</v>
      </c>
      <c r="F316" s="31">
        <v>757090</v>
      </c>
      <c r="G316" s="36">
        <f t="shared" si="72"/>
        <v>0.19057383342151885</v>
      </c>
      <c r="H316" s="31">
        <v>1032883</v>
      </c>
      <c r="I316" s="36">
        <f t="shared" si="73"/>
        <v>0.25999613359827584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1789973</v>
      </c>
      <c r="O316" s="36">
        <f t="shared" si="77"/>
        <v>0.45056996701979468</v>
      </c>
      <c r="P316" s="31">
        <v>853842</v>
      </c>
      <c r="Q316" s="31">
        <v>3223481</v>
      </c>
      <c r="R316" s="31">
        <v>3218155</v>
      </c>
      <c r="S316" s="31">
        <v>1601933</v>
      </c>
      <c r="T316" s="36">
        <f t="shared" si="78"/>
        <v>0.49695748167896753</v>
      </c>
      <c r="U316" s="36">
        <f t="shared" si="79"/>
        <v>0.20968867776473865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35145298</v>
      </c>
      <c r="E317" s="32">
        <f>SUM(E311:E316)</f>
        <v>34753499</v>
      </c>
      <c r="F317" s="32">
        <f>SUM(F311:F316)</f>
        <v>6322432</v>
      </c>
      <c r="G317" s="37">
        <f t="shared" si="72"/>
        <v>0.17989410702962313</v>
      </c>
      <c r="H317" s="32">
        <f>SUM(H311:H316)</f>
        <v>7077588</v>
      </c>
      <c r="I317" s="37">
        <f t="shared" si="73"/>
        <v>0.20138079352748695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13400020</v>
      </c>
      <c r="O317" s="37">
        <f t="shared" si="77"/>
        <v>0.38127490055711011</v>
      </c>
      <c r="P317" s="32">
        <f>SUM(P311:P316)</f>
        <v>8516971</v>
      </c>
      <c r="Q317" s="32">
        <f>SUM(Q311:Q316)</f>
        <v>31685293</v>
      </c>
      <c r="R317" s="32">
        <f>SUM(R311:R316)</f>
        <v>31205032</v>
      </c>
      <c r="S317" s="32">
        <f>SUM(S311:S316)</f>
        <v>14559257</v>
      </c>
      <c r="T317" s="37">
        <f t="shared" si="78"/>
        <v>0.45949573513490943</v>
      </c>
      <c r="U317" s="37">
        <f t="shared" si="79"/>
        <v>-0.16900174956566127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3582012</v>
      </c>
      <c r="E318" s="31">
        <v>3582012</v>
      </c>
      <c r="F318" s="31">
        <v>871461</v>
      </c>
      <c r="G318" s="36">
        <f t="shared" si="72"/>
        <v>0.24328812968800775</v>
      </c>
      <c r="H318" s="31">
        <v>705119</v>
      </c>
      <c r="I318" s="36">
        <f t="shared" si="73"/>
        <v>0.19684998263545739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1576580</v>
      </c>
      <c r="O318" s="36">
        <f t="shared" si="77"/>
        <v>0.44013811232346511</v>
      </c>
      <c r="P318" s="31">
        <v>683461</v>
      </c>
      <c r="Q318" s="31">
        <v>3053795</v>
      </c>
      <c r="R318" s="31">
        <v>2894898</v>
      </c>
      <c r="S318" s="31">
        <v>1449342</v>
      </c>
      <c r="T318" s="36">
        <f t="shared" si="78"/>
        <v>0.47460356703708007</v>
      </c>
      <c r="U318" s="36">
        <f t="shared" si="79"/>
        <v>3.1688713767135113E-2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5145327</v>
      </c>
      <c r="E319" s="31">
        <v>5088327</v>
      </c>
      <c r="F319" s="31">
        <v>906338</v>
      </c>
      <c r="G319" s="36">
        <f t="shared" si="72"/>
        <v>0.17614779391086319</v>
      </c>
      <c r="H319" s="31">
        <v>1096362</v>
      </c>
      <c r="I319" s="36">
        <f t="shared" si="73"/>
        <v>0.21307916872921778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2002700</v>
      </c>
      <c r="O319" s="36">
        <f t="shared" si="77"/>
        <v>0.389226962640081</v>
      </c>
      <c r="P319" s="31">
        <v>937043</v>
      </c>
      <c r="Q319" s="31">
        <v>4365852</v>
      </c>
      <c r="R319" s="31">
        <v>4354452</v>
      </c>
      <c r="S319" s="31">
        <v>1726609</v>
      </c>
      <c r="T319" s="36">
        <f t="shared" si="78"/>
        <v>0.39548042398139011</v>
      </c>
      <c r="U319" s="36">
        <f t="shared" si="79"/>
        <v>0.17002314728352919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1979706</v>
      </c>
      <c r="E320" s="31">
        <v>1979706</v>
      </c>
      <c r="F320" s="31">
        <v>497354</v>
      </c>
      <c r="G320" s="36">
        <f t="shared" si="72"/>
        <v>0.25122619217196895</v>
      </c>
      <c r="H320" s="31">
        <v>586629</v>
      </c>
      <c r="I320" s="36">
        <f t="shared" si="73"/>
        <v>0.29632127194644053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1083983</v>
      </c>
      <c r="O320" s="36">
        <f t="shared" si="77"/>
        <v>0.54754746411840949</v>
      </c>
      <c r="P320" s="31">
        <v>451621</v>
      </c>
      <c r="Q320" s="31">
        <v>1887900</v>
      </c>
      <c r="R320" s="31">
        <v>1662900</v>
      </c>
      <c r="S320" s="31">
        <v>782016</v>
      </c>
      <c r="T320" s="36">
        <f t="shared" si="78"/>
        <v>0.41422532973144766</v>
      </c>
      <c r="U320" s="36">
        <f t="shared" si="79"/>
        <v>0.29894092613053869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1497298</v>
      </c>
      <c r="E321" s="31">
        <v>1497298</v>
      </c>
      <c r="F321" s="31">
        <v>289206</v>
      </c>
      <c r="G321" s="36">
        <f t="shared" si="72"/>
        <v>0.19315193101172912</v>
      </c>
      <c r="H321" s="31">
        <v>351652</v>
      </c>
      <c r="I321" s="36">
        <f t="shared" si="73"/>
        <v>0.23485772371298166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640858</v>
      </c>
      <c r="O321" s="36">
        <f t="shared" si="77"/>
        <v>0.42800965472471075</v>
      </c>
      <c r="P321" s="31">
        <v>291848</v>
      </c>
      <c r="Q321" s="31">
        <v>1504758</v>
      </c>
      <c r="R321" s="31">
        <v>1318070</v>
      </c>
      <c r="S321" s="31">
        <v>552859</v>
      </c>
      <c r="T321" s="36">
        <f t="shared" si="78"/>
        <v>0.36740725086691678</v>
      </c>
      <c r="U321" s="36">
        <f t="shared" si="79"/>
        <v>0.20491488720155693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2200907</v>
      </c>
      <c r="E322" s="31">
        <v>2208907</v>
      </c>
      <c r="F322" s="31">
        <v>472621</v>
      </c>
      <c r="G322" s="36">
        <f t="shared" si="72"/>
        <v>0.21473919615867459</v>
      </c>
      <c r="H322" s="31">
        <v>579314</v>
      </c>
      <c r="I322" s="36">
        <f t="shared" si="73"/>
        <v>0.26321602866454602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1051935</v>
      </c>
      <c r="O322" s="36">
        <f t="shared" si="77"/>
        <v>0.47795522482322061</v>
      </c>
      <c r="P322" s="31">
        <v>526297</v>
      </c>
      <c r="Q322" s="31">
        <v>1983954</v>
      </c>
      <c r="R322" s="31">
        <v>1981209</v>
      </c>
      <c r="S322" s="31">
        <v>950044</v>
      </c>
      <c r="T322" s="36">
        <f t="shared" si="78"/>
        <v>0.47886392527246097</v>
      </c>
      <c r="U322" s="36">
        <f t="shared" si="79"/>
        <v>0.10073589627149682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14405250</v>
      </c>
      <c r="E323" s="32">
        <f>SUM(E318:E322)</f>
        <v>14356250</v>
      </c>
      <c r="F323" s="32">
        <f>SUM(F318:F322)</f>
        <v>3036980</v>
      </c>
      <c r="G323" s="37">
        <f t="shared" si="72"/>
        <v>0.2108245257805314</v>
      </c>
      <c r="H323" s="32">
        <f>SUM(H318:H322)</f>
        <v>3319076</v>
      </c>
      <c r="I323" s="37">
        <f t="shared" si="73"/>
        <v>0.23040738619600493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6356056</v>
      </c>
      <c r="O323" s="37">
        <f t="shared" si="77"/>
        <v>0.44123191197653633</v>
      </c>
      <c r="P323" s="32">
        <f>SUM(P318:P322)</f>
        <v>2890270</v>
      </c>
      <c r="Q323" s="32">
        <f>SUM(Q318:Q322)</f>
        <v>12796259</v>
      </c>
      <c r="R323" s="32">
        <f>SUM(R318:R322)</f>
        <v>12211529</v>
      </c>
      <c r="S323" s="32">
        <f>SUM(S318:S322)</f>
        <v>5460870</v>
      </c>
      <c r="T323" s="37">
        <f t="shared" si="78"/>
        <v>0.42675519462367867</v>
      </c>
      <c r="U323" s="37">
        <f t="shared" si="79"/>
        <v>0.14836191774470908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2296472</v>
      </c>
      <c r="E325" s="31">
        <v>2296472</v>
      </c>
      <c r="F325" s="31">
        <v>312711</v>
      </c>
      <c r="G325" s="36">
        <f t="shared" si="72"/>
        <v>0.13617017755931707</v>
      </c>
      <c r="H325" s="31">
        <v>755092</v>
      </c>
      <c r="I325" s="36">
        <f t="shared" si="73"/>
        <v>0.32880522819350727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1067803</v>
      </c>
      <c r="O325" s="36">
        <f t="shared" si="77"/>
        <v>0.46497540575282431</v>
      </c>
      <c r="P325" s="31">
        <v>512920</v>
      </c>
      <c r="Q325" s="31">
        <v>2226167</v>
      </c>
      <c r="R325" s="31">
        <v>2341624</v>
      </c>
      <c r="S325" s="31">
        <v>1006271</v>
      </c>
      <c r="T325" s="36">
        <f t="shared" si="78"/>
        <v>0.45201954750025491</v>
      </c>
      <c r="U325" s="36">
        <f t="shared" si="79"/>
        <v>0.47214380410200429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8988778</v>
      </c>
      <c r="E326" s="31">
        <v>8988778</v>
      </c>
      <c r="F326" s="31">
        <v>343147</v>
      </c>
      <c r="G326" s="36">
        <f t="shared" si="72"/>
        <v>3.8175044483243437E-2</v>
      </c>
      <c r="H326" s="31">
        <v>5482653</v>
      </c>
      <c r="I326" s="36">
        <f t="shared" si="73"/>
        <v>0.60994419931163057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5825800</v>
      </c>
      <c r="O326" s="36">
        <f t="shared" si="77"/>
        <v>0.64811924379487396</v>
      </c>
      <c r="P326" s="31">
        <v>5229123</v>
      </c>
      <c r="Q326" s="31">
        <v>9347276</v>
      </c>
      <c r="R326" s="31">
        <v>8379586</v>
      </c>
      <c r="S326" s="31">
        <v>5856709</v>
      </c>
      <c r="T326" s="36">
        <f t="shared" si="78"/>
        <v>0.62656853183751071</v>
      </c>
      <c r="U326" s="36">
        <f t="shared" si="79"/>
        <v>4.8484229573486859E-2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46373190</v>
      </c>
      <c r="E327" s="31">
        <v>46273190</v>
      </c>
      <c r="F327" s="31">
        <v>2455444</v>
      </c>
      <c r="G327" s="36">
        <f t="shared" si="72"/>
        <v>5.2949646120959114E-2</v>
      </c>
      <c r="H327" s="31">
        <v>9881082</v>
      </c>
      <c r="I327" s="36">
        <f t="shared" si="73"/>
        <v>0.213077469977804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12336526</v>
      </c>
      <c r="O327" s="36">
        <f t="shared" si="77"/>
        <v>0.26602711609876312</v>
      </c>
      <c r="P327" s="31">
        <v>8574622</v>
      </c>
      <c r="Q327" s="31">
        <v>18948780</v>
      </c>
      <c r="R327" s="31">
        <v>20619460</v>
      </c>
      <c r="S327" s="31">
        <v>10059360</v>
      </c>
      <c r="T327" s="36">
        <f t="shared" si="78"/>
        <v>0.53087111676846743</v>
      </c>
      <c r="U327" s="36">
        <f t="shared" si="79"/>
        <v>0.15236356774677651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3000100</v>
      </c>
      <c r="E328" s="31">
        <v>2998100</v>
      </c>
      <c r="F328" s="31">
        <v>935333</v>
      </c>
      <c r="G328" s="36">
        <f t="shared" si="72"/>
        <v>0.31176727442418584</v>
      </c>
      <c r="H328" s="31">
        <v>817697</v>
      </c>
      <c r="I328" s="36">
        <f t="shared" si="73"/>
        <v>0.27255658144728512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1753030</v>
      </c>
      <c r="O328" s="36">
        <f t="shared" si="77"/>
        <v>0.58432385587147095</v>
      </c>
      <c r="P328" s="31">
        <v>639094</v>
      </c>
      <c r="Q328" s="31">
        <v>2830400</v>
      </c>
      <c r="R328" s="31">
        <v>2843900</v>
      </c>
      <c r="S328" s="31">
        <v>1269197</v>
      </c>
      <c r="T328" s="36">
        <f t="shared" si="78"/>
        <v>0.44841612492933863</v>
      </c>
      <c r="U328" s="36">
        <f t="shared" si="79"/>
        <v>0.27946280202912255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8017631</v>
      </c>
      <c r="E329" s="31">
        <v>8017631</v>
      </c>
      <c r="F329" s="31">
        <v>1101969</v>
      </c>
      <c r="G329" s="36">
        <f t="shared" si="72"/>
        <v>0.13744321732940815</v>
      </c>
      <c r="H329" s="31">
        <v>1877369</v>
      </c>
      <c r="I329" s="36">
        <f t="shared" si="73"/>
        <v>0.23415507648082082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2979338</v>
      </c>
      <c r="O329" s="36">
        <f t="shared" si="77"/>
        <v>0.37159829381022896</v>
      </c>
      <c r="P329" s="31">
        <v>1025284</v>
      </c>
      <c r="Q329" s="31">
        <v>5975732</v>
      </c>
      <c r="R329" s="31">
        <v>5654909</v>
      </c>
      <c r="S329" s="31">
        <v>2079253</v>
      </c>
      <c r="T329" s="36">
        <f t="shared" si="78"/>
        <v>0.34794950643703565</v>
      </c>
      <c r="U329" s="36">
        <f t="shared" si="79"/>
        <v>0.83107217122280264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7695499</v>
      </c>
      <c r="E330" s="31">
        <v>7695499</v>
      </c>
      <c r="F330" s="31">
        <v>1382655</v>
      </c>
      <c r="G330" s="36">
        <f t="shared" si="72"/>
        <v>0.17967061005400689</v>
      </c>
      <c r="H330" s="31">
        <v>1307928</v>
      </c>
      <c r="I330" s="36">
        <f t="shared" si="73"/>
        <v>0.16996012864143054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2690583</v>
      </c>
      <c r="O330" s="36">
        <f t="shared" si="77"/>
        <v>0.34963073869543743</v>
      </c>
      <c r="P330" s="31">
        <v>1570375</v>
      </c>
      <c r="Q330" s="31">
        <v>5004819</v>
      </c>
      <c r="R330" s="31">
        <v>5277820</v>
      </c>
      <c r="S330" s="31">
        <v>2621299</v>
      </c>
      <c r="T330" s="36">
        <f t="shared" si="78"/>
        <v>0.52375500492625204</v>
      </c>
      <c r="U330" s="36">
        <f t="shared" si="79"/>
        <v>-0.16712377616811269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3309863</v>
      </c>
      <c r="E331" s="31">
        <v>3309863</v>
      </c>
      <c r="F331" s="31">
        <v>883259</v>
      </c>
      <c r="G331" s="36">
        <f t="shared" si="72"/>
        <v>0.26685666446013023</v>
      </c>
      <c r="H331" s="31">
        <v>1088565</v>
      </c>
      <c r="I331" s="36">
        <f t="shared" si="73"/>
        <v>0.32888521367802837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1971824</v>
      </c>
      <c r="O331" s="36">
        <f t="shared" si="77"/>
        <v>0.5957418781381586</v>
      </c>
      <c r="P331" s="31">
        <v>910057</v>
      </c>
      <c r="Q331" s="31">
        <v>3185880</v>
      </c>
      <c r="R331" s="31">
        <v>3123231</v>
      </c>
      <c r="S331" s="31">
        <v>1648878</v>
      </c>
      <c r="T331" s="36">
        <f t="shared" si="78"/>
        <v>0.51755810011676517</v>
      </c>
      <c r="U331" s="36">
        <f t="shared" si="79"/>
        <v>0.19615035102196887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79681533</v>
      </c>
      <c r="E332" s="32">
        <f>SUM(E324:E331)</f>
        <v>79579533</v>
      </c>
      <c r="F332" s="32">
        <f>SUM(F324:F331)</f>
        <v>7414518</v>
      </c>
      <c r="G332" s="37">
        <f t="shared" si="72"/>
        <v>9.3051899490939768E-2</v>
      </c>
      <c r="H332" s="32">
        <f>SUM(H324:H331)</f>
        <v>21210386</v>
      </c>
      <c r="I332" s="37">
        <f t="shared" si="73"/>
        <v>0.26618948207233917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28624904</v>
      </c>
      <c r="O332" s="37">
        <f t="shared" si="77"/>
        <v>0.35924138156327889</v>
      </c>
      <c r="P332" s="32">
        <f>SUM(P324:P331)</f>
        <v>18461475</v>
      </c>
      <c r="Q332" s="32">
        <f>SUM(Q324:Q331)</f>
        <v>47519054</v>
      </c>
      <c r="R332" s="32">
        <f>SUM(R324:R331)</f>
        <v>48240530</v>
      </c>
      <c r="S332" s="32">
        <f>SUM(S324:S331)</f>
        <v>24540967</v>
      </c>
      <c r="T332" s="37">
        <f t="shared" si="78"/>
        <v>0.51644477181721671</v>
      </c>
      <c r="U332" s="37">
        <f t="shared" si="79"/>
        <v>0.14889985767659408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1448816</v>
      </c>
      <c r="E335" s="31">
        <v>1448816</v>
      </c>
      <c r="F335" s="31">
        <v>289011</v>
      </c>
      <c r="G335" s="36">
        <f t="shared" si="72"/>
        <v>0.19948081743989574</v>
      </c>
      <c r="H335" s="31">
        <v>514362</v>
      </c>
      <c r="I335" s="36">
        <f t="shared" si="73"/>
        <v>0.35502230787070271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803373</v>
      </c>
      <c r="O335" s="36">
        <f t="shared" si="77"/>
        <v>0.55450312531059842</v>
      </c>
      <c r="P335" s="31">
        <v>478288</v>
      </c>
      <c r="Q335" s="31">
        <v>1218762</v>
      </c>
      <c r="R335" s="31">
        <v>1190365</v>
      </c>
      <c r="S335" s="31">
        <v>740092</v>
      </c>
      <c r="T335" s="36">
        <f t="shared" si="78"/>
        <v>0.60724899529194376</v>
      </c>
      <c r="U335" s="36">
        <f t="shared" si="79"/>
        <v>7.5423175994379976E-2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1642610</v>
      </c>
      <c r="E336" s="31">
        <v>1642610</v>
      </c>
      <c r="F336" s="31">
        <v>195051</v>
      </c>
      <c r="G336" s="36">
        <f t="shared" si="72"/>
        <v>0.11874455896408764</v>
      </c>
      <c r="H336" s="31">
        <v>725820</v>
      </c>
      <c r="I336" s="36">
        <f t="shared" si="73"/>
        <v>0.44186995087087017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920871</v>
      </c>
      <c r="O336" s="36">
        <f t="shared" si="77"/>
        <v>0.56061450983495775</v>
      </c>
      <c r="P336" s="31">
        <v>330836</v>
      </c>
      <c r="Q336" s="31">
        <v>1135196</v>
      </c>
      <c r="R336" s="31">
        <v>1125196</v>
      </c>
      <c r="S336" s="31">
        <v>641579</v>
      </c>
      <c r="T336" s="36">
        <f t="shared" si="78"/>
        <v>0.56517024372883629</v>
      </c>
      <c r="U336" s="36">
        <f t="shared" si="79"/>
        <v>1.1938966738807144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3091426</v>
      </c>
      <c r="E337" s="32">
        <f>SUM(E333:E336)</f>
        <v>3091426</v>
      </c>
      <c r="F337" s="32">
        <f>SUM(F333:F336)</f>
        <v>484062</v>
      </c>
      <c r="G337" s="37">
        <f t="shared" si="72"/>
        <v>0.15658210806275163</v>
      </c>
      <c r="H337" s="32">
        <f>SUM(H333:H336)</f>
        <v>1240182</v>
      </c>
      <c r="I337" s="37">
        <f t="shared" si="73"/>
        <v>0.40116826344864798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1724244</v>
      </c>
      <c r="O337" s="37">
        <f t="shared" si="77"/>
        <v>0.55775037151139961</v>
      </c>
      <c r="P337" s="32">
        <f>SUM(P333:P336)</f>
        <v>809124</v>
      </c>
      <c r="Q337" s="32">
        <f>SUM(Q333:Q336)</f>
        <v>2353958</v>
      </c>
      <c r="R337" s="32">
        <f>SUM(R333:R336)</f>
        <v>2315561</v>
      </c>
      <c r="S337" s="32">
        <f>SUM(S333:S336)</f>
        <v>1381671</v>
      </c>
      <c r="T337" s="37">
        <f t="shared" si="78"/>
        <v>0.58695652173913049</v>
      </c>
      <c r="U337" s="37">
        <f t="shared" si="79"/>
        <v>0.5327465258724251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212351000</v>
      </c>
      <c r="E338" s="32">
        <f>SUM(E302,E304:E309,E311:E316,E318:E322,E324:E331,E333:E336)</f>
        <v>212585712</v>
      </c>
      <c r="F338" s="32">
        <f>SUM(F302,F304:F309,F311:F316,F318:F322,F324:F331,F333:F336)</f>
        <v>34387139</v>
      </c>
      <c r="G338" s="37">
        <f t="shared" si="72"/>
        <v>0.16193537586354667</v>
      </c>
      <c r="H338" s="32">
        <f>SUM(H302,H304:H309,H311:H316,H318:H322,H324:H331,H333:H336)</f>
        <v>53837223</v>
      </c>
      <c r="I338" s="37">
        <f t="shared" si="73"/>
        <v>0.25352940650149985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88224362</v>
      </c>
      <c r="O338" s="37">
        <f t="shared" si="77"/>
        <v>0.41546478236504653</v>
      </c>
      <c r="P338" s="32">
        <f>SUM(P302,P304:P309,P311:P316,P318:P322,P324:P331,P333:P336)</f>
        <v>50730169</v>
      </c>
      <c r="Q338" s="32">
        <f>SUM(Q302,Q304:Q309,Q311:Q316,Q318:Q322,Q324:Q331,Q333:Q336)</f>
        <v>168900458</v>
      </c>
      <c r="R338" s="32">
        <f>SUM(R302,R304:R309,R311:R316,R318:R322,R324:R331,R333:R336)</f>
        <v>171297749</v>
      </c>
      <c r="S338" s="32">
        <f>SUM(S302,S304:S309,S311:S316,S318:S322,S324:S331,S333:S336)</f>
        <v>82931493</v>
      </c>
      <c r="T338" s="37">
        <f t="shared" si="78"/>
        <v>0.4910081001674963</v>
      </c>
      <c r="U338" s="37">
        <f t="shared" si="79"/>
        <v>6.1246671581165035E-2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1697510998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1698266693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331003021</v>
      </c>
      <c r="G339" s="39">
        <f t="shared" si="72"/>
        <v>0.19499315255688257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497035691</v>
      </c>
      <c r="I339" s="39">
        <f t="shared" si="73"/>
        <v>0.292802633729976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828038712</v>
      </c>
      <c r="O339" s="39">
        <f t="shared" si="77"/>
        <v>0.48779578628685855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424165527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1619286936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1616675185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718335600</v>
      </c>
      <c r="T339" s="39">
        <f t="shared" si="78"/>
        <v>0.44361229874085761</v>
      </c>
      <c r="U339" s="39">
        <f t="shared" si="79"/>
        <v>0.17179652602933015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1" max="16383" man="1"/>
    <brk id="232" max="16383" man="1"/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tabSelected="1" view="pageBreakPreview" topLeftCell="A271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5.7109375" customWidth="1"/>
    <col min="3" max="3" width="9" bestFit="1" customWidth="1"/>
    <col min="4" max="4" width="15.85546875" bestFit="1" customWidth="1"/>
    <col min="5" max="5" width="11.7109375" hidden="1" customWidth="1"/>
    <col min="6" max="6" width="15.42578125" bestFit="1" customWidth="1"/>
    <col min="7" max="7" width="13" bestFit="1" customWidth="1"/>
    <col min="8" max="8" width="15.85546875" customWidth="1"/>
    <col min="9" max="9" width="13" bestFit="1" customWidth="1"/>
    <col min="10" max="13" width="11.7109375" hidden="1" customWidth="1"/>
    <col min="14" max="14" width="15.42578125" bestFit="1" customWidth="1"/>
    <col min="15" max="15" width="19.85546875" bestFit="1" customWidth="1"/>
    <col min="16" max="16" width="15.42578125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59.2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168002919</v>
      </c>
      <c r="E8" s="31">
        <v>168002919</v>
      </c>
      <c r="F8" s="31">
        <v>44011415</v>
      </c>
      <c r="G8" s="36">
        <f>IF(($D8       =0),0,($F8       /$D8       ))</f>
        <v>0.26196815663661177</v>
      </c>
      <c r="H8" s="31">
        <v>55978701</v>
      </c>
      <c r="I8" s="36">
        <f>IF(($D8       =0),0,($H8       /$D8       ))</f>
        <v>0.33320076420815048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99990116</v>
      </c>
      <c r="O8" s="36">
        <f>IF(($D8       =0),0,($N8       /$D8       ))</f>
        <v>0.59516892084476225</v>
      </c>
      <c r="P8" s="31">
        <v>44261605</v>
      </c>
      <c r="Q8" s="31">
        <v>217896695</v>
      </c>
      <c r="R8" s="31">
        <v>195604583</v>
      </c>
      <c r="S8" s="31">
        <v>83232699</v>
      </c>
      <c r="T8" s="36">
        <f>IF(($Q8       =0),0,($S8       /$Q8       ))</f>
        <v>0.38198238389985678</v>
      </c>
      <c r="U8" s="36">
        <f>IF(($P8       =0),0,(($H8       /$P8       )-1))</f>
        <v>0.26472370353492614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404322710</v>
      </c>
      <c r="E9" s="31">
        <v>404322710</v>
      </c>
      <c r="F9" s="31">
        <v>66869076</v>
      </c>
      <c r="G9" s="36">
        <f>IF(($D9       =0),0,($F9       /$D9       ))</f>
        <v>0.16538540711700314</v>
      </c>
      <c r="H9" s="31">
        <v>80339495</v>
      </c>
      <c r="I9" s="36">
        <f>IF(($D9       =0),0,($H9       /$D9       ))</f>
        <v>0.19870141600505201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147208571</v>
      </c>
      <c r="O9" s="36">
        <f>IF(($D9       =0),0,($N9       /$D9       ))</f>
        <v>0.36408682312205515</v>
      </c>
      <c r="P9" s="31">
        <v>80341363</v>
      </c>
      <c r="Q9" s="31">
        <v>430194530</v>
      </c>
      <c r="R9" s="31">
        <v>409639140</v>
      </c>
      <c r="S9" s="31">
        <v>144777697</v>
      </c>
      <c r="T9" s="36">
        <f>IF(($Q9       =0),0,($S9       /$Q9       ))</f>
        <v>0.336540069442538</v>
      </c>
      <c r="U9" s="36">
        <f>IF(($P9       =0),0,(($H9       /$P9       )-1))</f>
        <v>-2.3250788015682922E-5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572325629</v>
      </c>
      <c r="E10" s="32">
        <f>SUM(E8:E9)</f>
        <v>572325629</v>
      </c>
      <c r="F10" s="32">
        <f>SUM(F8:F9)</f>
        <v>110880491</v>
      </c>
      <c r="G10" s="37">
        <f t="shared" ref="G10:G54" si="0">IF(($D10      =0),0,($F10      /$D10      ))</f>
        <v>0.19373672151243118</v>
      </c>
      <c r="H10" s="32">
        <f>SUM(H8:H9)</f>
        <v>136318196</v>
      </c>
      <c r="I10" s="37">
        <f t="shared" ref="I10:I54" si="1">IF(($D10      =0),0,($H10      /$D10      ))</f>
        <v>0.23818293134658836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247198687</v>
      </c>
      <c r="O10" s="37">
        <f t="shared" ref="O10:O54" si="5">IF(($D10      =0),0,($N10      /$D10      ))</f>
        <v>0.43191965285901951</v>
      </c>
      <c r="P10" s="32">
        <f>SUM(P8:P9)</f>
        <v>124602968</v>
      </c>
      <c r="Q10" s="32">
        <f>SUM(Q8:Q9)</f>
        <v>648091225</v>
      </c>
      <c r="R10" s="32">
        <f>SUM(R8:R9)</f>
        <v>605243723</v>
      </c>
      <c r="S10" s="32">
        <f>SUM(S8:S9)</f>
        <v>228010396</v>
      </c>
      <c r="T10" s="37">
        <f t="shared" ref="T10:T54" si="6">IF(($Q10      =0),0,($S10      /$Q10      ))</f>
        <v>0.35181836631100816</v>
      </c>
      <c r="U10" s="37">
        <f t="shared" ref="U10:U54" si="7">IF(($P10      =0),0,(($H10      /$P10      )-1))</f>
        <v>9.4020457040798533E-2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7485379</v>
      </c>
      <c r="E11" s="31">
        <v>7485379</v>
      </c>
      <c r="F11" s="31">
        <v>489981</v>
      </c>
      <c r="G11" s="36">
        <f t="shared" si="0"/>
        <v>6.5458408986371966E-2</v>
      </c>
      <c r="H11" s="31">
        <v>1527159</v>
      </c>
      <c r="I11" s="36">
        <f t="shared" si="1"/>
        <v>0.20401892809969943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2017140</v>
      </c>
      <c r="O11" s="36">
        <f t="shared" si="5"/>
        <v>0.26947733708607141</v>
      </c>
      <c r="P11" s="31">
        <v>1840428</v>
      </c>
      <c r="Q11" s="31">
        <v>7211094</v>
      </c>
      <c r="R11" s="31">
        <v>7785372</v>
      </c>
      <c r="S11" s="31">
        <v>3509378</v>
      </c>
      <c r="T11" s="36">
        <f t="shared" si="6"/>
        <v>0.48666374339316615</v>
      </c>
      <c r="U11" s="36">
        <f t="shared" si="7"/>
        <v>-0.17021529774595912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8763340</v>
      </c>
      <c r="E12" s="31">
        <v>8763340</v>
      </c>
      <c r="F12" s="31">
        <v>1636450</v>
      </c>
      <c r="G12" s="36">
        <f t="shared" si="0"/>
        <v>0.18673816147724498</v>
      </c>
      <c r="H12" s="31">
        <v>2256873</v>
      </c>
      <c r="I12" s="36">
        <f t="shared" si="1"/>
        <v>0.25753571126990393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3893323</v>
      </c>
      <c r="O12" s="36">
        <f t="shared" si="5"/>
        <v>0.44427387274714891</v>
      </c>
      <c r="P12" s="31">
        <v>2093395</v>
      </c>
      <c r="Q12" s="31">
        <v>8731317</v>
      </c>
      <c r="R12" s="31">
        <v>8540194</v>
      </c>
      <c r="S12" s="31">
        <v>3907767</v>
      </c>
      <c r="T12" s="36">
        <f t="shared" si="6"/>
        <v>0.44755756777585787</v>
      </c>
      <c r="U12" s="36">
        <f t="shared" si="7"/>
        <v>7.8092285497959102E-2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17013756</v>
      </c>
      <c r="E13" s="31">
        <v>17013756</v>
      </c>
      <c r="F13" s="31">
        <v>2466838</v>
      </c>
      <c r="G13" s="36">
        <f t="shared" si="0"/>
        <v>0.14499079450769131</v>
      </c>
      <c r="H13" s="31">
        <v>4416219</v>
      </c>
      <c r="I13" s="36">
        <f t="shared" si="1"/>
        <v>0.25956755227946138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6883057</v>
      </c>
      <c r="O13" s="36">
        <f t="shared" si="5"/>
        <v>0.40455834678715269</v>
      </c>
      <c r="P13" s="31">
        <v>4588716</v>
      </c>
      <c r="Q13" s="31">
        <v>18117393</v>
      </c>
      <c r="R13" s="31">
        <v>19013098</v>
      </c>
      <c r="S13" s="31">
        <v>5768633</v>
      </c>
      <c r="T13" s="36">
        <f t="shared" si="6"/>
        <v>0.31840303955431115</v>
      </c>
      <c r="U13" s="36">
        <f t="shared" si="7"/>
        <v>-3.7591561561011844E-2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16672813</v>
      </c>
      <c r="E14" s="31">
        <v>16672813</v>
      </c>
      <c r="F14" s="31">
        <v>3242630</v>
      </c>
      <c r="G14" s="36">
        <f t="shared" si="0"/>
        <v>0.19448607742436744</v>
      </c>
      <c r="H14" s="31">
        <v>3110633</v>
      </c>
      <c r="I14" s="36">
        <f t="shared" si="1"/>
        <v>0.18656917701889897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6353263</v>
      </c>
      <c r="O14" s="36">
        <f t="shared" si="5"/>
        <v>0.38105525444326643</v>
      </c>
      <c r="P14" s="31">
        <v>3138595</v>
      </c>
      <c r="Q14" s="31">
        <v>12170314</v>
      </c>
      <c r="R14" s="31">
        <v>13319108</v>
      </c>
      <c r="S14" s="31">
        <v>5539405</v>
      </c>
      <c r="T14" s="36">
        <f t="shared" si="6"/>
        <v>0.45515711427001804</v>
      </c>
      <c r="U14" s="36">
        <f t="shared" si="7"/>
        <v>-8.9090819299718627E-3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20239201</v>
      </c>
      <c r="E15" s="31">
        <v>20239201</v>
      </c>
      <c r="F15" s="31">
        <v>7687829</v>
      </c>
      <c r="G15" s="36">
        <f t="shared" si="0"/>
        <v>0.37984844362186038</v>
      </c>
      <c r="H15" s="31">
        <v>5003587</v>
      </c>
      <c r="I15" s="36">
        <f t="shared" si="1"/>
        <v>0.24722255587065911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12691416</v>
      </c>
      <c r="O15" s="36">
        <f t="shared" si="5"/>
        <v>0.62707099949251954</v>
      </c>
      <c r="P15" s="31">
        <v>4923291</v>
      </c>
      <c r="Q15" s="31">
        <v>21093047</v>
      </c>
      <c r="R15" s="31">
        <v>20449643</v>
      </c>
      <c r="S15" s="31">
        <v>11881501</v>
      </c>
      <c r="T15" s="36">
        <f t="shared" si="6"/>
        <v>0.56328993151155449</v>
      </c>
      <c r="U15" s="36">
        <f t="shared" si="7"/>
        <v>1.6309415795247473E-2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13952043</v>
      </c>
      <c r="E16" s="31">
        <v>13795882</v>
      </c>
      <c r="F16" s="31">
        <v>2245583</v>
      </c>
      <c r="G16" s="36">
        <f t="shared" si="0"/>
        <v>0.16095012035154996</v>
      </c>
      <c r="H16" s="31">
        <v>2726135</v>
      </c>
      <c r="I16" s="36">
        <f t="shared" si="1"/>
        <v>0.19539324814294223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4971718</v>
      </c>
      <c r="O16" s="36">
        <f t="shared" si="5"/>
        <v>0.35634336849449216</v>
      </c>
      <c r="P16" s="31">
        <v>3004114</v>
      </c>
      <c r="Q16" s="31">
        <v>12896757</v>
      </c>
      <c r="R16" s="31">
        <v>13557613</v>
      </c>
      <c r="S16" s="31">
        <v>5076079</v>
      </c>
      <c r="T16" s="36">
        <f t="shared" si="6"/>
        <v>0.39359344368510624</v>
      </c>
      <c r="U16" s="36">
        <f t="shared" si="7"/>
        <v>-9.2532773390091028E-2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9697975</v>
      </c>
      <c r="E17" s="31">
        <v>9697975</v>
      </c>
      <c r="F17" s="31">
        <v>1632246</v>
      </c>
      <c r="G17" s="36">
        <f t="shared" si="0"/>
        <v>0.16830791995236119</v>
      </c>
      <c r="H17" s="31">
        <v>2798841</v>
      </c>
      <c r="I17" s="36">
        <f t="shared" si="1"/>
        <v>0.28860055836398835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4431087</v>
      </c>
      <c r="O17" s="36">
        <f t="shared" si="5"/>
        <v>0.45690847831634956</v>
      </c>
      <c r="P17" s="31">
        <v>1755950</v>
      </c>
      <c r="Q17" s="31">
        <v>7741319</v>
      </c>
      <c r="R17" s="31">
        <v>9515731</v>
      </c>
      <c r="S17" s="31">
        <v>3106640</v>
      </c>
      <c r="T17" s="36">
        <f t="shared" si="6"/>
        <v>0.40130628901870596</v>
      </c>
      <c r="U17" s="36">
        <f t="shared" si="7"/>
        <v>0.59391839175375161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9158682</v>
      </c>
      <c r="E18" s="31">
        <v>9158682</v>
      </c>
      <c r="F18" s="31">
        <v>2255481</v>
      </c>
      <c r="G18" s="36">
        <f t="shared" si="0"/>
        <v>0.24626698470369426</v>
      </c>
      <c r="H18" s="31">
        <v>1865493</v>
      </c>
      <c r="I18" s="36">
        <f t="shared" si="1"/>
        <v>0.20368574866995054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4120974</v>
      </c>
      <c r="O18" s="36">
        <f t="shared" si="5"/>
        <v>0.44995273337364483</v>
      </c>
      <c r="P18" s="31">
        <v>1731400</v>
      </c>
      <c r="Q18" s="31">
        <v>8458114</v>
      </c>
      <c r="R18" s="31">
        <v>8545796</v>
      </c>
      <c r="S18" s="31">
        <v>4129769</v>
      </c>
      <c r="T18" s="36">
        <f t="shared" si="6"/>
        <v>0.48826121284248475</v>
      </c>
      <c r="U18" s="36">
        <f t="shared" si="7"/>
        <v>7.744773016056361E-2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102983189</v>
      </c>
      <c r="E19" s="32">
        <f>SUM(E11:E18)</f>
        <v>102827028</v>
      </c>
      <c r="F19" s="32">
        <f>SUM(F11:F18)</f>
        <v>21657038</v>
      </c>
      <c r="G19" s="37">
        <f t="shared" si="0"/>
        <v>0.21029682815512735</v>
      </c>
      <c r="H19" s="32">
        <f>SUM(H11:H18)</f>
        <v>23704940</v>
      </c>
      <c r="I19" s="37">
        <f t="shared" si="1"/>
        <v>0.2301826174755571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45361978</v>
      </c>
      <c r="O19" s="37">
        <f t="shared" si="5"/>
        <v>0.44047944563068442</v>
      </c>
      <c r="P19" s="32">
        <f>SUM(P11:P18)</f>
        <v>23075889</v>
      </c>
      <c r="Q19" s="32">
        <f>SUM(Q11:Q18)</f>
        <v>96419355</v>
      </c>
      <c r="R19" s="32">
        <f>SUM(R11:R18)</f>
        <v>100726555</v>
      </c>
      <c r="S19" s="32">
        <f>SUM(S11:S18)</f>
        <v>42919172</v>
      </c>
      <c r="T19" s="37">
        <f t="shared" si="6"/>
        <v>0.44513025419014679</v>
      </c>
      <c r="U19" s="37">
        <f t="shared" si="7"/>
        <v>2.7260098191666637E-2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54758490</v>
      </c>
      <c r="E20" s="31">
        <v>54758490</v>
      </c>
      <c r="F20" s="31">
        <v>1463439</v>
      </c>
      <c r="G20" s="36">
        <f t="shared" si="0"/>
        <v>2.672533519459722E-2</v>
      </c>
      <c r="H20" s="31">
        <v>2117702</v>
      </c>
      <c r="I20" s="36">
        <f t="shared" si="1"/>
        <v>3.8673491544416218E-2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3581141</v>
      </c>
      <c r="O20" s="36">
        <f t="shared" si="5"/>
        <v>6.5398826739013441E-2</v>
      </c>
      <c r="P20" s="31">
        <v>743932</v>
      </c>
      <c r="Q20" s="31">
        <v>52116348</v>
      </c>
      <c r="R20" s="31">
        <v>56234595</v>
      </c>
      <c r="S20" s="31">
        <v>1491658</v>
      </c>
      <c r="T20" s="36">
        <f t="shared" si="6"/>
        <v>2.8621690836817652E-2</v>
      </c>
      <c r="U20" s="36">
        <f t="shared" si="7"/>
        <v>1.8466338321244415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30446340</v>
      </c>
      <c r="E21" s="31">
        <v>30591383</v>
      </c>
      <c r="F21" s="31">
        <v>6607092</v>
      </c>
      <c r="G21" s="36">
        <f t="shared" si="0"/>
        <v>0.21700775856802493</v>
      </c>
      <c r="H21" s="31">
        <v>7471965</v>
      </c>
      <c r="I21" s="36">
        <f t="shared" si="1"/>
        <v>0.24541422712877803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14079057</v>
      </c>
      <c r="O21" s="36">
        <f t="shared" si="5"/>
        <v>0.46242198569680298</v>
      </c>
      <c r="P21" s="31">
        <v>6602748</v>
      </c>
      <c r="Q21" s="31">
        <v>27786383</v>
      </c>
      <c r="R21" s="31">
        <v>29954012</v>
      </c>
      <c r="S21" s="31">
        <v>12955356</v>
      </c>
      <c r="T21" s="36">
        <f t="shared" si="6"/>
        <v>0.46624837784752338</v>
      </c>
      <c r="U21" s="36">
        <f t="shared" si="7"/>
        <v>0.13164473337464955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1295228</v>
      </c>
      <c r="E22" s="31">
        <v>1295228</v>
      </c>
      <c r="F22" s="31">
        <v>759189</v>
      </c>
      <c r="G22" s="36">
        <f t="shared" si="0"/>
        <v>0.58614313464501999</v>
      </c>
      <c r="H22" s="31">
        <v>1060529</v>
      </c>
      <c r="I22" s="36">
        <f t="shared" si="1"/>
        <v>0.81879715386016982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1819718</v>
      </c>
      <c r="O22" s="36">
        <f t="shared" si="5"/>
        <v>1.4049402885051898</v>
      </c>
      <c r="P22" s="31">
        <v>996453</v>
      </c>
      <c r="Q22" s="31">
        <v>450000</v>
      </c>
      <c r="R22" s="31">
        <v>450000</v>
      </c>
      <c r="S22" s="31">
        <v>2014645</v>
      </c>
      <c r="T22" s="36">
        <f t="shared" si="6"/>
        <v>4.4769888888888891</v>
      </c>
      <c r="U22" s="36">
        <f t="shared" si="7"/>
        <v>6.4304086595152965E-2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8369216</v>
      </c>
      <c r="E23" s="31">
        <v>8369216</v>
      </c>
      <c r="F23" s="31">
        <v>1184334</v>
      </c>
      <c r="G23" s="36">
        <f t="shared" si="0"/>
        <v>0.14151074604837538</v>
      </c>
      <c r="H23" s="31">
        <v>766357</v>
      </c>
      <c r="I23" s="36">
        <f t="shared" si="1"/>
        <v>9.1568553135682004E-2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1950691</v>
      </c>
      <c r="O23" s="36">
        <f t="shared" si="5"/>
        <v>0.23307929918405737</v>
      </c>
      <c r="P23" s="31">
        <v>1072642</v>
      </c>
      <c r="Q23" s="31">
        <v>8077262</v>
      </c>
      <c r="R23" s="31">
        <v>7862411</v>
      </c>
      <c r="S23" s="31">
        <v>2209724</v>
      </c>
      <c r="T23" s="36">
        <f t="shared" si="6"/>
        <v>0.27357339652966561</v>
      </c>
      <c r="U23" s="36">
        <f t="shared" si="7"/>
        <v>-0.2855426134721557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1303566</v>
      </c>
      <c r="E24" s="31">
        <v>1303566</v>
      </c>
      <c r="F24" s="31">
        <v>236942</v>
      </c>
      <c r="G24" s="36">
        <f t="shared" si="0"/>
        <v>0.18176448296442221</v>
      </c>
      <c r="H24" s="31">
        <v>226050</v>
      </c>
      <c r="I24" s="36">
        <f t="shared" si="1"/>
        <v>0.17340894131942686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462992</v>
      </c>
      <c r="O24" s="36">
        <f t="shared" si="5"/>
        <v>0.35517342428384907</v>
      </c>
      <c r="P24" s="31">
        <v>199986</v>
      </c>
      <c r="Q24" s="31">
        <v>1706438</v>
      </c>
      <c r="R24" s="31">
        <v>1836438</v>
      </c>
      <c r="S24" s="31">
        <v>341767</v>
      </c>
      <c r="T24" s="36">
        <f t="shared" si="6"/>
        <v>0.20028093607854489</v>
      </c>
      <c r="U24" s="36">
        <f t="shared" si="7"/>
        <v>0.13032912303861277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5991889</v>
      </c>
      <c r="E25" s="31">
        <v>5991889</v>
      </c>
      <c r="F25" s="31">
        <v>1552877</v>
      </c>
      <c r="G25" s="36">
        <f t="shared" si="0"/>
        <v>0.25916317875714989</v>
      </c>
      <c r="H25" s="31">
        <v>1562047</v>
      </c>
      <c r="I25" s="36">
        <f t="shared" si="1"/>
        <v>0.26069358093916628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3114924</v>
      </c>
      <c r="O25" s="36">
        <f t="shared" si="5"/>
        <v>0.51985675969631617</v>
      </c>
      <c r="P25" s="31">
        <v>1000375</v>
      </c>
      <c r="Q25" s="31">
        <v>5471812</v>
      </c>
      <c r="R25" s="31">
        <v>5471812</v>
      </c>
      <c r="S25" s="31">
        <v>2110534</v>
      </c>
      <c r="T25" s="36">
        <f t="shared" si="6"/>
        <v>0.38571025466518222</v>
      </c>
      <c r="U25" s="36">
        <f t="shared" si="7"/>
        <v>0.56146145195551678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9120324</v>
      </c>
      <c r="E26" s="31">
        <v>9120324</v>
      </c>
      <c r="F26" s="31">
        <v>1918640</v>
      </c>
      <c r="G26" s="36">
        <f t="shared" si="0"/>
        <v>0.21036971932137499</v>
      </c>
      <c r="H26" s="31">
        <v>2614720</v>
      </c>
      <c r="I26" s="36">
        <f t="shared" si="1"/>
        <v>0.28669156929074013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4533360</v>
      </c>
      <c r="O26" s="36">
        <f t="shared" si="5"/>
        <v>0.49706128861211507</v>
      </c>
      <c r="P26" s="31">
        <v>1163247</v>
      </c>
      <c r="Q26" s="31">
        <v>8895123</v>
      </c>
      <c r="R26" s="31">
        <v>8055852</v>
      </c>
      <c r="S26" s="31">
        <v>2797259</v>
      </c>
      <c r="T26" s="36">
        <f t="shared" si="6"/>
        <v>0.31447108713392719</v>
      </c>
      <c r="U26" s="36">
        <f t="shared" si="7"/>
        <v>1.2477771272997051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111285053</v>
      </c>
      <c r="E27" s="32">
        <f>SUM(E20:E26)</f>
        <v>111430096</v>
      </c>
      <c r="F27" s="32">
        <f>SUM(F20:F26)</f>
        <v>13722513</v>
      </c>
      <c r="G27" s="37">
        <f t="shared" si="0"/>
        <v>0.12330957869068004</v>
      </c>
      <c r="H27" s="32">
        <f>SUM(H20:H26)</f>
        <v>15819370</v>
      </c>
      <c r="I27" s="37">
        <f t="shared" si="1"/>
        <v>0.1421517946349902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29541883</v>
      </c>
      <c r="O27" s="37">
        <f t="shared" si="5"/>
        <v>0.26546137332567027</v>
      </c>
      <c r="P27" s="32">
        <f>SUM(P20:P26)</f>
        <v>11779383</v>
      </c>
      <c r="Q27" s="32">
        <f>SUM(Q20:Q26)</f>
        <v>104503366</v>
      </c>
      <c r="R27" s="32">
        <f>SUM(R20:R26)</f>
        <v>109865120</v>
      </c>
      <c r="S27" s="32">
        <f>SUM(S20:S26)</f>
        <v>23920943</v>
      </c>
      <c r="T27" s="37">
        <f t="shared" si="6"/>
        <v>0.22890117242730726</v>
      </c>
      <c r="U27" s="37">
        <f t="shared" si="7"/>
        <v>0.34297101978940669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16162901</v>
      </c>
      <c r="E28" s="31">
        <v>16162901</v>
      </c>
      <c r="F28" s="31">
        <v>2744560</v>
      </c>
      <c r="G28" s="36">
        <f t="shared" si="0"/>
        <v>0.16980615051716272</v>
      </c>
      <c r="H28" s="31">
        <v>3401041</v>
      </c>
      <c r="I28" s="36">
        <f t="shared" si="1"/>
        <v>0.21042268340318362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6145601</v>
      </c>
      <c r="O28" s="36">
        <f t="shared" si="5"/>
        <v>0.38022883392034634</v>
      </c>
      <c r="P28" s="31">
        <v>3274781</v>
      </c>
      <c r="Q28" s="31">
        <v>14965767</v>
      </c>
      <c r="R28" s="31">
        <v>15060609</v>
      </c>
      <c r="S28" s="31">
        <v>6444137</v>
      </c>
      <c r="T28" s="36">
        <f t="shared" si="6"/>
        <v>0.43059183000777707</v>
      </c>
      <c r="U28" s="36">
        <f t="shared" si="7"/>
        <v>3.8555249954119075E-2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9511458</v>
      </c>
      <c r="E29" s="31">
        <v>9511458</v>
      </c>
      <c r="F29" s="31">
        <v>9189570</v>
      </c>
      <c r="G29" s="36">
        <f t="shared" si="0"/>
        <v>0.96615786980292606</v>
      </c>
      <c r="H29" s="31">
        <v>14465163</v>
      </c>
      <c r="I29" s="36">
        <f t="shared" si="1"/>
        <v>1.520814474500124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23654733</v>
      </c>
      <c r="O29" s="36">
        <f t="shared" si="5"/>
        <v>2.4869723443030503</v>
      </c>
      <c r="P29" s="31">
        <v>11793904</v>
      </c>
      <c r="Q29" s="31">
        <v>8017825</v>
      </c>
      <c r="R29" s="31">
        <v>8517825</v>
      </c>
      <c r="S29" s="31">
        <v>23599940</v>
      </c>
      <c r="T29" s="36">
        <f t="shared" si="6"/>
        <v>2.9434341607605554</v>
      </c>
      <c r="U29" s="36">
        <f t="shared" si="7"/>
        <v>0.22649489091991937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15762457</v>
      </c>
      <c r="E30" s="31">
        <v>15762457</v>
      </c>
      <c r="F30" s="31">
        <v>5209835</v>
      </c>
      <c r="G30" s="36">
        <f t="shared" si="0"/>
        <v>0.33052175812438378</v>
      </c>
      <c r="H30" s="31">
        <v>5823147</v>
      </c>
      <c r="I30" s="36">
        <f t="shared" si="1"/>
        <v>0.36943142810794027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11032982</v>
      </c>
      <c r="O30" s="36">
        <f t="shared" si="5"/>
        <v>0.69995318623232405</v>
      </c>
      <c r="P30" s="31">
        <v>3802910</v>
      </c>
      <c r="Q30" s="31">
        <v>18115350</v>
      </c>
      <c r="R30" s="31">
        <v>17454152</v>
      </c>
      <c r="S30" s="31">
        <v>8681000</v>
      </c>
      <c r="T30" s="36">
        <f t="shared" si="6"/>
        <v>0.4792068604802005</v>
      </c>
      <c r="U30" s="36">
        <f t="shared" si="7"/>
        <v>0.53123450199978439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16860745</v>
      </c>
      <c r="E31" s="31">
        <v>16860745</v>
      </c>
      <c r="F31" s="31">
        <v>2690080</v>
      </c>
      <c r="G31" s="36">
        <f t="shared" si="0"/>
        <v>0.15954692393485578</v>
      </c>
      <c r="H31" s="31">
        <v>4407087</v>
      </c>
      <c r="I31" s="36">
        <f t="shared" si="1"/>
        <v>0.26138151072209442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7097167</v>
      </c>
      <c r="O31" s="36">
        <f t="shared" si="5"/>
        <v>0.42092843465695023</v>
      </c>
      <c r="P31" s="31">
        <v>3497016</v>
      </c>
      <c r="Q31" s="31">
        <v>16419214</v>
      </c>
      <c r="R31" s="31">
        <v>14155156</v>
      </c>
      <c r="S31" s="31">
        <v>6316001</v>
      </c>
      <c r="T31" s="36">
        <f t="shared" si="6"/>
        <v>0.38467133688616278</v>
      </c>
      <c r="U31" s="36">
        <f t="shared" si="7"/>
        <v>0.26024216074504669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3778406</v>
      </c>
      <c r="E32" s="31">
        <v>4127458</v>
      </c>
      <c r="F32" s="31">
        <v>294004</v>
      </c>
      <c r="G32" s="36">
        <f t="shared" si="0"/>
        <v>7.7811648615844886E-2</v>
      </c>
      <c r="H32" s="31">
        <v>392993</v>
      </c>
      <c r="I32" s="36">
        <f t="shared" si="1"/>
        <v>0.10401026252869597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686997</v>
      </c>
      <c r="O32" s="36">
        <f t="shared" si="5"/>
        <v>0.18182191114454085</v>
      </c>
      <c r="P32" s="31">
        <v>3056546</v>
      </c>
      <c r="Q32" s="31">
        <v>6594488</v>
      </c>
      <c r="R32" s="31">
        <v>7044990</v>
      </c>
      <c r="S32" s="31">
        <v>4370987</v>
      </c>
      <c r="T32" s="36">
        <f t="shared" si="6"/>
        <v>0.66282431630780125</v>
      </c>
      <c r="U32" s="36">
        <f t="shared" si="7"/>
        <v>-0.87142578583800145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50338144</v>
      </c>
      <c r="E33" s="31">
        <v>50338144</v>
      </c>
      <c r="F33" s="31">
        <v>8152559</v>
      </c>
      <c r="G33" s="36">
        <f t="shared" si="0"/>
        <v>0.16195589173887698</v>
      </c>
      <c r="H33" s="31">
        <v>1018296</v>
      </c>
      <c r="I33" s="36">
        <f t="shared" si="1"/>
        <v>2.0229112936702633E-2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9170855</v>
      </c>
      <c r="O33" s="36">
        <f t="shared" si="5"/>
        <v>0.1821850046755796</v>
      </c>
      <c r="P33" s="31">
        <v>7808839</v>
      </c>
      <c r="Q33" s="31">
        <v>16182666</v>
      </c>
      <c r="R33" s="31">
        <v>23416666</v>
      </c>
      <c r="S33" s="31">
        <v>15310071</v>
      </c>
      <c r="T33" s="36">
        <f t="shared" si="6"/>
        <v>0.94607841501517731</v>
      </c>
      <c r="U33" s="36">
        <f t="shared" si="7"/>
        <v>-0.8695970041129033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20812999</v>
      </c>
      <c r="E34" s="31">
        <v>20812999</v>
      </c>
      <c r="F34" s="31">
        <v>3430136</v>
      </c>
      <c r="G34" s="36">
        <f t="shared" si="0"/>
        <v>0.16480738792136587</v>
      </c>
      <c r="H34" s="31">
        <v>4200724</v>
      </c>
      <c r="I34" s="36">
        <f t="shared" si="1"/>
        <v>0.20183174947541196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7630860</v>
      </c>
      <c r="O34" s="36">
        <f t="shared" si="5"/>
        <v>0.36663913739677784</v>
      </c>
      <c r="P34" s="31">
        <v>5134131</v>
      </c>
      <c r="Q34" s="31">
        <v>17681962</v>
      </c>
      <c r="R34" s="31">
        <v>18248469</v>
      </c>
      <c r="S34" s="31">
        <v>8168077</v>
      </c>
      <c r="T34" s="36">
        <f t="shared" si="6"/>
        <v>0.46194404218264917</v>
      </c>
      <c r="U34" s="36">
        <f t="shared" si="7"/>
        <v>-0.18180428197098986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133227110</v>
      </c>
      <c r="E35" s="32">
        <f>SUM(E28:E34)</f>
        <v>133576162</v>
      </c>
      <c r="F35" s="32">
        <f>SUM(F28:F34)</f>
        <v>31710744</v>
      </c>
      <c r="G35" s="37">
        <f t="shared" si="0"/>
        <v>0.2380202047466165</v>
      </c>
      <c r="H35" s="32">
        <f>SUM(H28:H34)</f>
        <v>33708451</v>
      </c>
      <c r="I35" s="37">
        <f t="shared" si="1"/>
        <v>0.2530149531878309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65419195</v>
      </c>
      <c r="O35" s="37">
        <f t="shared" si="5"/>
        <v>0.49103515793444741</v>
      </c>
      <c r="P35" s="32">
        <f>SUM(P28:P34)</f>
        <v>38368127</v>
      </c>
      <c r="Q35" s="32">
        <f>SUM(Q28:Q34)</f>
        <v>97977272</v>
      </c>
      <c r="R35" s="32">
        <f>SUM(R28:R34)</f>
        <v>103897867</v>
      </c>
      <c r="S35" s="32">
        <f>SUM(S28:S34)</f>
        <v>72890213</v>
      </c>
      <c r="T35" s="37">
        <f t="shared" si="6"/>
        <v>0.74395021939373862</v>
      </c>
      <c r="U35" s="37">
        <f t="shared" si="7"/>
        <v>-0.12144653295168673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16302033</v>
      </c>
      <c r="E36" s="31">
        <v>16302033</v>
      </c>
      <c r="F36" s="31">
        <v>2445516</v>
      </c>
      <c r="G36" s="36">
        <f t="shared" si="0"/>
        <v>0.15001294623805508</v>
      </c>
      <c r="H36" s="31">
        <v>4210182</v>
      </c>
      <c r="I36" s="36">
        <f t="shared" si="1"/>
        <v>0.25826116288686202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6655698</v>
      </c>
      <c r="O36" s="36">
        <f t="shared" si="5"/>
        <v>0.40827410912491713</v>
      </c>
      <c r="P36" s="31">
        <v>4046604</v>
      </c>
      <c r="Q36" s="31">
        <v>13190112</v>
      </c>
      <c r="R36" s="31">
        <v>17755528</v>
      </c>
      <c r="S36" s="31">
        <v>6324304</v>
      </c>
      <c r="T36" s="36">
        <f t="shared" si="6"/>
        <v>0.47947310834055085</v>
      </c>
      <c r="U36" s="36">
        <f t="shared" si="7"/>
        <v>4.0423525504348801E-2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20862138</v>
      </c>
      <c r="E37" s="31">
        <v>20862138</v>
      </c>
      <c r="F37" s="31">
        <v>2541497</v>
      </c>
      <c r="G37" s="36">
        <f t="shared" si="0"/>
        <v>0.12182342001572417</v>
      </c>
      <c r="H37" s="31">
        <v>4776461</v>
      </c>
      <c r="I37" s="36">
        <f t="shared" si="1"/>
        <v>0.22895357129743846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7317958</v>
      </c>
      <c r="O37" s="36">
        <f t="shared" si="5"/>
        <v>0.35077699131316264</v>
      </c>
      <c r="P37" s="31">
        <v>4370388</v>
      </c>
      <c r="Q37" s="31">
        <v>18977071</v>
      </c>
      <c r="R37" s="31">
        <v>20037820</v>
      </c>
      <c r="S37" s="31">
        <v>7982827</v>
      </c>
      <c r="T37" s="36">
        <f t="shared" si="6"/>
        <v>0.42065643322934293</v>
      </c>
      <c r="U37" s="36">
        <f t="shared" si="7"/>
        <v>9.2914633666393076E-2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5210370</v>
      </c>
      <c r="E38" s="31">
        <v>5210370</v>
      </c>
      <c r="F38" s="31">
        <v>618630</v>
      </c>
      <c r="G38" s="36">
        <f t="shared" si="0"/>
        <v>0.11873053161291808</v>
      </c>
      <c r="H38" s="31">
        <v>96342</v>
      </c>
      <c r="I38" s="36">
        <f t="shared" si="1"/>
        <v>1.8490433500883814E-2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714972</v>
      </c>
      <c r="O38" s="36">
        <f t="shared" si="5"/>
        <v>0.13722096511380191</v>
      </c>
      <c r="P38" s="31">
        <v>752785</v>
      </c>
      <c r="Q38" s="31">
        <v>5286535</v>
      </c>
      <c r="R38" s="31">
        <v>4835012</v>
      </c>
      <c r="S38" s="31">
        <v>1189639</v>
      </c>
      <c r="T38" s="36">
        <f t="shared" si="6"/>
        <v>0.22503189707435967</v>
      </c>
      <c r="U38" s="36">
        <f t="shared" si="7"/>
        <v>-0.87201923523980951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42374541</v>
      </c>
      <c r="E40" s="32">
        <f>SUM(E36:E39)</f>
        <v>42374541</v>
      </c>
      <c r="F40" s="32">
        <f>SUM(F36:F39)</f>
        <v>5605643</v>
      </c>
      <c r="G40" s="37">
        <f t="shared" si="0"/>
        <v>0.13228799339678984</v>
      </c>
      <c r="H40" s="32">
        <f>SUM(H36:H39)</f>
        <v>9082985</v>
      </c>
      <c r="I40" s="37">
        <f t="shared" si="1"/>
        <v>0.21435005042296507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14688628</v>
      </c>
      <c r="O40" s="37">
        <f t="shared" si="5"/>
        <v>0.34663804381975488</v>
      </c>
      <c r="P40" s="32">
        <f>SUM(P36:P39)</f>
        <v>9169777</v>
      </c>
      <c r="Q40" s="32">
        <f>SUM(Q36:Q39)</f>
        <v>37453718</v>
      </c>
      <c r="R40" s="32">
        <f>SUM(R36:R39)</f>
        <v>42628360</v>
      </c>
      <c r="S40" s="32">
        <f>SUM(S36:S39)</f>
        <v>15496770</v>
      </c>
      <c r="T40" s="37">
        <f t="shared" si="6"/>
        <v>0.41375785442716262</v>
      </c>
      <c r="U40" s="37">
        <f t="shared" si="7"/>
        <v>-9.4650066190268278E-3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500000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1915509</v>
      </c>
      <c r="E42" s="31">
        <v>2173509</v>
      </c>
      <c r="F42" s="31">
        <v>30668</v>
      </c>
      <c r="G42" s="36">
        <f t="shared" si="0"/>
        <v>1.6010365913185477E-2</v>
      </c>
      <c r="H42" s="31">
        <v>83505</v>
      </c>
      <c r="I42" s="36">
        <f t="shared" si="1"/>
        <v>4.3594156957759006E-2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114173</v>
      </c>
      <c r="O42" s="36">
        <f t="shared" si="5"/>
        <v>5.9604522870944483E-2</v>
      </c>
      <c r="P42" s="31">
        <v>7247413</v>
      </c>
      <c r="Q42" s="31">
        <v>36978285</v>
      </c>
      <c r="R42" s="31">
        <v>48943863</v>
      </c>
      <c r="S42" s="31">
        <v>16554814</v>
      </c>
      <c r="T42" s="36">
        <f t="shared" si="6"/>
        <v>0.44769015112518062</v>
      </c>
      <c r="U42" s="36">
        <f t="shared" si="7"/>
        <v>-0.98847795758293344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17263662</v>
      </c>
      <c r="E43" s="31">
        <v>25258871</v>
      </c>
      <c r="F43" s="31">
        <v>5781682</v>
      </c>
      <c r="G43" s="36">
        <f t="shared" si="0"/>
        <v>0.33490472647112762</v>
      </c>
      <c r="H43" s="31">
        <v>3318134</v>
      </c>
      <c r="I43" s="36">
        <f t="shared" si="1"/>
        <v>0.192203369134544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9099816</v>
      </c>
      <c r="O43" s="36">
        <f t="shared" si="5"/>
        <v>0.52710809560567162</v>
      </c>
      <c r="P43" s="31">
        <v>2478571</v>
      </c>
      <c r="Q43" s="31">
        <v>19313726</v>
      </c>
      <c r="R43" s="31">
        <v>18963872</v>
      </c>
      <c r="S43" s="31">
        <v>5496408</v>
      </c>
      <c r="T43" s="36">
        <f t="shared" si="6"/>
        <v>0.28458558436626885</v>
      </c>
      <c r="U43" s="36">
        <f t="shared" si="7"/>
        <v>0.33872864646604839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1609151</v>
      </c>
      <c r="E44" s="31">
        <v>1609151</v>
      </c>
      <c r="F44" s="31">
        <v>411089</v>
      </c>
      <c r="G44" s="36">
        <f t="shared" si="0"/>
        <v>0.25546949913339395</v>
      </c>
      <c r="H44" s="31">
        <v>932143</v>
      </c>
      <c r="I44" s="36">
        <f t="shared" si="1"/>
        <v>0.57927627674469329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1343232</v>
      </c>
      <c r="O44" s="36">
        <f t="shared" si="5"/>
        <v>0.83474577587808729</v>
      </c>
      <c r="P44" s="31">
        <v>0</v>
      </c>
      <c r="Q44" s="31">
        <v>1609151</v>
      </c>
      <c r="R44" s="31">
        <v>1609151</v>
      </c>
      <c r="S44" s="31">
        <v>402309</v>
      </c>
      <c r="T44" s="36">
        <f t="shared" si="6"/>
        <v>0.25001320572152647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25367004</v>
      </c>
      <c r="E45" s="31">
        <v>25367004</v>
      </c>
      <c r="F45" s="31">
        <v>3915268</v>
      </c>
      <c r="G45" s="36">
        <f t="shared" si="0"/>
        <v>0.1543449119967025</v>
      </c>
      <c r="H45" s="31">
        <v>3069002</v>
      </c>
      <c r="I45" s="36">
        <f t="shared" si="1"/>
        <v>0.12098401529798317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6984270</v>
      </c>
      <c r="O45" s="36">
        <f t="shared" si="5"/>
        <v>0.27532892729468567</v>
      </c>
      <c r="P45" s="31">
        <v>5523712</v>
      </c>
      <c r="Q45" s="31">
        <v>43189794</v>
      </c>
      <c r="R45" s="31">
        <v>29111428</v>
      </c>
      <c r="S45" s="31">
        <v>10999858</v>
      </c>
      <c r="T45" s="36">
        <f t="shared" si="6"/>
        <v>0.25468651228111899</v>
      </c>
      <c r="U45" s="36">
        <f t="shared" si="7"/>
        <v>-0.44439500104277707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54607137</v>
      </c>
      <c r="E46" s="31">
        <v>54607137</v>
      </c>
      <c r="F46" s="31">
        <v>8380011</v>
      </c>
      <c r="G46" s="36">
        <f t="shared" si="0"/>
        <v>0.15345999553135334</v>
      </c>
      <c r="H46" s="31">
        <v>9640249</v>
      </c>
      <c r="I46" s="36">
        <f t="shared" si="1"/>
        <v>0.17653826092365912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18020260</v>
      </c>
      <c r="O46" s="36">
        <f t="shared" si="5"/>
        <v>0.32999825645501246</v>
      </c>
      <c r="P46" s="31">
        <v>14123232</v>
      </c>
      <c r="Q46" s="31">
        <v>51372722</v>
      </c>
      <c r="R46" s="31">
        <v>51313871</v>
      </c>
      <c r="S46" s="31">
        <v>16482716</v>
      </c>
      <c r="T46" s="36">
        <f t="shared" si="6"/>
        <v>0.32084568148831982</v>
      </c>
      <c r="U46" s="36">
        <f t="shared" si="7"/>
        <v>-0.3174190581872478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100762463</v>
      </c>
      <c r="E47" s="32">
        <f>SUM(E41:E46)</f>
        <v>109015672</v>
      </c>
      <c r="F47" s="32">
        <f>SUM(F41:F46)</f>
        <v>18518718</v>
      </c>
      <c r="G47" s="37">
        <f t="shared" si="0"/>
        <v>0.18378588066073773</v>
      </c>
      <c r="H47" s="32">
        <f>SUM(H41:H46)</f>
        <v>17043033</v>
      </c>
      <c r="I47" s="37">
        <f t="shared" si="1"/>
        <v>0.16914069478432658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35561751</v>
      </c>
      <c r="O47" s="37">
        <f t="shared" si="5"/>
        <v>0.35292657544506428</v>
      </c>
      <c r="P47" s="32">
        <f>SUM(P41:P46)</f>
        <v>29372928</v>
      </c>
      <c r="Q47" s="32">
        <f>SUM(Q41:Q46)</f>
        <v>152463678</v>
      </c>
      <c r="R47" s="32">
        <f>SUM(R41:R46)</f>
        <v>150442185</v>
      </c>
      <c r="S47" s="32">
        <f>SUM(S41:S46)</f>
        <v>49936105</v>
      </c>
      <c r="T47" s="37">
        <f t="shared" si="6"/>
        <v>0.32752787847607873</v>
      </c>
      <c r="U47" s="37">
        <f t="shared" si="7"/>
        <v>-0.41977071540161059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29280804</v>
      </c>
      <c r="E48" s="31">
        <v>29280804</v>
      </c>
      <c r="F48" s="31">
        <v>4218867</v>
      </c>
      <c r="G48" s="36">
        <f t="shared" si="0"/>
        <v>0.14408303132659883</v>
      </c>
      <c r="H48" s="31">
        <v>5746700</v>
      </c>
      <c r="I48" s="36">
        <f t="shared" si="1"/>
        <v>0.1962616873498419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9965567</v>
      </c>
      <c r="O48" s="36">
        <f t="shared" si="5"/>
        <v>0.34034471867644073</v>
      </c>
      <c r="P48" s="31">
        <v>7513360</v>
      </c>
      <c r="Q48" s="31">
        <v>27466332</v>
      </c>
      <c r="R48" s="31">
        <v>45185215</v>
      </c>
      <c r="S48" s="31">
        <v>13336858</v>
      </c>
      <c r="T48" s="36">
        <f t="shared" si="6"/>
        <v>0.48557113487159481</v>
      </c>
      <c r="U48" s="36">
        <f t="shared" si="7"/>
        <v>-0.23513581140794526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3107</v>
      </c>
      <c r="R49" s="31">
        <v>2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14083032</v>
      </c>
      <c r="E50" s="31">
        <v>14083032</v>
      </c>
      <c r="F50" s="31">
        <v>2152374</v>
      </c>
      <c r="G50" s="36">
        <f t="shared" si="0"/>
        <v>0.15283456005780574</v>
      </c>
      <c r="H50" s="31">
        <v>1963689</v>
      </c>
      <c r="I50" s="36">
        <f t="shared" si="1"/>
        <v>0.13943652190806638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4116063</v>
      </c>
      <c r="O50" s="36">
        <f t="shared" si="5"/>
        <v>0.29227108196587215</v>
      </c>
      <c r="P50" s="31">
        <v>1869065</v>
      </c>
      <c r="Q50" s="31">
        <v>13747836</v>
      </c>
      <c r="R50" s="31">
        <v>15454836</v>
      </c>
      <c r="S50" s="31">
        <v>3395267</v>
      </c>
      <c r="T50" s="36">
        <f t="shared" si="6"/>
        <v>0.24696737726577478</v>
      </c>
      <c r="U50" s="36">
        <f t="shared" si="7"/>
        <v>5.0626382710071693E-2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25099135</v>
      </c>
      <c r="E51" s="31">
        <v>23641204</v>
      </c>
      <c r="F51" s="31">
        <v>1824979</v>
      </c>
      <c r="G51" s="36">
        <f t="shared" si="0"/>
        <v>7.2710832464943517E-2</v>
      </c>
      <c r="H51" s="31">
        <v>4457223</v>
      </c>
      <c r="I51" s="36">
        <f t="shared" si="1"/>
        <v>0.17758472552938578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6282202</v>
      </c>
      <c r="O51" s="36">
        <f t="shared" si="5"/>
        <v>0.25029555799432929</v>
      </c>
      <c r="P51" s="31">
        <v>9300261</v>
      </c>
      <c r="Q51" s="31">
        <v>39846201</v>
      </c>
      <c r="R51" s="31">
        <v>38530780</v>
      </c>
      <c r="S51" s="31">
        <v>17442313</v>
      </c>
      <c r="T51" s="36">
        <f t="shared" si="6"/>
        <v>0.43774092792434594</v>
      </c>
      <c r="U51" s="36">
        <f t="shared" si="7"/>
        <v>-0.52074215981680516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27159143</v>
      </c>
      <c r="E52" s="31">
        <v>27159143</v>
      </c>
      <c r="F52" s="31">
        <v>5966611</v>
      </c>
      <c r="G52" s="36">
        <f t="shared" si="0"/>
        <v>0.21969069495307714</v>
      </c>
      <c r="H52" s="31">
        <v>5197140</v>
      </c>
      <c r="I52" s="36">
        <f t="shared" si="1"/>
        <v>0.19135876268260749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11163751</v>
      </c>
      <c r="O52" s="36">
        <f t="shared" si="5"/>
        <v>0.41104945763568462</v>
      </c>
      <c r="P52" s="31">
        <v>5587546</v>
      </c>
      <c r="Q52" s="31">
        <v>31560423</v>
      </c>
      <c r="R52" s="31">
        <v>28400589</v>
      </c>
      <c r="S52" s="31">
        <v>11608998</v>
      </c>
      <c r="T52" s="36">
        <f t="shared" si="6"/>
        <v>0.36783404328896352</v>
      </c>
      <c r="U52" s="36">
        <f t="shared" si="7"/>
        <v>-6.9870744688276365E-2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95622114</v>
      </c>
      <c r="E53" s="32">
        <f>SUM(E48:E52)</f>
        <v>94164183</v>
      </c>
      <c r="F53" s="32">
        <f>SUM(F48:F52)</f>
        <v>14162831</v>
      </c>
      <c r="G53" s="37">
        <f t="shared" si="0"/>
        <v>0.14811250669484258</v>
      </c>
      <c r="H53" s="32">
        <f>SUM(H48:H52)</f>
        <v>17364752</v>
      </c>
      <c r="I53" s="37">
        <f t="shared" si="1"/>
        <v>0.18159765846632506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31527583</v>
      </c>
      <c r="O53" s="37">
        <f t="shared" si="5"/>
        <v>0.32971016516116763</v>
      </c>
      <c r="P53" s="32">
        <f>SUM(P48:P52)</f>
        <v>24270232</v>
      </c>
      <c r="Q53" s="32">
        <f>SUM(Q48:Q52)</f>
        <v>112623899</v>
      </c>
      <c r="R53" s="32">
        <f>SUM(R48:R52)</f>
        <v>127571422</v>
      </c>
      <c r="S53" s="32">
        <f>SUM(S48:S52)</f>
        <v>45783436</v>
      </c>
      <c r="T53" s="37">
        <f t="shared" si="6"/>
        <v>0.40651616936117618</v>
      </c>
      <c r="U53" s="37">
        <f t="shared" si="7"/>
        <v>-0.284524680274997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1158580099</v>
      </c>
      <c r="E54" s="32">
        <f>SUM(E8:E9,E11:E18,E20:E26,E28:E34,E36:E39,E41:E46,E48:E52)</f>
        <v>1165713311</v>
      </c>
      <c r="F54" s="32">
        <f>SUM(F8:F9,F11:F18,F20:F26,F28:F34,F36:F39,F41:F46,F48:F52)</f>
        <v>216257978</v>
      </c>
      <c r="G54" s="37">
        <f t="shared" si="0"/>
        <v>0.18665777030578876</v>
      </c>
      <c r="H54" s="32">
        <f>SUM(H8:H9,H11:H18,H20:H26,H28:H34,H36:H39,H41:H46,H48:H52)</f>
        <v>253041727</v>
      </c>
      <c r="I54" s="37">
        <f t="shared" si="1"/>
        <v>0.21840676118846403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469299705</v>
      </c>
      <c r="O54" s="37">
        <f t="shared" si="5"/>
        <v>0.40506453149425276</v>
      </c>
      <c r="P54" s="32">
        <f>SUM(P8:P9,P11:P18,P20:P26,P28:P34,P36:P39,P41:P46,P48:P52)</f>
        <v>260639304</v>
      </c>
      <c r="Q54" s="32">
        <f>SUM(Q8:Q9,Q11:Q18,Q20:Q26,Q28:Q34,Q36:Q39,Q41:Q46,Q48:Q52)</f>
        <v>1249532513</v>
      </c>
      <c r="R54" s="32">
        <f>SUM(R8:R9,R11:R18,R20:R26,R28:R34,R36:R39,R41:R46,R48:R52)</f>
        <v>1240375232</v>
      </c>
      <c r="S54" s="32">
        <f>SUM(S8:S9,S11:S18,S20:S26,S28:S34,S36:S39,S41:S46,S48:S52)</f>
        <v>478957035</v>
      </c>
      <c r="T54" s="37">
        <f t="shared" si="6"/>
        <v>0.38330898157269477</v>
      </c>
      <c r="U54" s="37">
        <f t="shared" si="7"/>
        <v>-2.9149774740036882E-2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55903606</v>
      </c>
      <c r="E57" s="31">
        <v>55903606</v>
      </c>
      <c r="F57" s="31">
        <v>12364264</v>
      </c>
      <c r="G57" s="36">
        <f t="shared" ref="G57:G85" si="8">IF(($D57      =0),0,($F57      /$D57      ))</f>
        <v>0.22117113518580536</v>
      </c>
      <c r="H57" s="31">
        <v>11791511</v>
      </c>
      <c r="I57" s="36">
        <f t="shared" ref="I57:I85" si="9">IF(($D57      =0),0,($H57      /$D57      ))</f>
        <v>0.21092576747195879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24155775</v>
      </c>
      <c r="O57" s="36">
        <f t="shared" ref="O57:O85" si="13">IF(($D57      =0),0,($N57      /$D57      ))</f>
        <v>0.43209690265776413</v>
      </c>
      <c r="P57" s="31">
        <v>10779153</v>
      </c>
      <c r="Q57" s="31">
        <v>55027334</v>
      </c>
      <c r="R57" s="31">
        <v>48700947</v>
      </c>
      <c r="S57" s="31">
        <v>21893082</v>
      </c>
      <c r="T57" s="36">
        <f t="shared" ref="T57:T85" si="14">IF(($Q57      =0),0,($S57      /$Q57      ))</f>
        <v>0.39785830801833866</v>
      </c>
      <c r="U57" s="36">
        <f t="shared" ref="U57:U85" si="15">IF(($P57      =0),0,(($H57      /$P57      )-1))</f>
        <v>9.3918139950328161E-2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55903606</v>
      </c>
      <c r="E58" s="32">
        <f>E57</f>
        <v>55903606</v>
      </c>
      <c r="F58" s="32">
        <f>F57</f>
        <v>12364264</v>
      </c>
      <c r="G58" s="37">
        <f t="shared" si="8"/>
        <v>0.22117113518580536</v>
      </c>
      <c r="H58" s="32">
        <f>H57</f>
        <v>11791511</v>
      </c>
      <c r="I58" s="37">
        <f t="shared" si="9"/>
        <v>0.21092576747195879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24155775</v>
      </c>
      <c r="O58" s="37">
        <f t="shared" si="13"/>
        <v>0.43209690265776413</v>
      </c>
      <c r="P58" s="32">
        <f>P57</f>
        <v>10779153</v>
      </c>
      <c r="Q58" s="32">
        <f>Q57</f>
        <v>55027334</v>
      </c>
      <c r="R58" s="32">
        <f>R57</f>
        <v>48700947</v>
      </c>
      <c r="S58" s="32">
        <f>S57</f>
        <v>21893082</v>
      </c>
      <c r="T58" s="37">
        <f t="shared" si="14"/>
        <v>0.39785830801833866</v>
      </c>
      <c r="U58" s="37">
        <f t="shared" si="15"/>
        <v>9.3918139950328161E-2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5352700</v>
      </c>
      <c r="E59" s="31">
        <v>5352700</v>
      </c>
      <c r="F59" s="31">
        <v>645894</v>
      </c>
      <c r="G59" s="36">
        <f t="shared" si="8"/>
        <v>0.12066695312645954</v>
      </c>
      <c r="H59" s="31">
        <v>20000</v>
      </c>
      <c r="I59" s="36">
        <f t="shared" si="9"/>
        <v>3.7364320810058475E-3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665894</v>
      </c>
      <c r="O59" s="36">
        <f t="shared" si="13"/>
        <v>0.1244033852074654</v>
      </c>
      <c r="P59" s="31">
        <v>3500</v>
      </c>
      <c r="Q59" s="31">
        <v>2000000</v>
      </c>
      <c r="R59" s="31">
        <v>1550000</v>
      </c>
      <c r="S59" s="31">
        <v>5500</v>
      </c>
      <c r="T59" s="36">
        <f t="shared" si="14"/>
        <v>2.7499999999999998E-3</v>
      </c>
      <c r="U59" s="36">
        <f t="shared" si="15"/>
        <v>4.7142857142857144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4999572</v>
      </c>
      <c r="E60" s="31">
        <v>4999572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6351795</v>
      </c>
      <c r="Q60" s="31">
        <v>3999129</v>
      </c>
      <c r="R60" s="31">
        <v>10449882</v>
      </c>
      <c r="S60" s="31">
        <v>11108929</v>
      </c>
      <c r="T60" s="36">
        <f t="shared" si="14"/>
        <v>2.7778371240337583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8939424</v>
      </c>
      <c r="E61" s="31">
        <v>8939424</v>
      </c>
      <c r="F61" s="31">
        <v>726624</v>
      </c>
      <c r="G61" s="36">
        <f t="shared" si="8"/>
        <v>8.1283089380255372E-2</v>
      </c>
      <c r="H61" s="31">
        <v>789153</v>
      </c>
      <c r="I61" s="36">
        <f t="shared" si="9"/>
        <v>8.8277835350465531E-2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1515777</v>
      </c>
      <c r="O61" s="36">
        <f t="shared" si="13"/>
        <v>0.1695609247307209</v>
      </c>
      <c r="P61" s="31">
        <v>399702</v>
      </c>
      <c r="Q61" s="31">
        <v>8602823</v>
      </c>
      <c r="R61" s="31">
        <v>7845610</v>
      </c>
      <c r="S61" s="31">
        <v>1045152</v>
      </c>
      <c r="T61" s="36">
        <f t="shared" si="14"/>
        <v>0.12148942271624094</v>
      </c>
      <c r="U61" s="36">
        <f t="shared" si="15"/>
        <v>0.9743533932779922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70000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19291696</v>
      </c>
      <c r="E63" s="32">
        <f>SUM(E59:E62)</f>
        <v>19291696</v>
      </c>
      <c r="F63" s="32">
        <f>SUM(F59:F62)</f>
        <v>1372518</v>
      </c>
      <c r="G63" s="37">
        <f t="shared" si="8"/>
        <v>7.1145533290593005E-2</v>
      </c>
      <c r="H63" s="32">
        <f>SUM(H59:H62)</f>
        <v>809153</v>
      </c>
      <c r="I63" s="37">
        <f t="shared" si="9"/>
        <v>4.1943072293903032E-2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2181671</v>
      </c>
      <c r="O63" s="37">
        <f t="shared" si="13"/>
        <v>0.11308860558449604</v>
      </c>
      <c r="P63" s="32">
        <f>SUM(P59:P62)</f>
        <v>6754997</v>
      </c>
      <c r="Q63" s="32">
        <f>SUM(Q59:Q62)</f>
        <v>14671952</v>
      </c>
      <c r="R63" s="32">
        <f>SUM(R59:R62)</f>
        <v>19845492</v>
      </c>
      <c r="S63" s="32">
        <f>SUM(S59:S62)</f>
        <v>12159581</v>
      </c>
      <c r="T63" s="37">
        <f t="shared" si="14"/>
        <v>0.82876368461401728</v>
      </c>
      <c r="U63" s="37">
        <f t="shared" si="15"/>
        <v>-0.88021415849629536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13442885</v>
      </c>
      <c r="E64" s="31">
        <v>13442885</v>
      </c>
      <c r="F64" s="31">
        <v>107800</v>
      </c>
      <c r="G64" s="36">
        <f t="shared" si="8"/>
        <v>8.0191119688965574E-3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107800</v>
      </c>
      <c r="O64" s="36">
        <f t="shared" si="13"/>
        <v>8.0191119688965574E-3</v>
      </c>
      <c r="P64" s="31">
        <v>87294</v>
      </c>
      <c r="Q64" s="31">
        <v>11851964</v>
      </c>
      <c r="R64" s="31">
        <v>9826964</v>
      </c>
      <c r="S64" s="31">
        <v>87294</v>
      </c>
      <c r="T64" s="36">
        <f t="shared" si="14"/>
        <v>7.3653615552662834E-3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1491504</v>
      </c>
      <c r="E65" s="31">
        <v>1491504</v>
      </c>
      <c r="F65" s="31">
        <v>394412</v>
      </c>
      <c r="G65" s="36">
        <f t="shared" si="8"/>
        <v>0.26443911648912777</v>
      </c>
      <c r="H65" s="31">
        <v>501967</v>
      </c>
      <c r="I65" s="36">
        <f t="shared" si="9"/>
        <v>0.33655089091279677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896379</v>
      </c>
      <c r="O65" s="36">
        <f t="shared" si="13"/>
        <v>0.60099000740192454</v>
      </c>
      <c r="P65" s="31">
        <v>281318</v>
      </c>
      <c r="Q65" s="31">
        <v>1141848</v>
      </c>
      <c r="R65" s="31">
        <v>1161848</v>
      </c>
      <c r="S65" s="31">
        <v>619844</v>
      </c>
      <c r="T65" s="36">
        <f t="shared" si="14"/>
        <v>0.54284283021908342</v>
      </c>
      <c r="U65" s="36">
        <f t="shared" si="15"/>
        <v>0.78434014176128075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3793199</v>
      </c>
      <c r="E66" s="31">
        <v>3793199</v>
      </c>
      <c r="F66" s="31">
        <v>6113</v>
      </c>
      <c r="G66" s="36">
        <f t="shared" si="8"/>
        <v>1.6115684940336639E-3</v>
      </c>
      <c r="H66" s="31">
        <v>76310</v>
      </c>
      <c r="I66" s="36">
        <f t="shared" si="9"/>
        <v>2.0117584128857991E-2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82423</v>
      </c>
      <c r="O66" s="36">
        <f t="shared" si="13"/>
        <v>2.1729152622891653E-2</v>
      </c>
      <c r="P66" s="31">
        <v>21035</v>
      </c>
      <c r="Q66" s="31">
        <v>3464855</v>
      </c>
      <c r="R66" s="31">
        <v>3284855</v>
      </c>
      <c r="S66" s="31">
        <v>27324</v>
      </c>
      <c r="T66" s="36">
        <f t="shared" si="14"/>
        <v>7.8860442933398368E-3</v>
      </c>
      <c r="U66" s="36">
        <f t="shared" si="15"/>
        <v>2.6277632517233185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144668377</v>
      </c>
      <c r="E67" s="31">
        <v>144668377</v>
      </c>
      <c r="F67" s="31">
        <v>22894851</v>
      </c>
      <c r="G67" s="36">
        <f t="shared" si="8"/>
        <v>0.15825746769800286</v>
      </c>
      <c r="H67" s="31">
        <v>16305951</v>
      </c>
      <c r="I67" s="36">
        <f t="shared" si="9"/>
        <v>0.11271261445063423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39200802</v>
      </c>
      <c r="O67" s="36">
        <f t="shared" si="13"/>
        <v>0.2709700821486371</v>
      </c>
      <c r="P67" s="31">
        <v>15148471</v>
      </c>
      <c r="Q67" s="31">
        <v>137554376</v>
      </c>
      <c r="R67" s="31">
        <v>141066375</v>
      </c>
      <c r="S67" s="31">
        <v>30647763</v>
      </c>
      <c r="T67" s="36">
        <f t="shared" si="14"/>
        <v>0.22280471106204575</v>
      </c>
      <c r="U67" s="36">
        <f t="shared" si="15"/>
        <v>7.6409031644183667E-2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1575852</v>
      </c>
      <c r="E68" s="31">
        <v>1575852</v>
      </c>
      <c r="F68" s="31">
        <v>471456</v>
      </c>
      <c r="G68" s="36">
        <f t="shared" si="8"/>
        <v>0.29917530326451974</v>
      </c>
      <c r="H68" s="31">
        <v>320606</v>
      </c>
      <c r="I68" s="36">
        <f t="shared" si="9"/>
        <v>0.20344930869142533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792062</v>
      </c>
      <c r="O68" s="36">
        <f t="shared" si="13"/>
        <v>0.5026246119559451</v>
      </c>
      <c r="P68" s="31">
        <v>289936</v>
      </c>
      <c r="Q68" s="31">
        <v>2685821</v>
      </c>
      <c r="R68" s="31">
        <v>1748418</v>
      </c>
      <c r="S68" s="31">
        <v>578934</v>
      </c>
      <c r="T68" s="36">
        <f t="shared" si="14"/>
        <v>0.21555196716385791</v>
      </c>
      <c r="U68" s="36">
        <f t="shared" si="15"/>
        <v>0.1057819656751835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15987594</v>
      </c>
      <c r="E69" s="31">
        <v>15987594</v>
      </c>
      <c r="F69" s="31">
        <v>3975506</v>
      </c>
      <c r="G69" s="36">
        <f t="shared" si="8"/>
        <v>0.24866193124493904</v>
      </c>
      <c r="H69" s="31">
        <v>2893846</v>
      </c>
      <c r="I69" s="36">
        <f t="shared" si="9"/>
        <v>0.18100572231193762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6869352</v>
      </c>
      <c r="O69" s="36">
        <f t="shared" si="13"/>
        <v>0.42966765355687664</v>
      </c>
      <c r="P69" s="31">
        <v>3700282</v>
      </c>
      <c r="Q69" s="31">
        <v>15761940</v>
      </c>
      <c r="R69" s="31">
        <v>15148489</v>
      </c>
      <c r="S69" s="31">
        <v>7116181</v>
      </c>
      <c r="T69" s="36">
        <f t="shared" si="14"/>
        <v>0.45147875198103787</v>
      </c>
      <c r="U69" s="36">
        <f t="shared" si="15"/>
        <v>-0.21793906518476158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180959411</v>
      </c>
      <c r="E70" s="32">
        <f>SUM(E64:E69)</f>
        <v>180959411</v>
      </c>
      <c r="F70" s="32">
        <f>SUM(F64:F69)</f>
        <v>27850138</v>
      </c>
      <c r="G70" s="37">
        <f t="shared" si="8"/>
        <v>0.15390267820887193</v>
      </c>
      <c r="H70" s="32">
        <f>SUM(H64:H69)</f>
        <v>20098680</v>
      </c>
      <c r="I70" s="37">
        <f t="shared" si="9"/>
        <v>0.11106733763628353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47948818</v>
      </c>
      <c r="O70" s="37">
        <f t="shared" si="13"/>
        <v>0.26497001584515545</v>
      </c>
      <c r="P70" s="32">
        <f>SUM(P64:P69)</f>
        <v>19528336</v>
      </c>
      <c r="Q70" s="32">
        <f>SUM(Q64:Q69)</f>
        <v>172460804</v>
      </c>
      <c r="R70" s="32">
        <f>SUM(R64:R69)</f>
        <v>172236949</v>
      </c>
      <c r="S70" s="32">
        <f>SUM(S64:S69)</f>
        <v>39077340</v>
      </c>
      <c r="T70" s="37">
        <f t="shared" si="14"/>
        <v>0.22658679012072797</v>
      </c>
      <c r="U70" s="37">
        <f t="shared" si="15"/>
        <v>2.9205970237300205E-2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21828984</v>
      </c>
      <c r="E71" s="31">
        <v>21828984</v>
      </c>
      <c r="F71" s="31">
        <v>5337765</v>
      </c>
      <c r="G71" s="36">
        <f t="shared" si="8"/>
        <v>0.24452649743112184</v>
      </c>
      <c r="H71" s="31">
        <v>5633913</v>
      </c>
      <c r="I71" s="36">
        <f t="shared" si="9"/>
        <v>0.25809323054155886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10971678</v>
      </c>
      <c r="O71" s="36">
        <f t="shared" si="13"/>
        <v>0.50261972797268073</v>
      </c>
      <c r="P71" s="31">
        <v>5799114</v>
      </c>
      <c r="Q71" s="31">
        <v>20134788</v>
      </c>
      <c r="R71" s="31">
        <v>19057624</v>
      </c>
      <c r="S71" s="31">
        <v>11362615</v>
      </c>
      <c r="T71" s="36">
        <f t="shared" si="14"/>
        <v>0.56432752110426987</v>
      </c>
      <c r="U71" s="36">
        <f t="shared" si="15"/>
        <v>-2.848728271249712E-2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14810581</v>
      </c>
      <c r="E72" s="31">
        <v>14810581</v>
      </c>
      <c r="F72" s="31">
        <v>2934804</v>
      </c>
      <c r="G72" s="36">
        <f t="shared" si="8"/>
        <v>0.19815589948834553</v>
      </c>
      <c r="H72" s="31">
        <v>2133886</v>
      </c>
      <c r="I72" s="36">
        <f t="shared" si="9"/>
        <v>0.14407848010824154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5068690</v>
      </c>
      <c r="O72" s="36">
        <f t="shared" si="13"/>
        <v>0.34223437959658703</v>
      </c>
      <c r="P72" s="31">
        <v>2200431</v>
      </c>
      <c r="Q72" s="31">
        <v>15102069</v>
      </c>
      <c r="R72" s="31">
        <v>14178303</v>
      </c>
      <c r="S72" s="31">
        <v>5432899</v>
      </c>
      <c r="T72" s="36">
        <f t="shared" si="14"/>
        <v>0.35974534350227111</v>
      </c>
      <c r="U72" s="36">
        <f t="shared" si="15"/>
        <v>-3.0241802628666825E-2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4433840</v>
      </c>
      <c r="E73" s="31">
        <v>4433840</v>
      </c>
      <c r="F73" s="31">
        <v>1676741</v>
      </c>
      <c r="G73" s="36">
        <f t="shared" si="8"/>
        <v>0.37816903632066112</v>
      </c>
      <c r="H73" s="31">
        <v>2120270</v>
      </c>
      <c r="I73" s="36">
        <f t="shared" si="9"/>
        <v>0.47820173935008931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3797011</v>
      </c>
      <c r="O73" s="36">
        <f t="shared" si="13"/>
        <v>0.85637077567075037</v>
      </c>
      <c r="P73" s="31">
        <v>133961</v>
      </c>
      <c r="Q73" s="31">
        <v>4226731</v>
      </c>
      <c r="R73" s="31">
        <v>4226731</v>
      </c>
      <c r="S73" s="31">
        <v>1579418</v>
      </c>
      <c r="T73" s="36">
        <f t="shared" si="14"/>
        <v>0.3736736499199973</v>
      </c>
      <c r="U73" s="36">
        <f t="shared" si="15"/>
        <v>14.827516963892476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21271049</v>
      </c>
      <c r="E74" s="31">
        <v>23613067</v>
      </c>
      <c r="F74" s="31">
        <v>5120667</v>
      </c>
      <c r="G74" s="36">
        <f t="shared" si="8"/>
        <v>0.24073410765966455</v>
      </c>
      <c r="H74" s="31">
        <v>5773966</v>
      </c>
      <c r="I74" s="36">
        <f t="shared" si="9"/>
        <v>0.27144716746221592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10894633</v>
      </c>
      <c r="O74" s="36">
        <f t="shared" si="13"/>
        <v>0.5121812751218805</v>
      </c>
      <c r="P74" s="31">
        <v>4940489</v>
      </c>
      <c r="Q74" s="31">
        <v>24688293</v>
      </c>
      <c r="R74" s="31">
        <v>23779810</v>
      </c>
      <c r="S74" s="31">
        <v>9565136</v>
      </c>
      <c r="T74" s="36">
        <f t="shared" si="14"/>
        <v>0.38743610179934274</v>
      </c>
      <c r="U74" s="36">
        <f t="shared" si="15"/>
        <v>0.16870334090410899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2498226</v>
      </c>
      <c r="E75" s="31">
        <v>2498226</v>
      </c>
      <c r="F75" s="31">
        <v>465426</v>
      </c>
      <c r="G75" s="36">
        <f t="shared" si="8"/>
        <v>0.18630260032519075</v>
      </c>
      <c r="H75" s="31">
        <v>535429</v>
      </c>
      <c r="I75" s="36">
        <f t="shared" si="9"/>
        <v>0.21432368408622759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1000855</v>
      </c>
      <c r="O75" s="36">
        <f t="shared" si="13"/>
        <v>0.40062628441141834</v>
      </c>
      <c r="P75" s="31">
        <v>1229973</v>
      </c>
      <c r="Q75" s="31">
        <v>5117068</v>
      </c>
      <c r="R75" s="31">
        <v>4784373</v>
      </c>
      <c r="S75" s="31">
        <v>2368456</v>
      </c>
      <c r="T75" s="36">
        <f t="shared" si="14"/>
        <v>0.46285411880397132</v>
      </c>
      <c r="U75" s="36">
        <f t="shared" si="15"/>
        <v>-0.56468231416461989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12783780</v>
      </c>
      <c r="E76" s="31">
        <v>12783780</v>
      </c>
      <c r="F76" s="31">
        <v>2359497</v>
      </c>
      <c r="G76" s="36">
        <f t="shared" si="8"/>
        <v>0.1845695873990322</v>
      </c>
      <c r="H76" s="31">
        <v>1424664</v>
      </c>
      <c r="I76" s="36">
        <f t="shared" si="9"/>
        <v>0.11144309429605329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3784161</v>
      </c>
      <c r="O76" s="36">
        <f t="shared" si="13"/>
        <v>0.29601268169508549</v>
      </c>
      <c r="P76" s="31">
        <v>256199</v>
      </c>
      <c r="Q76" s="31">
        <v>9649660</v>
      </c>
      <c r="R76" s="31">
        <v>9649660</v>
      </c>
      <c r="S76" s="31">
        <v>256199</v>
      </c>
      <c r="T76" s="36">
        <f t="shared" si="14"/>
        <v>2.6550054613323163E-2</v>
      </c>
      <c r="U76" s="36">
        <f t="shared" si="15"/>
        <v>4.5607711193252118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33105456</v>
      </c>
      <c r="E77" s="31">
        <v>33105456</v>
      </c>
      <c r="F77" s="31">
        <v>5080545</v>
      </c>
      <c r="G77" s="36">
        <f t="shared" si="8"/>
        <v>0.15346548919308045</v>
      </c>
      <c r="H77" s="31">
        <v>8340615</v>
      </c>
      <c r="I77" s="36">
        <f t="shared" si="9"/>
        <v>0.25194079791560642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13421160</v>
      </c>
      <c r="O77" s="36">
        <f t="shared" si="13"/>
        <v>0.40540628710868687</v>
      </c>
      <c r="P77" s="31">
        <v>7574661</v>
      </c>
      <c r="Q77" s="31">
        <v>39003984</v>
      </c>
      <c r="R77" s="31">
        <v>39051864</v>
      </c>
      <c r="S77" s="31">
        <v>15536829</v>
      </c>
      <c r="T77" s="36">
        <f t="shared" si="14"/>
        <v>0.39833953885326173</v>
      </c>
      <c r="U77" s="36">
        <f t="shared" si="15"/>
        <v>0.10112056499954258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110731916</v>
      </c>
      <c r="E78" s="32">
        <f>SUM(E71:E77)</f>
        <v>113073934</v>
      </c>
      <c r="F78" s="32">
        <f>SUM(F71:F77)</f>
        <v>22975445</v>
      </c>
      <c r="G78" s="37">
        <f t="shared" si="8"/>
        <v>0.20748710787231389</v>
      </c>
      <c r="H78" s="32">
        <f>SUM(H71:H77)</f>
        <v>25962743</v>
      </c>
      <c r="I78" s="37">
        <f t="shared" si="9"/>
        <v>0.23446485835213038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48938188</v>
      </c>
      <c r="O78" s="37">
        <f t="shared" si="13"/>
        <v>0.44195196622444427</v>
      </c>
      <c r="P78" s="32">
        <f>SUM(P71:P77)</f>
        <v>22134828</v>
      </c>
      <c r="Q78" s="32">
        <f>SUM(Q71:Q77)</f>
        <v>117922593</v>
      </c>
      <c r="R78" s="32">
        <f>SUM(R71:R77)</f>
        <v>114728365</v>
      </c>
      <c r="S78" s="32">
        <f>SUM(S71:S77)</f>
        <v>46101552</v>
      </c>
      <c r="T78" s="37">
        <f t="shared" si="14"/>
        <v>0.39094757694142629</v>
      </c>
      <c r="U78" s="37">
        <f t="shared" si="15"/>
        <v>0.17293628845907461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18759145</v>
      </c>
      <c r="E79" s="31">
        <v>18759145</v>
      </c>
      <c r="F79" s="31">
        <v>2436941</v>
      </c>
      <c r="G79" s="36">
        <f t="shared" si="8"/>
        <v>0.12990682677701995</v>
      </c>
      <c r="H79" s="31">
        <v>3154418</v>
      </c>
      <c r="I79" s="36">
        <f t="shared" si="9"/>
        <v>0.1681536125447082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5591359</v>
      </c>
      <c r="O79" s="36">
        <f t="shared" si="13"/>
        <v>0.29806043932172815</v>
      </c>
      <c r="P79" s="31">
        <v>0</v>
      </c>
      <c r="Q79" s="31">
        <v>18276319</v>
      </c>
      <c r="R79" s="31">
        <v>17736316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73469477</v>
      </c>
      <c r="E80" s="31">
        <v>73469477</v>
      </c>
      <c r="F80" s="31">
        <v>18404417</v>
      </c>
      <c r="G80" s="36">
        <f t="shared" si="8"/>
        <v>0.25050426042913032</v>
      </c>
      <c r="H80" s="31">
        <v>20182797</v>
      </c>
      <c r="I80" s="36">
        <f t="shared" si="9"/>
        <v>0.27470995880370835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38587214</v>
      </c>
      <c r="O80" s="36">
        <f t="shared" si="13"/>
        <v>0.52521421923283873</v>
      </c>
      <c r="P80" s="31">
        <v>15019160</v>
      </c>
      <c r="Q80" s="31">
        <v>59491856</v>
      </c>
      <c r="R80" s="31">
        <v>61812856</v>
      </c>
      <c r="S80" s="31">
        <v>29446077</v>
      </c>
      <c r="T80" s="36">
        <f t="shared" si="14"/>
        <v>0.49495979752253821</v>
      </c>
      <c r="U80" s="36">
        <f t="shared" si="15"/>
        <v>0.34380331523201035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8326230</v>
      </c>
      <c r="E81" s="31">
        <v>8326230</v>
      </c>
      <c r="F81" s="31">
        <v>1598910</v>
      </c>
      <c r="G81" s="36">
        <f t="shared" si="8"/>
        <v>0.19203288883444247</v>
      </c>
      <c r="H81" s="31">
        <v>1600953</v>
      </c>
      <c r="I81" s="36">
        <f t="shared" si="9"/>
        <v>0.19227825798710821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3199863</v>
      </c>
      <c r="O81" s="36">
        <f t="shared" si="13"/>
        <v>0.38431114682155071</v>
      </c>
      <c r="P81" s="31">
        <v>1409828</v>
      </c>
      <c r="Q81" s="31">
        <v>7413500</v>
      </c>
      <c r="R81" s="31">
        <v>8194070</v>
      </c>
      <c r="S81" s="31">
        <v>2630413</v>
      </c>
      <c r="T81" s="36">
        <f t="shared" si="14"/>
        <v>0.35481392055034733</v>
      </c>
      <c r="U81" s="36">
        <f t="shared" si="15"/>
        <v>0.1355661825414165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910236</v>
      </c>
      <c r="E82" s="31">
        <v>910236</v>
      </c>
      <c r="F82" s="31">
        <v>128382</v>
      </c>
      <c r="G82" s="36">
        <f t="shared" si="8"/>
        <v>0.14104254281307266</v>
      </c>
      <c r="H82" s="31">
        <v>102824</v>
      </c>
      <c r="I82" s="36">
        <f t="shared" si="9"/>
        <v>0.11296411040653193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231206</v>
      </c>
      <c r="O82" s="36">
        <f t="shared" si="13"/>
        <v>0.25400665321960458</v>
      </c>
      <c r="P82" s="31">
        <v>113662</v>
      </c>
      <c r="Q82" s="31">
        <v>811634</v>
      </c>
      <c r="R82" s="31">
        <v>628007</v>
      </c>
      <c r="S82" s="31">
        <v>185663</v>
      </c>
      <c r="T82" s="36">
        <f t="shared" si="14"/>
        <v>0.22875212226200481</v>
      </c>
      <c r="U82" s="36">
        <f t="shared" si="15"/>
        <v>-9.5352888388379631E-2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101465088</v>
      </c>
      <c r="E84" s="32">
        <f>SUM(E79:E83)</f>
        <v>101465088</v>
      </c>
      <c r="F84" s="32">
        <f>SUM(F79:F83)</f>
        <v>22568650</v>
      </c>
      <c r="G84" s="37">
        <f t="shared" si="8"/>
        <v>0.22242773790330719</v>
      </c>
      <c r="H84" s="32">
        <f>SUM(H79:H83)</f>
        <v>25040992</v>
      </c>
      <c r="I84" s="37">
        <f t="shared" si="9"/>
        <v>0.24679416825617892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47609642</v>
      </c>
      <c r="O84" s="37">
        <f t="shared" si="13"/>
        <v>0.46922190615948611</v>
      </c>
      <c r="P84" s="32">
        <f>SUM(P79:P83)</f>
        <v>16542650</v>
      </c>
      <c r="Q84" s="32">
        <f>SUM(Q79:Q83)</f>
        <v>85993309</v>
      </c>
      <c r="R84" s="32">
        <f>SUM(R79:R83)</f>
        <v>88371249</v>
      </c>
      <c r="S84" s="32">
        <f>SUM(S79:S83)</f>
        <v>32262153</v>
      </c>
      <c r="T84" s="37">
        <f t="shared" si="14"/>
        <v>0.37517050309111838</v>
      </c>
      <c r="U84" s="37">
        <f t="shared" si="15"/>
        <v>0.51372313383889523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468351717</v>
      </c>
      <c r="E85" s="32">
        <f>SUM(E57,E59:E62,E64:E69,E71:E77,E79:E83)</f>
        <v>470693735</v>
      </c>
      <c r="F85" s="32">
        <f>SUM(F57,F59:F62,F64:F69,F71:F77,F79:F83)</f>
        <v>87131015</v>
      </c>
      <c r="G85" s="37">
        <f t="shared" si="8"/>
        <v>0.18603756928257401</v>
      </c>
      <c r="H85" s="32">
        <f>SUM(H57,H59:H62,H64:H69,H71:H77,H79:H83)</f>
        <v>83703079</v>
      </c>
      <c r="I85" s="37">
        <f t="shared" si="9"/>
        <v>0.17871842028498425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170834094</v>
      </c>
      <c r="O85" s="37">
        <f t="shared" si="13"/>
        <v>0.36475598956755828</v>
      </c>
      <c r="P85" s="32">
        <f>SUM(P57,P59:P62,P64:P69,P71:P77,P79:P83)</f>
        <v>75739964</v>
      </c>
      <c r="Q85" s="32">
        <f>SUM(Q57,Q59:Q62,Q64:Q69,Q71:Q77,Q79:Q83)</f>
        <v>446075992</v>
      </c>
      <c r="R85" s="32">
        <f>SUM(R57,R59:R62,R64:R69,R71:R77,R79:R83)</f>
        <v>443883002</v>
      </c>
      <c r="S85" s="32">
        <f>SUM(S57,S59:S62,S64:S69,S71:S77,S79:S83)</f>
        <v>151493708</v>
      </c>
      <c r="T85" s="37">
        <f t="shared" si="14"/>
        <v>0.33961412565776461</v>
      </c>
      <c r="U85" s="37">
        <f t="shared" si="15"/>
        <v>0.10513755987525952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1276854263</v>
      </c>
      <c r="E88" s="31">
        <v>1276854263</v>
      </c>
      <c r="F88" s="31">
        <v>281291015</v>
      </c>
      <c r="G88" s="36">
        <f t="shared" ref="G88:G99" si="16">IF(($D88      =0),0,($F88      /$D88      ))</f>
        <v>0.22030001633788648</v>
      </c>
      <c r="H88" s="31">
        <v>299305426</v>
      </c>
      <c r="I88" s="36">
        <f t="shared" ref="I88:I99" si="17">IF(($D88      =0),0,($H88      /$D88      ))</f>
        <v>0.23440844791227361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580596441</v>
      </c>
      <c r="O88" s="36">
        <f t="shared" ref="O88:O99" si="21">IF(($D88      =0),0,($N88      /$D88      ))</f>
        <v>0.45470846425016009</v>
      </c>
      <c r="P88" s="31">
        <v>266925456</v>
      </c>
      <c r="Q88" s="31">
        <v>1235432046</v>
      </c>
      <c r="R88" s="31">
        <v>1155106447</v>
      </c>
      <c r="S88" s="31">
        <v>539547120</v>
      </c>
      <c r="T88" s="36">
        <f t="shared" ref="T88:T99" si="22">IF(($Q88      =0),0,($S88      /$Q88      ))</f>
        <v>0.43672747663208988</v>
      </c>
      <c r="U88" s="36">
        <f t="shared" ref="U88:U99" si="23">IF(($P88      =0),0,(($H88      /$P88      )-1))</f>
        <v>0.12130716374986728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1510528000</v>
      </c>
      <c r="E89" s="31">
        <v>1510528000</v>
      </c>
      <c r="F89" s="31">
        <v>289253201</v>
      </c>
      <c r="G89" s="36">
        <f t="shared" si="16"/>
        <v>0.19149145265761375</v>
      </c>
      <c r="H89" s="31">
        <v>380269826</v>
      </c>
      <c r="I89" s="36">
        <f t="shared" si="17"/>
        <v>0.25174629401110077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669523027</v>
      </c>
      <c r="O89" s="36">
        <f t="shared" si="21"/>
        <v>0.44323774666871452</v>
      </c>
      <c r="P89" s="31">
        <v>355661939</v>
      </c>
      <c r="Q89" s="31">
        <v>1497711000</v>
      </c>
      <c r="R89" s="31">
        <v>1459695814</v>
      </c>
      <c r="S89" s="31">
        <v>637247388</v>
      </c>
      <c r="T89" s="36">
        <f t="shared" si="22"/>
        <v>0.42548087581649596</v>
      </c>
      <c r="U89" s="36">
        <f t="shared" si="23"/>
        <v>6.9188980606665451E-2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408620476</v>
      </c>
      <c r="E90" s="31">
        <v>408620476</v>
      </c>
      <c r="F90" s="31">
        <v>79815657</v>
      </c>
      <c r="G90" s="36">
        <f t="shared" si="16"/>
        <v>0.19532955808117652</v>
      </c>
      <c r="H90" s="31">
        <v>93991052</v>
      </c>
      <c r="I90" s="36">
        <f t="shared" si="17"/>
        <v>0.23002041630434594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173806709</v>
      </c>
      <c r="O90" s="36">
        <f t="shared" si="21"/>
        <v>0.42534997438552247</v>
      </c>
      <c r="P90" s="31">
        <v>108799849</v>
      </c>
      <c r="Q90" s="31">
        <v>400340860</v>
      </c>
      <c r="R90" s="31">
        <v>423122651</v>
      </c>
      <c r="S90" s="31">
        <v>183963250</v>
      </c>
      <c r="T90" s="36">
        <f t="shared" si="22"/>
        <v>0.45951654797364427</v>
      </c>
      <c r="U90" s="36">
        <f t="shared" si="23"/>
        <v>-0.13611045544741518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3196002739</v>
      </c>
      <c r="E91" s="32">
        <f>SUM(E88:E90)</f>
        <v>3196002739</v>
      </c>
      <c r="F91" s="32">
        <f>SUM(F88:F90)</f>
        <v>650359873</v>
      </c>
      <c r="G91" s="37">
        <f t="shared" si="16"/>
        <v>0.2034916506997399</v>
      </c>
      <c r="H91" s="32">
        <f>SUM(H88:H90)</f>
        <v>773566304</v>
      </c>
      <c r="I91" s="37">
        <f t="shared" si="17"/>
        <v>0.24204181509620415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1423926177</v>
      </c>
      <c r="O91" s="37">
        <f t="shared" si="21"/>
        <v>0.44553346579594405</v>
      </c>
      <c r="P91" s="32">
        <f>SUM(P88:P90)</f>
        <v>731387244</v>
      </c>
      <c r="Q91" s="32">
        <f>SUM(Q88:Q90)</f>
        <v>3133483906</v>
      </c>
      <c r="R91" s="32">
        <f>SUM(R88:R90)</f>
        <v>3037924912</v>
      </c>
      <c r="S91" s="32">
        <f>SUM(S88:S90)</f>
        <v>1360757758</v>
      </c>
      <c r="T91" s="37">
        <f t="shared" si="22"/>
        <v>0.43426352227130283</v>
      </c>
      <c r="U91" s="37">
        <f t="shared" si="23"/>
        <v>5.7669942080641468E-2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204499748</v>
      </c>
      <c r="E92" s="31">
        <v>204499748</v>
      </c>
      <c r="F92" s="31">
        <v>75670974</v>
      </c>
      <c r="G92" s="36">
        <f t="shared" si="16"/>
        <v>0.37002966869181669</v>
      </c>
      <c r="H92" s="31">
        <v>79944689</v>
      </c>
      <c r="I92" s="36">
        <f t="shared" si="17"/>
        <v>0.39092805630254368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155615663</v>
      </c>
      <c r="O92" s="36">
        <f t="shared" si="21"/>
        <v>0.76095772499436043</v>
      </c>
      <c r="P92" s="31">
        <v>37955543</v>
      </c>
      <c r="Q92" s="31">
        <v>206787088</v>
      </c>
      <c r="R92" s="31">
        <v>162376080</v>
      </c>
      <c r="S92" s="31">
        <v>76853243</v>
      </c>
      <c r="T92" s="36">
        <f t="shared" si="22"/>
        <v>0.37165397386900673</v>
      </c>
      <c r="U92" s="36">
        <f t="shared" si="23"/>
        <v>1.1062717769575845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28122867</v>
      </c>
      <c r="E93" s="31">
        <v>28122867</v>
      </c>
      <c r="F93" s="31">
        <v>4896779</v>
      </c>
      <c r="G93" s="36">
        <f t="shared" si="16"/>
        <v>0.17412090310706943</v>
      </c>
      <c r="H93" s="31">
        <v>8791393</v>
      </c>
      <c r="I93" s="36">
        <f t="shared" si="17"/>
        <v>0.31260657030451411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13688172</v>
      </c>
      <c r="O93" s="36">
        <f t="shared" si="21"/>
        <v>0.48672747341158351</v>
      </c>
      <c r="P93" s="31">
        <v>5903005</v>
      </c>
      <c r="Q93" s="31">
        <v>27897598</v>
      </c>
      <c r="R93" s="31">
        <v>27001051</v>
      </c>
      <c r="S93" s="31">
        <v>11427244</v>
      </c>
      <c r="T93" s="36">
        <f t="shared" si="22"/>
        <v>0.40961390296039107</v>
      </c>
      <c r="U93" s="36">
        <f t="shared" si="23"/>
        <v>0.48930807275277588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32773489</v>
      </c>
      <c r="E94" s="31">
        <v>32773489</v>
      </c>
      <c r="F94" s="31">
        <v>7535550</v>
      </c>
      <c r="G94" s="36">
        <f t="shared" si="16"/>
        <v>0.22992822033687044</v>
      </c>
      <c r="H94" s="31">
        <v>9094884</v>
      </c>
      <c r="I94" s="36">
        <f t="shared" si="17"/>
        <v>0.27750734747832312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16630434</v>
      </c>
      <c r="O94" s="36">
        <f t="shared" si="21"/>
        <v>0.5074355678151935</v>
      </c>
      <c r="P94" s="31">
        <v>7168598</v>
      </c>
      <c r="Q94" s="31">
        <v>27563828</v>
      </c>
      <c r="R94" s="31">
        <v>30202509</v>
      </c>
      <c r="S94" s="31">
        <v>14388958</v>
      </c>
      <c r="T94" s="36">
        <f t="shared" si="22"/>
        <v>0.52202321099957527</v>
      </c>
      <c r="U94" s="36">
        <f t="shared" si="23"/>
        <v>0.26871167835049481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32050337</v>
      </c>
      <c r="E95" s="31">
        <v>32050337</v>
      </c>
      <c r="F95" s="31">
        <v>8108972</v>
      </c>
      <c r="G95" s="36">
        <f t="shared" si="16"/>
        <v>0.25300738647459464</v>
      </c>
      <c r="H95" s="31">
        <v>8301111</v>
      </c>
      <c r="I95" s="36">
        <f t="shared" si="17"/>
        <v>0.259002300038218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16410083</v>
      </c>
      <c r="O95" s="36">
        <f t="shared" si="21"/>
        <v>0.51200968651281265</v>
      </c>
      <c r="P95" s="31">
        <v>8011151</v>
      </c>
      <c r="Q95" s="31">
        <v>36492439</v>
      </c>
      <c r="R95" s="31">
        <v>34677838</v>
      </c>
      <c r="S95" s="31">
        <v>16113180</v>
      </c>
      <c r="T95" s="36">
        <f t="shared" si="22"/>
        <v>0.44154845336591508</v>
      </c>
      <c r="U95" s="36">
        <f t="shared" si="23"/>
        <v>3.6194549322563052E-2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297446441</v>
      </c>
      <c r="E96" s="32">
        <f>SUM(E92:E95)</f>
        <v>297446441</v>
      </c>
      <c r="F96" s="32">
        <f>SUM(F92:F95)</f>
        <v>96212275</v>
      </c>
      <c r="G96" s="37">
        <f t="shared" si="16"/>
        <v>0.32346083777818674</v>
      </c>
      <c r="H96" s="32">
        <f>SUM(H92:H95)</f>
        <v>106132077</v>
      </c>
      <c r="I96" s="37">
        <f t="shared" si="17"/>
        <v>0.35681071403372416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202344352</v>
      </c>
      <c r="O96" s="37">
        <f t="shared" si="21"/>
        <v>0.6802715518119109</v>
      </c>
      <c r="P96" s="32">
        <f>SUM(P92:P95)</f>
        <v>59038297</v>
      </c>
      <c r="Q96" s="32">
        <f>SUM(Q92:Q95)</f>
        <v>298740953</v>
      </c>
      <c r="R96" s="32">
        <f>SUM(R92:R95)</f>
        <v>254257478</v>
      </c>
      <c r="S96" s="32">
        <f>SUM(S92:S95)</f>
        <v>118782625</v>
      </c>
      <c r="T96" s="37">
        <f t="shared" si="22"/>
        <v>0.39761078555573864</v>
      </c>
      <c r="U96" s="37">
        <f t="shared" si="23"/>
        <v>0.79768188435381182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107134732</v>
      </c>
      <c r="E97" s="31">
        <v>107134732</v>
      </c>
      <c r="F97" s="31">
        <v>14302203</v>
      </c>
      <c r="G97" s="36">
        <f t="shared" si="16"/>
        <v>0.13349735172716912</v>
      </c>
      <c r="H97" s="31">
        <v>47180126</v>
      </c>
      <c r="I97" s="36">
        <f t="shared" si="17"/>
        <v>0.44038123883111968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61482329</v>
      </c>
      <c r="O97" s="36">
        <f t="shared" si="21"/>
        <v>0.57387859055828883</v>
      </c>
      <c r="P97" s="31">
        <v>15760609</v>
      </c>
      <c r="Q97" s="31">
        <v>66209011</v>
      </c>
      <c r="R97" s="31">
        <v>92589039</v>
      </c>
      <c r="S97" s="31">
        <v>27386698</v>
      </c>
      <c r="T97" s="36">
        <f t="shared" si="22"/>
        <v>0.41364004062830662</v>
      </c>
      <c r="U97" s="36">
        <f t="shared" si="23"/>
        <v>1.9935471402152034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31333637</v>
      </c>
      <c r="E98" s="31">
        <v>31333637</v>
      </c>
      <c r="F98" s="31">
        <v>14521133</v>
      </c>
      <c r="G98" s="36">
        <f t="shared" si="16"/>
        <v>0.46343592350929452</v>
      </c>
      <c r="H98" s="31">
        <v>10246999</v>
      </c>
      <c r="I98" s="36">
        <f t="shared" si="17"/>
        <v>0.32702871358342472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24768132</v>
      </c>
      <c r="O98" s="36">
        <f t="shared" si="21"/>
        <v>0.79046463709271919</v>
      </c>
      <c r="P98" s="31">
        <v>5499597</v>
      </c>
      <c r="Q98" s="31">
        <v>33102023</v>
      </c>
      <c r="R98" s="31">
        <v>31271237</v>
      </c>
      <c r="S98" s="31">
        <v>12030296</v>
      </c>
      <c r="T98" s="36">
        <f t="shared" si="22"/>
        <v>0.36343083925716563</v>
      </c>
      <c r="U98" s="36">
        <f t="shared" si="23"/>
        <v>0.86322725101493791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52108226</v>
      </c>
      <c r="E99" s="31">
        <v>52108226</v>
      </c>
      <c r="F99" s="31">
        <v>13826018</v>
      </c>
      <c r="G99" s="36">
        <f t="shared" si="16"/>
        <v>0.26533273268600621</v>
      </c>
      <c r="H99" s="31">
        <v>7648210</v>
      </c>
      <c r="I99" s="36">
        <f t="shared" si="17"/>
        <v>0.14677548224343695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21474228</v>
      </c>
      <c r="O99" s="36">
        <f t="shared" si="21"/>
        <v>0.41210821492944322</v>
      </c>
      <c r="P99" s="31">
        <v>13111105</v>
      </c>
      <c r="Q99" s="31">
        <v>61266722</v>
      </c>
      <c r="R99" s="31">
        <v>54080885</v>
      </c>
      <c r="S99" s="31">
        <v>25336911</v>
      </c>
      <c r="T99" s="36">
        <f t="shared" si="22"/>
        <v>0.41355094858837071</v>
      </c>
      <c r="U99" s="36">
        <f t="shared" si="23"/>
        <v>-0.41666167725756142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190576595</v>
      </c>
      <c r="E101" s="32">
        <f>SUM(E97:E100)</f>
        <v>190576595</v>
      </c>
      <c r="F101" s="32">
        <f>SUM(F97:F100)</f>
        <v>42649354</v>
      </c>
      <c r="G101" s="37">
        <f>IF(($D101     =0),0,($F101     /$D101     ))</f>
        <v>0.2237911428735517</v>
      </c>
      <c r="H101" s="32">
        <f>SUM(H97:H100)</f>
        <v>65075335</v>
      </c>
      <c r="I101" s="37">
        <f>IF(($D101     =0),0,($H101     /$D101     ))</f>
        <v>0.34146551416767623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107724689</v>
      </c>
      <c r="O101" s="37">
        <f>IF(($D101     =0),0,($N101     /$D101     ))</f>
        <v>0.56525665704122796</v>
      </c>
      <c r="P101" s="32">
        <f>SUM(P97:P100)</f>
        <v>34371311</v>
      </c>
      <c r="Q101" s="32">
        <f>SUM(Q97:Q100)</f>
        <v>160577756</v>
      </c>
      <c r="R101" s="32">
        <f>SUM(R97:R100)</f>
        <v>177941161</v>
      </c>
      <c r="S101" s="32">
        <f>SUM(S97:S100)</f>
        <v>64753905</v>
      </c>
      <c r="T101" s="37">
        <f>IF(($Q101     =0),0,($S101     /$Q101     ))</f>
        <v>0.40325575978281825</v>
      </c>
      <c r="U101" s="37">
        <f>IF(($P101     =0),0,(($H101     /$P101     )-1))</f>
        <v>0.89330383702850313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3684025775</v>
      </c>
      <c r="E102" s="32">
        <f>SUM(E88:E90,E92:E95,E97:E100)</f>
        <v>3684025775</v>
      </c>
      <c r="F102" s="32">
        <f>SUM(F88:F90,F92:F95,F97:F100)</f>
        <v>789221502</v>
      </c>
      <c r="G102" s="37">
        <f>IF(($D102     =0),0,($F102     /$D102     ))</f>
        <v>0.21422800767456629</v>
      </c>
      <c r="H102" s="32">
        <f>SUM(H88:H90,H92:H95,H97:H100)</f>
        <v>944773716</v>
      </c>
      <c r="I102" s="37">
        <f>IF(($D102     =0),0,($H102     /$D102     ))</f>
        <v>0.25645144027256433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1733995218</v>
      </c>
      <c r="O102" s="37">
        <f>IF(($D102     =0),0,($N102     /$D102     ))</f>
        <v>0.47067944794713062</v>
      </c>
      <c r="P102" s="32">
        <f>SUM(P88:P90,P92:P95,P97:P100)</f>
        <v>824796852</v>
      </c>
      <c r="Q102" s="32">
        <f>SUM(Q88:Q90,Q92:Q95,Q97:Q100)</f>
        <v>3592802615</v>
      </c>
      <c r="R102" s="32">
        <f>SUM(R88:R90,R92:R95,R97:R100)</f>
        <v>3470123551</v>
      </c>
      <c r="S102" s="32">
        <f>SUM(S88:S90,S92:S95,S97:S100)</f>
        <v>1544294288</v>
      </c>
      <c r="T102" s="37">
        <f>IF(($Q102     =0),0,($S102     /$Q102     ))</f>
        <v>0.42982998329842842</v>
      </c>
      <c r="U102" s="37">
        <f>IF(($P102     =0),0,(($H102     /$P102     )-1))</f>
        <v>0.14546232045997187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1234115600</v>
      </c>
      <c r="E105" s="31">
        <v>1234115600</v>
      </c>
      <c r="F105" s="31">
        <v>246481344</v>
      </c>
      <c r="G105" s="36">
        <f t="shared" ref="G105:G136" si="24">IF(($D105     =0),0,($F105     /$D105     ))</f>
        <v>0.19972305997914619</v>
      </c>
      <c r="H105" s="31">
        <v>302449959</v>
      </c>
      <c r="I105" s="36">
        <f t="shared" ref="I105:I136" si="25">IF(($D105     =0),0,($H105     /$D105     ))</f>
        <v>0.24507425317368972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548931303</v>
      </c>
      <c r="O105" s="36">
        <f t="shared" ref="O105:O136" si="29">IF(($D105     =0),0,($N105     /$D105     ))</f>
        <v>0.44479731315283594</v>
      </c>
      <c r="P105" s="31">
        <v>282120498</v>
      </c>
      <c r="Q105" s="31">
        <v>1134258380</v>
      </c>
      <c r="R105" s="31">
        <v>1178546350</v>
      </c>
      <c r="S105" s="31">
        <v>517500073</v>
      </c>
      <c r="T105" s="36">
        <f t="shared" ref="T105:T136" si="30">IF(($Q105     =0),0,($S105     /$Q105     ))</f>
        <v>0.4562453159922874</v>
      </c>
      <c r="U105" s="36">
        <f t="shared" ref="U105:U136" si="31">IF(($P105     =0),0,(($H105     /$P105     )-1))</f>
        <v>7.2059496364563991E-2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1234115600</v>
      </c>
      <c r="E106" s="32">
        <f>E105</f>
        <v>1234115600</v>
      </c>
      <c r="F106" s="32">
        <f>F105</f>
        <v>246481344</v>
      </c>
      <c r="G106" s="37">
        <f t="shared" si="24"/>
        <v>0.19972305997914619</v>
      </c>
      <c r="H106" s="32">
        <f>H105</f>
        <v>302449959</v>
      </c>
      <c r="I106" s="37">
        <f t="shared" si="25"/>
        <v>0.24507425317368972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548931303</v>
      </c>
      <c r="O106" s="37">
        <f t="shared" si="29"/>
        <v>0.44479731315283594</v>
      </c>
      <c r="P106" s="32">
        <f>P105</f>
        <v>282120498</v>
      </c>
      <c r="Q106" s="32">
        <f>Q105</f>
        <v>1134258380</v>
      </c>
      <c r="R106" s="32">
        <f>R105</f>
        <v>1178546350</v>
      </c>
      <c r="S106" s="32">
        <f>S105</f>
        <v>517500073</v>
      </c>
      <c r="T106" s="37">
        <f t="shared" si="30"/>
        <v>0.4562453159922874</v>
      </c>
      <c r="U106" s="37">
        <f t="shared" si="31"/>
        <v>7.2059496364563991E-2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32201151</v>
      </c>
      <c r="E107" s="31">
        <v>32201151</v>
      </c>
      <c r="F107" s="31">
        <v>2776583</v>
      </c>
      <c r="G107" s="36">
        <f t="shared" si="24"/>
        <v>8.6226203529184406E-2</v>
      </c>
      <c r="H107" s="31">
        <v>9720616</v>
      </c>
      <c r="I107" s="36">
        <f t="shared" si="25"/>
        <v>0.30187169396522501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12497199</v>
      </c>
      <c r="O107" s="36">
        <f t="shared" si="29"/>
        <v>0.38809789749440943</v>
      </c>
      <c r="P107" s="31">
        <v>6351595</v>
      </c>
      <c r="Q107" s="31">
        <v>34892871</v>
      </c>
      <c r="R107" s="31">
        <v>33768650</v>
      </c>
      <c r="S107" s="31">
        <v>11105051</v>
      </c>
      <c r="T107" s="36">
        <f t="shared" si="30"/>
        <v>0.31826131475395075</v>
      </c>
      <c r="U107" s="36">
        <f t="shared" si="31"/>
        <v>0.53042125639307924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10759798</v>
      </c>
      <c r="E108" s="31">
        <v>10759798</v>
      </c>
      <c r="F108" s="31">
        <v>1872615</v>
      </c>
      <c r="G108" s="36">
        <f t="shared" si="24"/>
        <v>0.17403811855947482</v>
      </c>
      <c r="H108" s="31">
        <v>4015058</v>
      </c>
      <c r="I108" s="36">
        <f t="shared" si="25"/>
        <v>0.373153659576137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5887673</v>
      </c>
      <c r="O108" s="36">
        <f t="shared" si="29"/>
        <v>0.54719177813561182</v>
      </c>
      <c r="P108" s="31">
        <v>5639237</v>
      </c>
      <c r="Q108" s="31">
        <v>18880587</v>
      </c>
      <c r="R108" s="31">
        <v>17456432</v>
      </c>
      <c r="S108" s="31">
        <v>8069198</v>
      </c>
      <c r="T108" s="36">
        <f t="shared" si="30"/>
        <v>0.42738067412840502</v>
      </c>
      <c r="U108" s="36">
        <f t="shared" si="31"/>
        <v>-0.28801396359117382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27152112</v>
      </c>
      <c r="E109" s="31">
        <v>27152112</v>
      </c>
      <c r="F109" s="31">
        <v>6966983</v>
      </c>
      <c r="G109" s="36">
        <f t="shared" si="24"/>
        <v>0.25659083168189645</v>
      </c>
      <c r="H109" s="31">
        <v>9081516</v>
      </c>
      <c r="I109" s="36">
        <f t="shared" si="25"/>
        <v>0.33446812535245879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16048499</v>
      </c>
      <c r="O109" s="36">
        <f t="shared" si="29"/>
        <v>0.59105895703435518</v>
      </c>
      <c r="P109" s="31">
        <v>8449795</v>
      </c>
      <c r="Q109" s="31">
        <v>33152436</v>
      </c>
      <c r="R109" s="31">
        <v>34172430</v>
      </c>
      <c r="S109" s="31">
        <v>15872856</v>
      </c>
      <c r="T109" s="36">
        <f t="shared" si="30"/>
        <v>0.47878400247873187</v>
      </c>
      <c r="U109" s="36">
        <f t="shared" si="31"/>
        <v>7.4761695402077777E-2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71657736</v>
      </c>
      <c r="E110" s="31">
        <v>71657736</v>
      </c>
      <c r="F110" s="31">
        <v>17697803</v>
      </c>
      <c r="G110" s="36">
        <f t="shared" si="24"/>
        <v>0.24697686513567774</v>
      </c>
      <c r="H110" s="31">
        <v>15480662</v>
      </c>
      <c r="I110" s="36">
        <f t="shared" si="25"/>
        <v>0.21603615832908815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33178465</v>
      </c>
      <c r="O110" s="36">
        <f t="shared" si="29"/>
        <v>0.46301302346476592</v>
      </c>
      <c r="P110" s="31">
        <v>7507092</v>
      </c>
      <c r="Q110" s="31">
        <v>61441212</v>
      </c>
      <c r="R110" s="31">
        <v>61403676</v>
      </c>
      <c r="S110" s="31">
        <v>32416460</v>
      </c>
      <c r="T110" s="36">
        <f t="shared" si="30"/>
        <v>0.52760124588688129</v>
      </c>
      <c r="U110" s="36">
        <f t="shared" si="31"/>
        <v>1.0621383086819769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4124724</v>
      </c>
      <c r="E111" s="31">
        <v>4124724</v>
      </c>
      <c r="F111" s="31">
        <v>988000</v>
      </c>
      <c r="G111" s="36">
        <f t="shared" si="24"/>
        <v>0.23953117832853787</v>
      </c>
      <c r="H111" s="31">
        <v>3512125</v>
      </c>
      <c r="I111" s="36">
        <f t="shared" si="25"/>
        <v>0.85148121425821466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4500125</v>
      </c>
      <c r="O111" s="36">
        <f t="shared" si="29"/>
        <v>1.0910123925867525</v>
      </c>
      <c r="P111" s="31">
        <v>1941938</v>
      </c>
      <c r="Q111" s="31">
        <v>5770000</v>
      </c>
      <c r="R111" s="31">
        <v>9545526</v>
      </c>
      <c r="S111" s="31">
        <v>4289138</v>
      </c>
      <c r="T111" s="36">
        <f t="shared" si="30"/>
        <v>0.74335147313691508</v>
      </c>
      <c r="U111" s="36">
        <f t="shared" si="31"/>
        <v>0.80856700883344379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145895521</v>
      </c>
      <c r="E112" s="32">
        <f>SUM(E107:E111)</f>
        <v>145895521</v>
      </c>
      <c r="F112" s="32">
        <f>SUM(F107:F111)</f>
        <v>30301984</v>
      </c>
      <c r="G112" s="37">
        <f t="shared" si="24"/>
        <v>0.20769646519854437</v>
      </c>
      <c r="H112" s="32">
        <f>SUM(H107:H111)</f>
        <v>41809977</v>
      </c>
      <c r="I112" s="37">
        <f t="shared" si="25"/>
        <v>0.28657478114081375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72111961</v>
      </c>
      <c r="O112" s="37">
        <f t="shared" si="29"/>
        <v>0.49427124633935815</v>
      </c>
      <c r="P112" s="32">
        <f>SUM(P107:P111)</f>
        <v>29889657</v>
      </c>
      <c r="Q112" s="32">
        <f>SUM(Q107:Q111)</f>
        <v>154137106</v>
      </c>
      <c r="R112" s="32">
        <f>SUM(R107:R111)</f>
        <v>156346714</v>
      </c>
      <c r="S112" s="32">
        <f>SUM(S107:S111)</f>
        <v>71752703</v>
      </c>
      <c r="T112" s="37">
        <f t="shared" si="30"/>
        <v>0.4655121979518676</v>
      </c>
      <c r="U112" s="37">
        <f t="shared" si="31"/>
        <v>0.39881086624714368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41705010</v>
      </c>
      <c r="E113" s="31">
        <v>41705010</v>
      </c>
      <c r="F113" s="31">
        <v>8657627</v>
      </c>
      <c r="G113" s="36">
        <f t="shared" si="24"/>
        <v>0.20759201352547332</v>
      </c>
      <c r="H113" s="31">
        <v>11595446</v>
      </c>
      <c r="I113" s="36">
        <f t="shared" si="25"/>
        <v>0.2780348452140402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20253073</v>
      </c>
      <c r="O113" s="36">
        <f t="shared" si="29"/>
        <v>0.48562685873951356</v>
      </c>
      <c r="P113" s="31">
        <v>10243506</v>
      </c>
      <c r="Q113" s="31">
        <v>37760904</v>
      </c>
      <c r="R113" s="31">
        <v>40990443</v>
      </c>
      <c r="S113" s="31">
        <v>18887952</v>
      </c>
      <c r="T113" s="36">
        <f t="shared" si="30"/>
        <v>0.50019861812630328</v>
      </c>
      <c r="U113" s="36">
        <f t="shared" si="31"/>
        <v>0.13198020287194634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14097572</v>
      </c>
      <c r="E114" s="31">
        <v>14097572</v>
      </c>
      <c r="F114" s="31">
        <v>2737195</v>
      </c>
      <c r="G114" s="36">
        <f t="shared" si="24"/>
        <v>0.1941607391684185</v>
      </c>
      <c r="H114" s="31">
        <v>3068470</v>
      </c>
      <c r="I114" s="36">
        <f t="shared" si="25"/>
        <v>0.21765946646699161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5805665</v>
      </c>
      <c r="O114" s="36">
        <f t="shared" si="29"/>
        <v>0.41182020563541011</v>
      </c>
      <c r="P114" s="31">
        <v>2797322</v>
      </c>
      <c r="Q114" s="31">
        <v>13709949</v>
      </c>
      <c r="R114" s="31">
        <v>12576638</v>
      </c>
      <c r="S114" s="31">
        <v>5302093</v>
      </c>
      <c r="T114" s="36">
        <f t="shared" si="30"/>
        <v>0.386733240218472</v>
      </c>
      <c r="U114" s="36">
        <f t="shared" si="31"/>
        <v>9.6931279273533733E-2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6212968</v>
      </c>
      <c r="E115" s="31">
        <v>6212968</v>
      </c>
      <c r="F115" s="31">
        <v>4691832</v>
      </c>
      <c r="G115" s="36">
        <f t="shared" si="24"/>
        <v>0.75516757852285732</v>
      </c>
      <c r="H115" s="31">
        <v>2305048</v>
      </c>
      <c r="I115" s="36">
        <f t="shared" si="25"/>
        <v>0.37100593468371318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6996880</v>
      </c>
      <c r="O115" s="36">
        <f t="shared" si="29"/>
        <v>1.1261735132065704</v>
      </c>
      <c r="P115" s="31">
        <v>1449784</v>
      </c>
      <c r="Q115" s="31">
        <v>6584460</v>
      </c>
      <c r="R115" s="31">
        <v>4128958</v>
      </c>
      <c r="S115" s="31">
        <v>2718120</v>
      </c>
      <c r="T115" s="36">
        <f t="shared" si="30"/>
        <v>0.41280833963605218</v>
      </c>
      <c r="U115" s="36">
        <f t="shared" si="31"/>
        <v>0.58992511987992691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2541054</v>
      </c>
      <c r="E116" s="31">
        <v>2541054</v>
      </c>
      <c r="F116" s="31">
        <v>838737</v>
      </c>
      <c r="G116" s="36">
        <f t="shared" si="24"/>
        <v>0.33007444942138181</v>
      </c>
      <c r="H116" s="31">
        <v>150387</v>
      </c>
      <c r="I116" s="36">
        <f t="shared" si="25"/>
        <v>5.9182921732477939E-2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989124</v>
      </c>
      <c r="O116" s="36">
        <f t="shared" si="29"/>
        <v>0.38925737115385978</v>
      </c>
      <c r="P116" s="31">
        <v>678171</v>
      </c>
      <c r="Q116" s="31">
        <v>940497</v>
      </c>
      <c r="R116" s="31">
        <v>1300500</v>
      </c>
      <c r="S116" s="31">
        <v>1227292</v>
      </c>
      <c r="T116" s="36">
        <f t="shared" si="30"/>
        <v>1.304939835002132</v>
      </c>
      <c r="U116" s="36">
        <f t="shared" si="31"/>
        <v>-0.77824619454385402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273422795</v>
      </c>
      <c r="E117" s="31">
        <v>273422795</v>
      </c>
      <c r="F117" s="31">
        <v>27025768</v>
      </c>
      <c r="G117" s="36">
        <f t="shared" si="24"/>
        <v>9.8842409975364337E-2</v>
      </c>
      <c r="H117" s="31">
        <v>35067604</v>
      </c>
      <c r="I117" s="36">
        <f t="shared" si="25"/>
        <v>0.12825413477321815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62093372</v>
      </c>
      <c r="O117" s="36">
        <f t="shared" si="29"/>
        <v>0.22709654474858251</v>
      </c>
      <c r="P117" s="31">
        <v>40658827</v>
      </c>
      <c r="Q117" s="31">
        <v>236045978</v>
      </c>
      <c r="R117" s="31">
        <v>241479175</v>
      </c>
      <c r="S117" s="31">
        <v>71387937</v>
      </c>
      <c r="T117" s="36">
        <f t="shared" si="30"/>
        <v>0.30243233799137215</v>
      </c>
      <c r="U117" s="36">
        <f t="shared" si="31"/>
        <v>-0.13751560024100051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24255108</v>
      </c>
      <c r="E118" s="31">
        <v>24255108</v>
      </c>
      <c r="F118" s="31">
        <v>6248021</v>
      </c>
      <c r="G118" s="36">
        <f t="shared" si="24"/>
        <v>0.25759609068737194</v>
      </c>
      <c r="H118" s="31">
        <v>7714227</v>
      </c>
      <c r="I118" s="36">
        <f t="shared" si="25"/>
        <v>0.31804546077469537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13962248</v>
      </c>
      <c r="O118" s="36">
        <f t="shared" si="29"/>
        <v>0.5756415514620673</v>
      </c>
      <c r="P118" s="31">
        <v>7814787</v>
      </c>
      <c r="Q118" s="31">
        <v>30085799</v>
      </c>
      <c r="R118" s="31">
        <v>26521821</v>
      </c>
      <c r="S118" s="31">
        <v>14447187</v>
      </c>
      <c r="T118" s="36">
        <f t="shared" si="30"/>
        <v>0.48019954530707326</v>
      </c>
      <c r="U118" s="36">
        <f t="shared" si="31"/>
        <v>-1.2867913098591144E-2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21591876</v>
      </c>
      <c r="E119" s="31">
        <v>21591876</v>
      </c>
      <c r="F119" s="31">
        <v>5022153</v>
      </c>
      <c r="G119" s="36">
        <f t="shared" si="24"/>
        <v>0.23259456473351367</v>
      </c>
      <c r="H119" s="31">
        <v>5532419</v>
      </c>
      <c r="I119" s="36">
        <f t="shared" si="25"/>
        <v>0.25622687903542979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10554572</v>
      </c>
      <c r="O119" s="36">
        <f t="shared" si="29"/>
        <v>0.48882144376894349</v>
      </c>
      <c r="P119" s="31">
        <v>6282105</v>
      </c>
      <c r="Q119" s="31">
        <v>24219204</v>
      </c>
      <c r="R119" s="31">
        <v>23761964</v>
      </c>
      <c r="S119" s="31">
        <v>11678459</v>
      </c>
      <c r="T119" s="36">
        <f t="shared" si="30"/>
        <v>0.48219830015883264</v>
      </c>
      <c r="U119" s="36">
        <f t="shared" si="31"/>
        <v>-0.11933675097757834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44852712</v>
      </c>
      <c r="E120" s="31">
        <v>45481190</v>
      </c>
      <c r="F120" s="31">
        <v>26747475</v>
      </c>
      <c r="G120" s="36">
        <f t="shared" si="24"/>
        <v>0.59634019454609566</v>
      </c>
      <c r="H120" s="31">
        <v>35528348</v>
      </c>
      <c r="I120" s="36">
        <f t="shared" si="25"/>
        <v>0.79211147811976235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62275823</v>
      </c>
      <c r="O120" s="36">
        <f t="shared" si="29"/>
        <v>1.388451672665858</v>
      </c>
      <c r="P120" s="31">
        <v>28291065</v>
      </c>
      <c r="Q120" s="31">
        <v>100710915</v>
      </c>
      <c r="R120" s="31">
        <v>114333008</v>
      </c>
      <c r="S120" s="31">
        <v>51702949</v>
      </c>
      <c r="T120" s="36">
        <f t="shared" si="30"/>
        <v>0.51337979602310235</v>
      </c>
      <c r="U120" s="36">
        <f t="shared" si="31"/>
        <v>0.25581514870507704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428679095</v>
      </c>
      <c r="E121" s="32">
        <f>SUM(E113:E120)</f>
        <v>429307573</v>
      </c>
      <c r="F121" s="32">
        <f>SUM(F113:F120)</f>
        <v>81968808</v>
      </c>
      <c r="G121" s="37">
        <f t="shared" si="24"/>
        <v>0.19121251527322553</v>
      </c>
      <c r="H121" s="32">
        <f>SUM(H113:H120)</f>
        <v>100961949</v>
      </c>
      <c r="I121" s="37">
        <f t="shared" si="25"/>
        <v>0.23551871359623916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182930757</v>
      </c>
      <c r="O121" s="37">
        <f t="shared" si="29"/>
        <v>0.42673122886946468</v>
      </c>
      <c r="P121" s="32">
        <f>SUM(P113:P120)</f>
        <v>98215567</v>
      </c>
      <c r="Q121" s="32">
        <f>SUM(Q113:Q120)</f>
        <v>450057706</v>
      </c>
      <c r="R121" s="32">
        <f>SUM(R113:R120)</f>
        <v>465092507</v>
      </c>
      <c r="S121" s="32">
        <f>SUM(S113:S120)</f>
        <v>177351989</v>
      </c>
      <c r="T121" s="37">
        <f t="shared" si="30"/>
        <v>0.39406499796717182</v>
      </c>
      <c r="U121" s="37">
        <f t="shared" si="31"/>
        <v>2.7962797384247562E-2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38746712</v>
      </c>
      <c r="E122" s="31">
        <v>38746712</v>
      </c>
      <c r="F122" s="31">
        <v>12043997</v>
      </c>
      <c r="G122" s="36">
        <f t="shared" si="24"/>
        <v>0.31083920101401119</v>
      </c>
      <c r="H122" s="31">
        <v>12040595</v>
      </c>
      <c r="I122" s="36">
        <f t="shared" si="25"/>
        <v>0.31075140001556778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24084592</v>
      </c>
      <c r="O122" s="36">
        <f t="shared" si="29"/>
        <v>0.62159060102957897</v>
      </c>
      <c r="P122" s="31">
        <v>12308188</v>
      </c>
      <c r="Q122" s="31">
        <v>39346676</v>
      </c>
      <c r="R122" s="31">
        <v>42595702</v>
      </c>
      <c r="S122" s="31">
        <v>23236489</v>
      </c>
      <c r="T122" s="36">
        <f t="shared" si="30"/>
        <v>0.59055786567587054</v>
      </c>
      <c r="U122" s="36">
        <f t="shared" si="31"/>
        <v>-2.174105562898454E-2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42324693</v>
      </c>
      <c r="E123" s="31">
        <v>42324693</v>
      </c>
      <c r="F123" s="31">
        <v>8454112</v>
      </c>
      <c r="G123" s="36">
        <f t="shared" si="24"/>
        <v>0.19974420133419515</v>
      </c>
      <c r="H123" s="31">
        <v>14353717</v>
      </c>
      <c r="I123" s="36">
        <f t="shared" si="25"/>
        <v>0.33913339903020678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22807829</v>
      </c>
      <c r="O123" s="36">
        <f t="shared" si="29"/>
        <v>0.53887760036440191</v>
      </c>
      <c r="P123" s="31">
        <v>7717462</v>
      </c>
      <c r="Q123" s="31">
        <v>27664230</v>
      </c>
      <c r="R123" s="31">
        <v>40763394</v>
      </c>
      <c r="S123" s="31">
        <v>15700668</v>
      </c>
      <c r="T123" s="36">
        <f t="shared" si="30"/>
        <v>0.56754400899645496</v>
      </c>
      <c r="U123" s="36">
        <f t="shared" si="31"/>
        <v>0.85990122141190972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45639216</v>
      </c>
      <c r="E124" s="31">
        <v>45629216</v>
      </c>
      <c r="F124" s="31">
        <v>8377278</v>
      </c>
      <c r="G124" s="36">
        <f t="shared" si="24"/>
        <v>0.18355438007524055</v>
      </c>
      <c r="H124" s="31">
        <v>10470454</v>
      </c>
      <c r="I124" s="36">
        <f t="shared" si="25"/>
        <v>0.22941791988714266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18847732</v>
      </c>
      <c r="O124" s="36">
        <f t="shared" si="29"/>
        <v>0.41297229996238322</v>
      </c>
      <c r="P124" s="31">
        <v>8583696</v>
      </c>
      <c r="Q124" s="31">
        <v>38218444</v>
      </c>
      <c r="R124" s="31">
        <v>43325833</v>
      </c>
      <c r="S124" s="31">
        <v>18855250</v>
      </c>
      <c r="T124" s="36">
        <f t="shared" si="30"/>
        <v>0.49335472684340576</v>
      </c>
      <c r="U124" s="36">
        <f t="shared" si="31"/>
        <v>0.21980717863260768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7773036</v>
      </c>
      <c r="E125" s="31">
        <v>7773036</v>
      </c>
      <c r="F125" s="31">
        <v>2390318</v>
      </c>
      <c r="G125" s="36">
        <f t="shared" si="24"/>
        <v>0.30751407815427589</v>
      </c>
      <c r="H125" s="31">
        <v>5478873</v>
      </c>
      <c r="I125" s="36">
        <f t="shared" si="25"/>
        <v>0.70485624921845214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7869191</v>
      </c>
      <c r="O125" s="36">
        <f t="shared" si="29"/>
        <v>1.012370327372728</v>
      </c>
      <c r="P125" s="31">
        <v>3705819</v>
      </c>
      <c r="Q125" s="31">
        <v>7476864</v>
      </c>
      <c r="R125" s="31">
        <v>7409909</v>
      </c>
      <c r="S125" s="31">
        <v>6629803</v>
      </c>
      <c r="T125" s="36">
        <f t="shared" si="30"/>
        <v>0.88670905342132744</v>
      </c>
      <c r="U125" s="36">
        <f t="shared" si="31"/>
        <v>0.47845132209641106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134483657</v>
      </c>
      <c r="E126" s="32">
        <f>SUM(E122:E125)</f>
        <v>134473657</v>
      </c>
      <c r="F126" s="32">
        <f>SUM(F122:F125)</f>
        <v>31265705</v>
      </c>
      <c r="G126" s="37">
        <f t="shared" si="24"/>
        <v>0.23248702256810283</v>
      </c>
      <c r="H126" s="32">
        <f>SUM(H122:H125)</f>
        <v>42343639</v>
      </c>
      <c r="I126" s="37">
        <f t="shared" si="25"/>
        <v>0.31486085331543295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73609344</v>
      </c>
      <c r="O126" s="37">
        <f t="shared" si="29"/>
        <v>0.54734787588353584</v>
      </c>
      <c r="P126" s="32">
        <f>SUM(P122:P125)</f>
        <v>32315165</v>
      </c>
      <c r="Q126" s="32">
        <f>SUM(Q122:Q125)</f>
        <v>112706214</v>
      </c>
      <c r="R126" s="32">
        <f>SUM(R122:R125)</f>
        <v>134094838</v>
      </c>
      <c r="S126" s="32">
        <f>SUM(S122:S125)</f>
        <v>64422210</v>
      </c>
      <c r="T126" s="37">
        <f t="shared" si="30"/>
        <v>0.57159412701060119</v>
      </c>
      <c r="U126" s="37">
        <f t="shared" si="31"/>
        <v>0.31033336824986035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30038640</v>
      </c>
      <c r="E127" s="31">
        <v>30038640</v>
      </c>
      <c r="F127" s="31">
        <v>5927188</v>
      </c>
      <c r="G127" s="36">
        <f t="shared" si="24"/>
        <v>0.19731878673601735</v>
      </c>
      <c r="H127" s="31">
        <v>6698520</v>
      </c>
      <c r="I127" s="36">
        <f t="shared" si="25"/>
        <v>0.22299678014717045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12625708</v>
      </c>
      <c r="O127" s="36">
        <f t="shared" si="29"/>
        <v>0.42031556688318777</v>
      </c>
      <c r="P127" s="31">
        <v>6079433</v>
      </c>
      <c r="Q127" s="31">
        <v>30560340</v>
      </c>
      <c r="R127" s="31">
        <v>29422185</v>
      </c>
      <c r="S127" s="31">
        <v>12079645</v>
      </c>
      <c r="T127" s="36">
        <f t="shared" si="30"/>
        <v>0.39527194396397425</v>
      </c>
      <c r="U127" s="36">
        <f t="shared" si="31"/>
        <v>0.1018330163355694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15470159</v>
      </c>
      <c r="E128" s="31">
        <v>15470159</v>
      </c>
      <c r="F128" s="31">
        <v>2972488</v>
      </c>
      <c r="G128" s="36">
        <f t="shared" si="24"/>
        <v>0.19214333866898201</v>
      </c>
      <c r="H128" s="31">
        <v>4738588</v>
      </c>
      <c r="I128" s="36">
        <f t="shared" si="25"/>
        <v>0.30630506124726964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7711076</v>
      </c>
      <c r="O128" s="36">
        <f t="shared" si="29"/>
        <v>0.49844839991625167</v>
      </c>
      <c r="P128" s="31">
        <v>3535954</v>
      </c>
      <c r="Q128" s="31">
        <v>18108905</v>
      </c>
      <c r="R128" s="31">
        <v>18535254</v>
      </c>
      <c r="S128" s="31">
        <v>5345714</v>
      </c>
      <c r="T128" s="36">
        <f t="shared" si="30"/>
        <v>0.29519808072326847</v>
      </c>
      <c r="U128" s="36">
        <f t="shared" si="31"/>
        <v>0.34011584992338695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18304765</v>
      </c>
      <c r="E129" s="31">
        <v>18304765</v>
      </c>
      <c r="F129" s="31">
        <v>3517009</v>
      </c>
      <c r="G129" s="36">
        <f t="shared" si="24"/>
        <v>0.19213625523190273</v>
      </c>
      <c r="H129" s="31">
        <v>5665730</v>
      </c>
      <c r="I129" s="36">
        <f t="shared" si="25"/>
        <v>0.30952213808808798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9182739</v>
      </c>
      <c r="O129" s="36">
        <f t="shared" si="29"/>
        <v>0.50165839331999074</v>
      </c>
      <c r="P129" s="31">
        <v>8182533</v>
      </c>
      <c r="Q129" s="31">
        <v>9916200</v>
      </c>
      <c r="R129" s="31">
        <v>10366200</v>
      </c>
      <c r="S129" s="31">
        <v>12891279</v>
      </c>
      <c r="T129" s="36">
        <f t="shared" si="30"/>
        <v>1.3000220850729109</v>
      </c>
      <c r="U129" s="36">
        <f t="shared" si="31"/>
        <v>-0.307582383108018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19572778</v>
      </c>
      <c r="E130" s="31">
        <v>19572778</v>
      </c>
      <c r="F130" s="31">
        <v>2580646</v>
      </c>
      <c r="G130" s="36">
        <f t="shared" si="24"/>
        <v>0.13184873399166944</v>
      </c>
      <c r="H130" s="31">
        <v>2818347</v>
      </c>
      <c r="I130" s="36">
        <f t="shared" si="25"/>
        <v>0.14399320321315656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5398993</v>
      </c>
      <c r="O130" s="36">
        <f t="shared" si="29"/>
        <v>0.27584193720482603</v>
      </c>
      <c r="P130" s="31">
        <v>2995857</v>
      </c>
      <c r="Q130" s="31">
        <v>12165340</v>
      </c>
      <c r="R130" s="31">
        <v>13166274</v>
      </c>
      <c r="S130" s="31">
        <v>6979720</v>
      </c>
      <c r="T130" s="36">
        <f t="shared" si="30"/>
        <v>0.5737381774779825</v>
      </c>
      <c r="U130" s="36">
        <f t="shared" si="31"/>
        <v>-5.9251826772773186E-2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44222074</v>
      </c>
      <c r="E131" s="31">
        <v>46696787</v>
      </c>
      <c r="F131" s="31">
        <v>7358218</v>
      </c>
      <c r="G131" s="36">
        <f t="shared" si="24"/>
        <v>0.16639242202887183</v>
      </c>
      <c r="H131" s="31">
        <v>17785214</v>
      </c>
      <c r="I131" s="36">
        <f t="shared" si="25"/>
        <v>0.40217955403900774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25143432</v>
      </c>
      <c r="O131" s="36">
        <f t="shared" si="29"/>
        <v>0.56857197606787957</v>
      </c>
      <c r="P131" s="31">
        <v>12226341</v>
      </c>
      <c r="Q131" s="31">
        <v>37184776</v>
      </c>
      <c r="R131" s="31">
        <v>41930276</v>
      </c>
      <c r="S131" s="31">
        <v>20526981</v>
      </c>
      <c r="T131" s="36">
        <f t="shared" si="30"/>
        <v>0.55202647986907327</v>
      </c>
      <c r="U131" s="36">
        <f t="shared" si="31"/>
        <v>0.45466366429661997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127608416</v>
      </c>
      <c r="E132" s="32">
        <f>SUM(E127:E131)</f>
        <v>130083129</v>
      </c>
      <c r="F132" s="32">
        <f>SUM(F127:F131)</f>
        <v>22355549</v>
      </c>
      <c r="G132" s="37">
        <f t="shared" si="24"/>
        <v>0.17518867250887277</v>
      </c>
      <c r="H132" s="32">
        <f>SUM(H127:H131)</f>
        <v>37706399</v>
      </c>
      <c r="I132" s="37">
        <f t="shared" si="25"/>
        <v>0.2954852053018196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60061948</v>
      </c>
      <c r="O132" s="37">
        <f t="shared" si="29"/>
        <v>0.47067387781069236</v>
      </c>
      <c r="P132" s="32">
        <f>SUM(P127:P131)</f>
        <v>33020118</v>
      </c>
      <c r="Q132" s="32">
        <f>SUM(Q127:Q131)</f>
        <v>107935561</v>
      </c>
      <c r="R132" s="32">
        <f>SUM(R127:R131)</f>
        <v>113420189</v>
      </c>
      <c r="S132" s="32">
        <f>SUM(S127:S131)</f>
        <v>57823339</v>
      </c>
      <c r="T132" s="37">
        <f t="shared" si="30"/>
        <v>0.53572092889756695</v>
      </c>
      <c r="U132" s="37">
        <f t="shared" si="31"/>
        <v>0.14192199434296393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43719818</v>
      </c>
      <c r="E133" s="31">
        <v>43719818</v>
      </c>
      <c r="F133" s="31">
        <v>9670984</v>
      </c>
      <c r="G133" s="36">
        <f t="shared" si="24"/>
        <v>0.22120366557793081</v>
      </c>
      <c r="H133" s="31">
        <v>11317628</v>
      </c>
      <c r="I133" s="36">
        <f t="shared" si="25"/>
        <v>0.25886722584252297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20988612</v>
      </c>
      <c r="O133" s="36">
        <f t="shared" si="29"/>
        <v>0.48007089142045378</v>
      </c>
      <c r="P133" s="31">
        <v>10159546</v>
      </c>
      <c r="Q133" s="31">
        <v>45109007</v>
      </c>
      <c r="R133" s="31">
        <v>44725072</v>
      </c>
      <c r="S133" s="31">
        <v>20329666</v>
      </c>
      <c r="T133" s="36">
        <f t="shared" si="30"/>
        <v>0.450678641629154</v>
      </c>
      <c r="U133" s="36">
        <f t="shared" si="31"/>
        <v>0.11398954244608972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7507000</v>
      </c>
      <c r="E134" s="31">
        <v>7507000</v>
      </c>
      <c r="F134" s="31">
        <v>1828086</v>
      </c>
      <c r="G134" s="36">
        <f t="shared" si="24"/>
        <v>0.24351751698414814</v>
      </c>
      <c r="H134" s="31">
        <v>2165278</v>
      </c>
      <c r="I134" s="36">
        <f t="shared" si="25"/>
        <v>0.28843452777407752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3993364</v>
      </c>
      <c r="O134" s="36">
        <f t="shared" si="29"/>
        <v>0.53195204475822566</v>
      </c>
      <c r="P134" s="31">
        <v>1575849</v>
      </c>
      <c r="Q134" s="31">
        <v>7581814</v>
      </c>
      <c r="R134" s="31">
        <v>7240054</v>
      </c>
      <c r="S134" s="31">
        <v>2906679</v>
      </c>
      <c r="T134" s="36">
        <f t="shared" si="30"/>
        <v>0.38337513951146784</v>
      </c>
      <c r="U134" s="36">
        <f t="shared" si="31"/>
        <v>0.37403901008281881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4518072</v>
      </c>
      <c r="E136" s="31">
        <v>4518072</v>
      </c>
      <c r="F136" s="31">
        <v>733433</v>
      </c>
      <c r="G136" s="36">
        <f t="shared" si="24"/>
        <v>0.16233318105599026</v>
      </c>
      <c r="H136" s="31">
        <v>858406</v>
      </c>
      <c r="I136" s="36">
        <f t="shared" si="25"/>
        <v>0.18999387349294122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1591839</v>
      </c>
      <c r="O136" s="36">
        <f t="shared" si="29"/>
        <v>0.35232705454893148</v>
      </c>
      <c r="P136" s="31">
        <v>1204471</v>
      </c>
      <c r="Q136" s="31">
        <v>3755265</v>
      </c>
      <c r="R136" s="31">
        <v>4837605</v>
      </c>
      <c r="S136" s="31">
        <v>1983957</v>
      </c>
      <c r="T136" s="36">
        <f t="shared" si="30"/>
        <v>0.5283134479191216</v>
      </c>
      <c r="U136" s="36">
        <f t="shared" si="31"/>
        <v>-0.2873170047265563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55744890</v>
      </c>
      <c r="E137" s="32">
        <f>SUM(E133:E136)</f>
        <v>55744890</v>
      </c>
      <c r="F137" s="32">
        <f>SUM(F133:F136)</f>
        <v>12232503</v>
      </c>
      <c r="G137" s="37">
        <f t="shared" ref="G137:G170" si="32">IF(($D137     =0),0,($F137     /$D137     ))</f>
        <v>0.2194372076077287</v>
      </c>
      <c r="H137" s="32">
        <f>SUM(H133:H136)</f>
        <v>14341312</v>
      </c>
      <c r="I137" s="37">
        <f t="shared" ref="I137:I170" si="33">IF(($D137     =0),0,($H137     /$D137     ))</f>
        <v>0.25726684544538519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26573815</v>
      </c>
      <c r="O137" s="37">
        <f t="shared" ref="O137:O170" si="37">IF(($D137     =0),0,($N137     /$D137     ))</f>
        <v>0.47670405305311392</v>
      </c>
      <c r="P137" s="32">
        <f>SUM(P133:P136)</f>
        <v>12939866</v>
      </c>
      <c r="Q137" s="32">
        <f>SUM(Q133:Q136)</f>
        <v>56446086</v>
      </c>
      <c r="R137" s="32">
        <f>SUM(R133:R136)</f>
        <v>56802731</v>
      </c>
      <c r="S137" s="32">
        <f>SUM(S133:S136)</f>
        <v>25220302</v>
      </c>
      <c r="T137" s="37">
        <f t="shared" ref="T137:T170" si="38">IF(($Q137     =0),0,($S137     /$Q137     ))</f>
        <v>0.44680337977729756</v>
      </c>
      <c r="U137" s="37">
        <f t="shared" ref="U137:U170" si="39">IF(($P137     =0),0,(($H137     /$P137     )-1))</f>
        <v>0.10830452185517214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23604546</v>
      </c>
      <c r="E138" s="31">
        <v>23604546</v>
      </c>
      <c r="F138" s="31">
        <v>4450342</v>
      </c>
      <c r="G138" s="36">
        <f t="shared" si="32"/>
        <v>0.18853749612468718</v>
      </c>
      <c r="H138" s="31">
        <v>6179053</v>
      </c>
      <c r="I138" s="36">
        <f t="shared" si="33"/>
        <v>0.2617738549176078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10629395</v>
      </c>
      <c r="O138" s="36">
        <f t="shared" si="37"/>
        <v>0.45031135104229497</v>
      </c>
      <c r="P138" s="31">
        <v>6203951</v>
      </c>
      <c r="Q138" s="31">
        <v>22267614</v>
      </c>
      <c r="R138" s="31">
        <v>23530331</v>
      </c>
      <c r="S138" s="31">
        <v>10404657</v>
      </c>
      <c r="T138" s="36">
        <f t="shared" si="38"/>
        <v>0.46725513564228299</v>
      </c>
      <c r="U138" s="36">
        <f t="shared" si="39"/>
        <v>-4.0132489763378132E-3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35944048</v>
      </c>
      <c r="E139" s="31">
        <v>35944048</v>
      </c>
      <c r="F139" s="31">
        <v>8372372</v>
      </c>
      <c r="G139" s="36">
        <f t="shared" si="32"/>
        <v>0.23292791062375612</v>
      </c>
      <c r="H139" s="31">
        <v>8062001</v>
      </c>
      <c r="I139" s="36">
        <f t="shared" si="33"/>
        <v>0.22429307350134853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16434373</v>
      </c>
      <c r="O139" s="36">
        <f t="shared" si="37"/>
        <v>0.45722098412510465</v>
      </c>
      <c r="P139" s="31">
        <v>7469416</v>
      </c>
      <c r="Q139" s="31">
        <v>31488732</v>
      </c>
      <c r="R139" s="31">
        <v>33220453</v>
      </c>
      <c r="S139" s="31">
        <v>15252066</v>
      </c>
      <c r="T139" s="36">
        <f t="shared" si="38"/>
        <v>0.48436583600762328</v>
      </c>
      <c r="U139" s="36">
        <f t="shared" si="39"/>
        <v>7.9334850274773716E-2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39219468</v>
      </c>
      <c r="E140" s="31">
        <v>39219468</v>
      </c>
      <c r="F140" s="31">
        <v>8385662</v>
      </c>
      <c r="G140" s="36">
        <f t="shared" si="32"/>
        <v>0.21381376208366723</v>
      </c>
      <c r="H140" s="31">
        <v>10249221</v>
      </c>
      <c r="I140" s="36">
        <f t="shared" si="33"/>
        <v>0.26132993440910518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18634883</v>
      </c>
      <c r="O140" s="36">
        <f t="shared" si="37"/>
        <v>0.47514369649277244</v>
      </c>
      <c r="P140" s="31">
        <v>8069802</v>
      </c>
      <c r="Q140" s="31">
        <v>28664998</v>
      </c>
      <c r="R140" s="31">
        <v>26085405</v>
      </c>
      <c r="S140" s="31">
        <v>16109888</v>
      </c>
      <c r="T140" s="36">
        <f t="shared" si="38"/>
        <v>0.56200555116033846</v>
      </c>
      <c r="U140" s="36">
        <f t="shared" si="39"/>
        <v>0.27007093854347364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32470590</v>
      </c>
      <c r="E141" s="31">
        <v>32470590</v>
      </c>
      <c r="F141" s="31">
        <v>6156064</v>
      </c>
      <c r="G141" s="36">
        <f t="shared" si="32"/>
        <v>0.18958891723248639</v>
      </c>
      <c r="H141" s="31">
        <v>12966865</v>
      </c>
      <c r="I141" s="36">
        <f t="shared" si="33"/>
        <v>0.39934183518069738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19122929</v>
      </c>
      <c r="O141" s="36">
        <f t="shared" si="37"/>
        <v>0.58893075241318371</v>
      </c>
      <c r="P141" s="31">
        <v>11887089</v>
      </c>
      <c r="Q141" s="31">
        <v>19428204</v>
      </c>
      <c r="R141" s="31">
        <v>32738665</v>
      </c>
      <c r="S141" s="31">
        <v>18382882</v>
      </c>
      <c r="T141" s="36">
        <f t="shared" si="38"/>
        <v>0.9461956442293894</v>
      </c>
      <c r="U141" s="36">
        <f t="shared" si="39"/>
        <v>9.0836032269969502E-2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46861730</v>
      </c>
      <c r="E142" s="31">
        <v>46861730</v>
      </c>
      <c r="F142" s="31">
        <v>6958527</v>
      </c>
      <c r="G142" s="36">
        <f t="shared" si="32"/>
        <v>0.14849061270251868</v>
      </c>
      <c r="H142" s="31">
        <v>6067164</v>
      </c>
      <c r="I142" s="36">
        <f t="shared" si="33"/>
        <v>0.12946948394777572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13025691</v>
      </c>
      <c r="O142" s="36">
        <f t="shared" si="37"/>
        <v>0.27796009665029436</v>
      </c>
      <c r="P142" s="31">
        <v>6645617</v>
      </c>
      <c r="Q142" s="31">
        <v>37326551</v>
      </c>
      <c r="R142" s="31">
        <v>44678352</v>
      </c>
      <c r="S142" s="31">
        <v>15322108</v>
      </c>
      <c r="T142" s="36">
        <f t="shared" si="38"/>
        <v>0.4104881803839846</v>
      </c>
      <c r="U142" s="36">
        <f t="shared" si="39"/>
        <v>-8.7042783235928289E-2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9176324</v>
      </c>
      <c r="E143" s="31">
        <v>9176324</v>
      </c>
      <c r="F143" s="31">
        <v>1598660</v>
      </c>
      <c r="G143" s="36">
        <f t="shared" si="32"/>
        <v>0.17421573170258592</v>
      </c>
      <c r="H143" s="31">
        <v>1960279</v>
      </c>
      <c r="I143" s="36">
        <f t="shared" si="33"/>
        <v>0.21362355993532922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3558939</v>
      </c>
      <c r="O143" s="36">
        <f t="shared" si="37"/>
        <v>0.38783929163791514</v>
      </c>
      <c r="P143" s="31">
        <v>2595753</v>
      </c>
      <c r="Q143" s="31">
        <v>8256810</v>
      </c>
      <c r="R143" s="31">
        <v>9665469</v>
      </c>
      <c r="S143" s="31">
        <v>3960191</v>
      </c>
      <c r="T143" s="36">
        <f t="shared" si="38"/>
        <v>0.47962724102892035</v>
      </c>
      <c r="U143" s="36">
        <f t="shared" si="39"/>
        <v>-0.24481296949286002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187276706</v>
      </c>
      <c r="E144" s="32">
        <f>SUM(E138:E143)</f>
        <v>187276706</v>
      </c>
      <c r="F144" s="32">
        <f>SUM(F138:F143)</f>
        <v>35921627</v>
      </c>
      <c r="G144" s="37">
        <f t="shared" si="32"/>
        <v>0.19181043797299596</v>
      </c>
      <c r="H144" s="32">
        <f>SUM(H138:H143)</f>
        <v>45484583</v>
      </c>
      <c r="I144" s="37">
        <f t="shared" si="33"/>
        <v>0.2428736812575078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81406210</v>
      </c>
      <c r="O144" s="37">
        <f t="shared" si="37"/>
        <v>0.43468411923050376</v>
      </c>
      <c r="P144" s="32">
        <f>SUM(P138:P143)</f>
        <v>42871628</v>
      </c>
      <c r="Q144" s="32">
        <f>SUM(Q138:Q143)</f>
        <v>147432909</v>
      </c>
      <c r="R144" s="32">
        <f>SUM(R138:R143)</f>
        <v>169918675</v>
      </c>
      <c r="S144" s="32">
        <f>SUM(S138:S143)</f>
        <v>79431792</v>
      </c>
      <c r="T144" s="37">
        <f t="shared" si="38"/>
        <v>0.53876568358289667</v>
      </c>
      <c r="U144" s="37">
        <f t="shared" si="39"/>
        <v>6.0948350270253249E-2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47407201</v>
      </c>
      <c r="E145" s="31">
        <v>47407201</v>
      </c>
      <c r="F145" s="31">
        <v>8733819</v>
      </c>
      <c r="G145" s="36">
        <f t="shared" si="32"/>
        <v>0.18422979665051306</v>
      </c>
      <c r="H145" s="31">
        <v>8773180</v>
      </c>
      <c r="I145" s="36">
        <f t="shared" si="33"/>
        <v>0.18506007135920133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17506999</v>
      </c>
      <c r="O145" s="36">
        <f t="shared" si="37"/>
        <v>0.36928986800971436</v>
      </c>
      <c r="P145" s="31">
        <v>9981419</v>
      </c>
      <c r="Q145" s="31">
        <v>51452778</v>
      </c>
      <c r="R145" s="31">
        <v>50110090</v>
      </c>
      <c r="S145" s="31">
        <v>15977045</v>
      </c>
      <c r="T145" s="36">
        <f t="shared" si="38"/>
        <v>0.3105186079554344</v>
      </c>
      <c r="U145" s="36">
        <f t="shared" si="39"/>
        <v>-0.12104882081395441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50436916</v>
      </c>
      <c r="E146" s="31">
        <v>50436916</v>
      </c>
      <c r="F146" s="31">
        <v>15785566</v>
      </c>
      <c r="G146" s="36">
        <f t="shared" si="32"/>
        <v>0.31297643178659063</v>
      </c>
      <c r="H146" s="31">
        <v>17879386</v>
      </c>
      <c r="I146" s="36">
        <f t="shared" si="33"/>
        <v>0.35449007231132051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33664952</v>
      </c>
      <c r="O146" s="36">
        <f t="shared" si="37"/>
        <v>0.6674665040979112</v>
      </c>
      <c r="P146" s="31">
        <v>17199794</v>
      </c>
      <c r="Q146" s="31">
        <v>46701429</v>
      </c>
      <c r="R146" s="31">
        <v>48138063</v>
      </c>
      <c r="S146" s="31">
        <v>33399791</v>
      </c>
      <c r="T146" s="36">
        <f t="shared" si="38"/>
        <v>0.71517706663751124</v>
      </c>
      <c r="U146" s="36">
        <f t="shared" si="39"/>
        <v>3.9511636011454465E-2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31649246</v>
      </c>
      <c r="E147" s="31">
        <v>31649246</v>
      </c>
      <c r="F147" s="31">
        <v>7041575</v>
      </c>
      <c r="G147" s="36">
        <f t="shared" si="32"/>
        <v>0.22248792277705448</v>
      </c>
      <c r="H147" s="31">
        <v>9564761</v>
      </c>
      <c r="I147" s="36">
        <f t="shared" si="33"/>
        <v>0.3022113386208316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16606336</v>
      </c>
      <c r="O147" s="36">
        <f t="shared" si="37"/>
        <v>0.52469926139788603</v>
      </c>
      <c r="P147" s="31">
        <v>9929550</v>
      </c>
      <c r="Q147" s="31">
        <v>31032194</v>
      </c>
      <c r="R147" s="31">
        <v>24605473</v>
      </c>
      <c r="S147" s="31">
        <v>18012635</v>
      </c>
      <c r="T147" s="36">
        <f t="shared" si="38"/>
        <v>0.58044993531556288</v>
      </c>
      <c r="U147" s="36">
        <f t="shared" si="39"/>
        <v>-3.6737717217799393E-2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43637130</v>
      </c>
      <c r="E148" s="31">
        <v>43637130</v>
      </c>
      <c r="F148" s="31">
        <v>8722090</v>
      </c>
      <c r="G148" s="36">
        <f t="shared" si="32"/>
        <v>0.19987771881423</v>
      </c>
      <c r="H148" s="31">
        <v>13794428</v>
      </c>
      <c r="I148" s="36">
        <f t="shared" si="33"/>
        <v>0.31611675653279675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22516518</v>
      </c>
      <c r="O148" s="36">
        <f t="shared" si="37"/>
        <v>0.51599447534702669</v>
      </c>
      <c r="P148" s="31">
        <v>10421396</v>
      </c>
      <c r="Q148" s="31">
        <v>39016443</v>
      </c>
      <c r="R148" s="31">
        <v>40066878</v>
      </c>
      <c r="S148" s="31">
        <v>16694011</v>
      </c>
      <c r="T148" s="36">
        <f t="shared" si="38"/>
        <v>0.42787116703590844</v>
      </c>
      <c r="U148" s="36">
        <f t="shared" si="39"/>
        <v>0.32366412330939154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5880000</v>
      </c>
      <c r="E149" s="31">
        <v>5880000</v>
      </c>
      <c r="F149" s="31">
        <v>725820</v>
      </c>
      <c r="G149" s="36">
        <f t="shared" si="32"/>
        <v>0.12343877551020409</v>
      </c>
      <c r="H149" s="31">
        <v>3566364</v>
      </c>
      <c r="I149" s="36">
        <f t="shared" si="33"/>
        <v>0.60652448979591833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4292184</v>
      </c>
      <c r="O149" s="36">
        <f t="shared" si="37"/>
        <v>0.72996326530612243</v>
      </c>
      <c r="P149" s="31">
        <v>802803</v>
      </c>
      <c r="Q149" s="31">
        <v>4249558</v>
      </c>
      <c r="R149" s="31">
        <v>4634536</v>
      </c>
      <c r="S149" s="31">
        <v>1405463</v>
      </c>
      <c r="T149" s="36">
        <f t="shared" si="38"/>
        <v>0.33073157255413388</v>
      </c>
      <c r="U149" s="36">
        <f t="shared" si="39"/>
        <v>3.4423899761211656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179010493</v>
      </c>
      <c r="E150" s="32">
        <f>SUM(E145:E149)</f>
        <v>179010493</v>
      </c>
      <c r="F150" s="32">
        <f>SUM(F145:F149)</f>
        <v>41008870</v>
      </c>
      <c r="G150" s="37">
        <f t="shared" si="32"/>
        <v>0.2290864033316751</v>
      </c>
      <c r="H150" s="32">
        <f>SUM(H145:H149)</f>
        <v>53578119</v>
      </c>
      <c r="I150" s="37">
        <f t="shared" si="33"/>
        <v>0.29930155546803616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94586989</v>
      </c>
      <c r="O150" s="37">
        <f t="shared" si="37"/>
        <v>0.52838795879971123</v>
      </c>
      <c r="P150" s="32">
        <f>SUM(P145:P149)</f>
        <v>48334962</v>
      </c>
      <c r="Q150" s="32">
        <f>SUM(Q145:Q149)</f>
        <v>172452402</v>
      </c>
      <c r="R150" s="32">
        <f>SUM(R145:R149)</f>
        <v>167555040</v>
      </c>
      <c r="S150" s="32">
        <f>SUM(S145:S149)</f>
        <v>85488945</v>
      </c>
      <c r="T150" s="37">
        <f t="shared" si="38"/>
        <v>0.49572487253613318</v>
      </c>
      <c r="U150" s="37">
        <f t="shared" si="39"/>
        <v>0.10847545509604406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22668980</v>
      </c>
      <c r="E151" s="31">
        <v>22668980</v>
      </c>
      <c r="F151" s="31">
        <v>1550136</v>
      </c>
      <c r="G151" s="36">
        <f t="shared" si="32"/>
        <v>6.8381374018592803E-2</v>
      </c>
      <c r="H151" s="31">
        <v>3069505</v>
      </c>
      <c r="I151" s="36">
        <f t="shared" si="33"/>
        <v>0.13540551890733504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4619641</v>
      </c>
      <c r="O151" s="36">
        <f t="shared" si="37"/>
        <v>0.20378689292592786</v>
      </c>
      <c r="P151" s="31">
        <v>4187090</v>
      </c>
      <c r="Q151" s="31">
        <v>17933104</v>
      </c>
      <c r="R151" s="31">
        <v>18214254</v>
      </c>
      <c r="S151" s="31">
        <v>7198773</v>
      </c>
      <c r="T151" s="36">
        <f t="shared" si="38"/>
        <v>0.40142370222132207</v>
      </c>
      <c r="U151" s="36">
        <f t="shared" si="39"/>
        <v>-0.26691210363283335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154947100</v>
      </c>
      <c r="E152" s="31">
        <v>153796906</v>
      </c>
      <c r="F152" s="31">
        <v>38225223</v>
      </c>
      <c r="G152" s="36">
        <f t="shared" si="32"/>
        <v>0.24669853775901582</v>
      </c>
      <c r="H152" s="31">
        <v>38986451</v>
      </c>
      <c r="I152" s="36">
        <f t="shared" si="33"/>
        <v>0.25161136284577124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77211674</v>
      </c>
      <c r="O152" s="36">
        <f t="shared" si="37"/>
        <v>0.49830990060478703</v>
      </c>
      <c r="P152" s="31">
        <v>34861767</v>
      </c>
      <c r="Q152" s="31">
        <v>150252300</v>
      </c>
      <c r="R152" s="31">
        <v>145236500</v>
      </c>
      <c r="S152" s="31">
        <v>68955346</v>
      </c>
      <c r="T152" s="36">
        <f t="shared" si="38"/>
        <v>0.45893038575782202</v>
      </c>
      <c r="U152" s="36">
        <f t="shared" si="39"/>
        <v>0.11831540265873497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26123580</v>
      </c>
      <c r="E153" s="31">
        <v>25643580</v>
      </c>
      <c r="F153" s="31">
        <v>5883018</v>
      </c>
      <c r="G153" s="36">
        <f t="shared" si="32"/>
        <v>0.22519953237649665</v>
      </c>
      <c r="H153" s="31">
        <v>5657689</v>
      </c>
      <c r="I153" s="36">
        <f t="shared" si="33"/>
        <v>0.21657403005254258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11540707</v>
      </c>
      <c r="O153" s="36">
        <f t="shared" si="37"/>
        <v>0.4417735624290392</v>
      </c>
      <c r="P153" s="31">
        <v>7591105</v>
      </c>
      <c r="Q153" s="31">
        <v>26413370</v>
      </c>
      <c r="R153" s="31">
        <v>26628740</v>
      </c>
      <c r="S153" s="31">
        <v>13555252</v>
      </c>
      <c r="T153" s="36">
        <f t="shared" si="38"/>
        <v>0.5131966121702759</v>
      </c>
      <c r="U153" s="36">
        <f t="shared" si="39"/>
        <v>-0.25469493571752733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13315260</v>
      </c>
      <c r="E154" s="31">
        <v>13315260</v>
      </c>
      <c r="F154" s="31">
        <v>3410694</v>
      </c>
      <c r="G154" s="36">
        <f t="shared" si="32"/>
        <v>0.25614926032236696</v>
      </c>
      <c r="H154" s="31">
        <v>6999871</v>
      </c>
      <c r="I154" s="36">
        <f t="shared" si="33"/>
        <v>0.52570291530169144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10410565</v>
      </c>
      <c r="O154" s="36">
        <f t="shared" si="37"/>
        <v>0.7818521756240584</v>
      </c>
      <c r="P154" s="31">
        <v>4508402</v>
      </c>
      <c r="Q154" s="31">
        <v>12389983</v>
      </c>
      <c r="R154" s="31">
        <v>13397845</v>
      </c>
      <c r="S154" s="31">
        <v>9631562</v>
      </c>
      <c r="T154" s="36">
        <f t="shared" si="38"/>
        <v>0.77736684545894852</v>
      </c>
      <c r="U154" s="36">
        <f t="shared" si="39"/>
        <v>0.55262795997340075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18255237</v>
      </c>
      <c r="E155" s="31">
        <v>18255237</v>
      </c>
      <c r="F155" s="31">
        <v>6090648</v>
      </c>
      <c r="G155" s="36">
        <f t="shared" si="32"/>
        <v>0.33363839647767923</v>
      </c>
      <c r="H155" s="31">
        <v>5232088</v>
      </c>
      <c r="I155" s="36">
        <f t="shared" si="33"/>
        <v>0.28660750884800895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11322736</v>
      </c>
      <c r="O155" s="36">
        <f t="shared" si="37"/>
        <v>0.62024590532568813</v>
      </c>
      <c r="P155" s="31">
        <v>6097012</v>
      </c>
      <c r="Q155" s="31">
        <v>24796943</v>
      </c>
      <c r="R155" s="31">
        <v>24574878</v>
      </c>
      <c r="S155" s="31">
        <v>9639246</v>
      </c>
      <c r="T155" s="36">
        <f t="shared" si="38"/>
        <v>0.3887271910896436</v>
      </c>
      <c r="U155" s="36">
        <f t="shared" si="39"/>
        <v>-0.14186030796724691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54411078</v>
      </c>
      <c r="E156" s="31">
        <v>54411078</v>
      </c>
      <c r="F156" s="31">
        <v>14151122</v>
      </c>
      <c r="G156" s="36">
        <f t="shared" si="32"/>
        <v>0.2600779569189936</v>
      </c>
      <c r="H156" s="31">
        <v>14339017</v>
      </c>
      <c r="I156" s="36">
        <f t="shared" si="33"/>
        <v>0.26353120590626783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28490139</v>
      </c>
      <c r="O156" s="36">
        <f t="shared" si="37"/>
        <v>0.52360916282526138</v>
      </c>
      <c r="P156" s="31">
        <v>15894013</v>
      </c>
      <c r="Q156" s="31">
        <v>51095357</v>
      </c>
      <c r="R156" s="31">
        <v>49893662</v>
      </c>
      <c r="S156" s="31">
        <v>29563287</v>
      </c>
      <c r="T156" s="36">
        <f t="shared" si="38"/>
        <v>0.57859047740873992</v>
      </c>
      <c r="U156" s="36">
        <f t="shared" si="39"/>
        <v>-9.7835329567177332E-2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289721235</v>
      </c>
      <c r="E157" s="32">
        <f>SUM(E151:E156)</f>
        <v>288091041</v>
      </c>
      <c r="F157" s="32">
        <f>SUM(F151:F156)</f>
        <v>69310841</v>
      </c>
      <c r="G157" s="37">
        <f t="shared" si="32"/>
        <v>0.23923286465350047</v>
      </c>
      <c r="H157" s="32">
        <f>SUM(H151:H156)</f>
        <v>74284621</v>
      </c>
      <c r="I157" s="37">
        <f t="shared" si="33"/>
        <v>0.25640033254725014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143595462</v>
      </c>
      <c r="O157" s="37">
        <f t="shared" si="37"/>
        <v>0.49563319720075055</v>
      </c>
      <c r="P157" s="32">
        <f>SUM(P151:P156)</f>
        <v>73139389</v>
      </c>
      <c r="Q157" s="32">
        <f>SUM(Q151:Q156)</f>
        <v>282881057</v>
      </c>
      <c r="R157" s="32">
        <f>SUM(R151:R156)</f>
        <v>277945879</v>
      </c>
      <c r="S157" s="32">
        <f>SUM(S151:S156)</f>
        <v>138543466</v>
      </c>
      <c r="T157" s="37">
        <f t="shared" si="38"/>
        <v>0.48975872569650358</v>
      </c>
      <c r="U157" s="37">
        <f t="shared" si="39"/>
        <v>1.5658211199987004E-2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30811229</v>
      </c>
      <c r="E158" s="31">
        <v>30811229</v>
      </c>
      <c r="F158" s="31">
        <v>9546039</v>
      </c>
      <c r="G158" s="36">
        <f t="shared" si="32"/>
        <v>0.3098233764060499</v>
      </c>
      <c r="H158" s="31">
        <v>9650221</v>
      </c>
      <c r="I158" s="36">
        <f t="shared" si="33"/>
        <v>0.31320467612635638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19196260</v>
      </c>
      <c r="O158" s="36">
        <f t="shared" si="37"/>
        <v>0.62302805253240634</v>
      </c>
      <c r="P158" s="31">
        <v>7942653</v>
      </c>
      <c r="Q158" s="31">
        <v>31791573</v>
      </c>
      <c r="R158" s="31">
        <v>31281836</v>
      </c>
      <c r="S158" s="31">
        <v>15518459</v>
      </c>
      <c r="T158" s="36">
        <f t="shared" si="38"/>
        <v>0.48813121011659283</v>
      </c>
      <c r="U158" s="36">
        <f t="shared" si="39"/>
        <v>0.21498710821182798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75152103</v>
      </c>
      <c r="E159" s="31">
        <v>75152103</v>
      </c>
      <c r="F159" s="31">
        <v>14735906</v>
      </c>
      <c r="G159" s="36">
        <f t="shared" si="32"/>
        <v>0.19608108638024407</v>
      </c>
      <c r="H159" s="31">
        <v>17634373</v>
      </c>
      <c r="I159" s="36">
        <f t="shared" si="33"/>
        <v>0.23464909558153016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32370279</v>
      </c>
      <c r="O159" s="36">
        <f t="shared" si="37"/>
        <v>0.43073018196177426</v>
      </c>
      <c r="P159" s="31">
        <v>15798844</v>
      </c>
      <c r="Q159" s="31">
        <v>66994357</v>
      </c>
      <c r="R159" s="31">
        <v>69979786</v>
      </c>
      <c r="S159" s="31">
        <v>28335406</v>
      </c>
      <c r="T159" s="36">
        <f t="shared" si="38"/>
        <v>0.42295213013239308</v>
      </c>
      <c r="U159" s="36">
        <f t="shared" si="39"/>
        <v>0.11618122186661251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21619198</v>
      </c>
      <c r="E160" s="31">
        <v>21619198</v>
      </c>
      <c r="F160" s="31">
        <v>4652247</v>
      </c>
      <c r="G160" s="36">
        <f t="shared" si="32"/>
        <v>0.215190544996165</v>
      </c>
      <c r="H160" s="31">
        <v>5582864</v>
      </c>
      <c r="I160" s="36">
        <f t="shared" si="33"/>
        <v>0.25823640636438039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10235111</v>
      </c>
      <c r="O160" s="36">
        <f t="shared" si="37"/>
        <v>0.47342695136054536</v>
      </c>
      <c r="P160" s="31">
        <v>5540048</v>
      </c>
      <c r="Q160" s="31">
        <v>26203674</v>
      </c>
      <c r="R160" s="31">
        <v>22952654</v>
      </c>
      <c r="S160" s="31">
        <v>11120935</v>
      </c>
      <c r="T160" s="36">
        <f t="shared" si="38"/>
        <v>0.42440365423566179</v>
      </c>
      <c r="U160" s="36">
        <f t="shared" si="39"/>
        <v>7.7284528942709318E-3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17350919</v>
      </c>
      <c r="E161" s="31">
        <v>17350919</v>
      </c>
      <c r="F161" s="31">
        <v>2792064</v>
      </c>
      <c r="G161" s="36">
        <f t="shared" si="32"/>
        <v>0.16091735544382404</v>
      </c>
      <c r="H161" s="31">
        <v>4789971</v>
      </c>
      <c r="I161" s="36">
        <f t="shared" si="33"/>
        <v>0.27606439751116352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7582035</v>
      </c>
      <c r="O161" s="36">
        <f t="shared" si="37"/>
        <v>0.43698175295498759</v>
      </c>
      <c r="P161" s="31">
        <v>3224662</v>
      </c>
      <c r="Q161" s="31">
        <v>17763485</v>
      </c>
      <c r="R161" s="31">
        <v>15660924</v>
      </c>
      <c r="S161" s="31">
        <v>8330800</v>
      </c>
      <c r="T161" s="36">
        <f t="shared" si="38"/>
        <v>0.46898454892156577</v>
      </c>
      <c r="U161" s="36">
        <f t="shared" si="39"/>
        <v>0.4854180066003817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28093572</v>
      </c>
      <c r="E162" s="31">
        <v>28557572</v>
      </c>
      <c r="F162" s="31">
        <v>5877246</v>
      </c>
      <c r="G162" s="36">
        <f t="shared" si="32"/>
        <v>0.20920251792830047</v>
      </c>
      <c r="H162" s="31">
        <v>6192278</v>
      </c>
      <c r="I162" s="36">
        <f t="shared" si="33"/>
        <v>0.2204161863076721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12069524</v>
      </c>
      <c r="O162" s="36">
        <f t="shared" si="37"/>
        <v>0.42961870423597254</v>
      </c>
      <c r="P162" s="31">
        <v>5304419</v>
      </c>
      <c r="Q162" s="31">
        <v>28091175</v>
      </c>
      <c r="R162" s="31">
        <v>27593695</v>
      </c>
      <c r="S162" s="31">
        <v>13346067</v>
      </c>
      <c r="T162" s="36">
        <f t="shared" si="38"/>
        <v>0.4750982114489693</v>
      </c>
      <c r="U162" s="36">
        <f t="shared" si="39"/>
        <v>0.16738100817450507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173027021</v>
      </c>
      <c r="E163" s="32">
        <f>SUM(E158:E162)</f>
        <v>173491021</v>
      </c>
      <c r="F163" s="32">
        <f>SUM(F158:F162)</f>
        <v>37603502</v>
      </c>
      <c r="G163" s="37">
        <f t="shared" si="32"/>
        <v>0.2173273387166505</v>
      </c>
      <c r="H163" s="32">
        <f>SUM(H158:H162)</f>
        <v>43849707</v>
      </c>
      <c r="I163" s="37">
        <f t="shared" si="33"/>
        <v>0.25342693150799839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81453209</v>
      </c>
      <c r="O163" s="37">
        <f t="shared" si="37"/>
        <v>0.47075427022464889</v>
      </c>
      <c r="P163" s="32">
        <f>SUM(P158:P162)</f>
        <v>37810626</v>
      </c>
      <c r="Q163" s="32">
        <f>SUM(Q158:Q162)</f>
        <v>170844264</v>
      </c>
      <c r="R163" s="32">
        <f>SUM(R158:R162)</f>
        <v>167468895</v>
      </c>
      <c r="S163" s="32">
        <f>SUM(S158:S162)</f>
        <v>76651667</v>
      </c>
      <c r="T163" s="37">
        <f t="shared" si="38"/>
        <v>0.44866397738703129</v>
      </c>
      <c r="U163" s="37">
        <f t="shared" si="39"/>
        <v>0.15971914879166516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11426088</v>
      </c>
      <c r="E164" s="31">
        <v>11426088</v>
      </c>
      <c r="F164" s="31">
        <v>2389651</v>
      </c>
      <c r="G164" s="36">
        <f t="shared" si="32"/>
        <v>0.20913990860213924</v>
      </c>
      <c r="H164" s="31">
        <v>2664730</v>
      </c>
      <c r="I164" s="36">
        <f t="shared" si="33"/>
        <v>0.23321455252226309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5054381</v>
      </c>
      <c r="O164" s="36">
        <f t="shared" si="37"/>
        <v>0.44235446112440235</v>
      </c>
      <c r="P164" s="31">
        <v>2944906</v>
      </c>
      <c r="Q164" s="31">
        <v>9189755</v>
      </c>
      <c r="R164" s="31">
        <v>10106667</v>
      </c>
      <c r="S164" s="31">
        <v>5721339</v>
      </c>
      <c r="T164" s="36">
        <f t="shared" si="38"/>
        <v>0.6225779686183146</v>
      </c>
      <c r="U164" s="36">
        <f t="shared" si="39"/>
        <v>-9.5139199689226128E-2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13491577</v>
      </c>
      <c r="E165" s="31">
        <v>13491577</v>
      </c>
      <c r="F165" s="31">
        <v>2533144</v>
      </c>
      <c r="G165" s="36">
        <f t="shared" si="32"/>
        <v>0.18775744303279002</v>
      </c>
      <c r="H165" s="31">
        <v>3788876</v>
      </c>
      <c r="I165" s="36">
        <f t="shared" si="33"/>
        <v>0.28083270028403645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6322020</v>
      </c>
      <c r="O165" s="36">
        <f t="shared" si="37"/>
        <v>0.46859014331682647</v>
      </c>
      <c r="P165" s="31">
        <v>1832003</v>
      </c>
      <c r="Q165" s="31">
        <v>11684388</v>
      </c>
      <c r="R165" s="31">
        <v>11742031</v>
      </c>
      <c r="S165" s="31">
        <v>3603038</v>
      </c>
      <c r="T165" s="36">
        <f t="shared" si="38"/>
        <v>0.30836343332658928</v>
      </c>
      <c r="U165" s="36">
        <f t="shared" si="39"/>
        <v>1.0681603687330208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57546976</v>
      </c>
      <c r="E166" s="31">
        <v>57546976</v>
      </c>
      <c r="F166" s="31">
        <v>14588863</v>
      </c>
      <c r="G166" s="36">
        <f t="shared" si="32"/>
        <v>0.2535122436320546</v>
      </c>
      <c r="H166" s="31">
        <v>13325312</v>
      </c>
      <c r="I166" s="36">
        <f t="shared" si="33"/>
        <v>0.23155538181537114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27914175</v>
      </c>
      <c r="O166" s="36">
        <f t="shared" si="37"/>
        <v>0.48506762544742577</v>
      </c>
      <c r="P166" s="31">
        <v>12868878</v>
      </c>
      <c r="Q166" s="31">
        <v>57469900</v>
      </c>
      <c r="R166" s="31">
        <v>53441700</v>
      </c>
      <c r="S166" s="31">
        <v>24083975</v>
      </c>
      <c r="T166" s="36">
        <f t="shared" si="38"/>
        <v>0.41907111374824041</v>
      </c>
      <c r="U166" s="36">
        <f t="shared" si="39"/>
        <v>3.5468049351310871E-2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21021729</v>
      </c>
      <c r="E167" s="31">
        <v>21021729</v>
      </c>
      <c r="F167" s="31">
        <v>4329305</v>
      </c>
      <c r="G167" s="36">
        <f t="shared" si="32"/>
        <v>0.20594428745608889</v>
      </c>
      <c r="H167" s="31">
        <v>5368974</v>
      </c>
      <c r="I167" s="36">
        <f t="shared" si="33"/>
        <v>0.25540116134120083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9698279</v>
      </c>
      <c r="O167" s="36">
        <f t="shared" si="37"/>
        <v>0.46134544879728973</v>
      </c>
      <c r="P167" s="31">
        <v>526186</v>
      </c>
      <c r="Q167" s="31">
        <v>17772243</v>
      </c>
      <c r="R167" s="31">
        <v>17856435</v>
      </c>
      <c r="S167" s="31">
        <v>2822767</v>
      </c>
      <c r="T167" s="36">
        <f t="shared" si="38"/>
        <v>0.15883009252124225</v>
      </c>
      <c r="U167" s="36">
        <f t="shared" si="39"/>
        <v>9.2035667995727746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24662245</v>
      </c>
      <c r="E168" s="31">
        <v>24662245</v>
      </c>
      <c r="F168" s="31">
        <v>4093882</v>
      </c>
      <c r="G168" s="36">
        <f t="shared" si="32"/>
        <v>0.1659979454425175</v>
      </c>
      <c r="H168" s="31">
        <v>4274670</v>
      </c>
      <c r="I168" s="36">
        <f t="shared" si="33"/>
        <v>0.17332850273768668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8368552</v>
      </c>
      <c r="O168" s="36">
        <f t="shared" si="37"/>
        <v>0.33932644818020419</v>
      </c>
      <c r="P168" s="31">
        <v>4674610</v>
      </c>
      <c r="Q168" s="31">
        <v>20591837</v>
      </c>
      <c r="R168" s="31">
        <v>20082243</v>
      </c>
      <c r="S168" s="31">
        <v>8976708</v>
      </c>
      <c r="T168" s="36">
        <f t="shared" si="38"/>
        <v>0.43593526891262785</v>
      </c>
      <c r="U168" s="36">
        <f t="shared" si="39"/>
        <v>-8.5555800376929891E-2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128148615</v>
      </c>
      <c r="E169" s="32">
        <f>SUM(E164:E168)</f>
        <v>128148615</v>
      </c>
      <c r="F169" s="32">
        <f>SUM(F164:F168)</f>
        <v>27934845</v>
      </c>
      <c r="G169" s="37">
        <f t="shared" si="32"/>
        <v>0.21798788071178141</v>
      </c>
      <c r="H169" s="32">
        <f>SUM(H164:H168)</f>
        <v>29422562</v>
      </c>
      <c r="I169" s="37">
        <f t="shared" si="33"/>
        <v>0.22959719073046556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57357407</v>
      </c>
      <c r="O169" s="37">
        <f t="shared" si="37"/>
        <v>0.44758507144224696</v>
      </c>
      <c r="P169" s="32">
        <f>SUM(P164:P168)</f>
        <v>22846583</v>
      </c>
      <c r="Q169" s="32">
        <f>SUM(Q164:Q168)</f>
        <v>116708123</v>
      </c>
      <c r="R169" s="32">
        <f>SUM(R164:R168)</f>
        <v>113229076</v>
      </c>
      <c r="S169" s="32">
        <f>SUM(S164:S168)</f>
        <v>45207827</v>
      </c>
      <c r="T169" s="37">
        <f t="shared" si="38"/>
        <v>0.38735801620252258</v>
      </c>
      <c r="U169" s="37">
        <f t="shared" si="39"/>
        <v>0.28783205786178168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3083711249</v>
      </c>
      <c r="E170" s="32">
        <f>SUM(E105,E107:E111,E113:E120,E122:E125,E127:E131,E133:E136,E138:E143,E145:E149,E151:E156,E158:E162,E164:E168)</f>
        <v>3085638246</v>
      </c>
      <c r="F170" s="32">
        <f>SUM(F105,F107:F111,F113:F120,F122:F125,F127:F131,F133:F136,F138:F143,F145:F149,F151:F156,F158:F162,F164:F168)</f>
        <v>636385578</v>
      </c>
      <c r="G170" s="37">
        <f t="shared" si="32"/>
        <v>0.20637002838912691</v>
      </c>
      <c r="H170" s="32">
        <f>SUM(H105,H107:H111,H113:H120,H122:H125,H127:H131,H133:H136,H138:H143,H145:H149,H151:H156,H158:H162,H164:H168)</f>
        <v>786232827</v>
      </c>
      <c r="I170" s="37">
        <f t="shared" si="33"/>
        <v>0.2549631802442473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1422618405</v>
      </c>
      <c r="O170" s="37">
        <f t="shared" si="37"/>
        <v>0.46133320863337424</v>
      </c>
      <c r="P170" s="32">
        <f>SUM(P105,P107:P111,P113:P120,P122:P125,P127:P131,P133:P136,P138:P143,P145:P149,P151:P156,P158:P162,P164:P168)</f>
        <v>713504059</v>
      </c>
      <c r="Q170" s="32">
        <f>SUM(Q105,Q107:Q111,Q113:Q120,Q122:Q125,Q127:Q131,Q133:Q136,Q138:Q143,Q145:Q149,Q151:Q156,Q158:Q162,Q164:Q168)</f>
        <v>2905859808</v>
      </c>
      <c r="R170" s="32">
        <f>SUM(R105,R107:R111,R113:R120,R122:R125,R127:R131,R133:R136,R138:R143,R145:R149,R151:R156,R158:R162,R164:R168)</f>
        <v>3000420894</v>
      </c>
      <c r="S170" s="32">
        <f>SUM(S105,S107:S111,S113:S120,S122:S125,S127:S131,S133:S136,S138:S143,S145:S149,S151:S156,S158:S162,S164:S168)</f>
        <v>1339394313</v>
      </c>
      <c r="T170" s="37">
        <f t="shared" si="38"/>
        <v>0.46092874450190957</v>
      </c>
      <c r="U170" s="37">
        <f t="shared" si="39"/>
        <v>0.10193182096529596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19264098</v>
      </c>
      <c r="E173" s="31">
        <v>19264098</v>
      </c>
      <c r="F173" s="31">
        <v>2384604</v>
      </c>
      <c r="G173" s="36">
        <f t="shared" ref="G173:G205" si="40">IF(($D173     =0),0,($F173     /$D173     ))</f>
        <v>0.12378487692494089</v>
      </c>
      <c r="H173" s="31">
        <v>2414223</v>
      </c>
      <c r="I173" s="36">
        <f t="shared" ref="I173:I205" si="41">IF(($D173     =0),0,($H173     /$D173     ))</f>
        <v>0.12532240024941735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4798827</v>
      </c>
      <c r="O173" s="36">
        <f t="shared" ref="O173:O205" si="45">IF(($D173     =0),0,($N173     /$D173     ))</f>
        <v>0.24910727717435824</v>
      </c>
      <c r="P173" s="31">
        <v>1829937</v>
      </c>
      <c r="Q173" s="31">
        <v>16917876</v>
      </c>
      <c r="R173" s="31">
        <v>14280658</v>
      </c>
      <c r="S173" s="31">
        <v>3491439</v>
      </c>
      <c r="T173" s="36">
        <f t="shared" ref="T173:T205" si="46">IF(($Q173     =0),0,($S173     /$Q173     ))</f>
        <v>0.20637572943553908</v>
      </c>
      <c r="U173" s="36">
        <f t="shared" ref="U173:U205" si="47">IF(($P173     =0),0,(($H173     /$P173     )-1))</f>
        <v>0.31929295926581069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13801929</v>
      </c>
      <c r="E174" s="31">
        <v>13801929</v>
      </c>
      <c r="F174" s="31">
        <v>3887619</v>
      </c>
      <c r="G174" s="36">
        <f t="shared" si="40"/>
        <v>0.28167214887136427</v>
      </c>
      <c r="H174" s="31">
        <v>6322145</v>
      </c>
      <c r="I174" s="36">
        <f t="shared" si="41"/>
        <v>0.45806242011533316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10209764</v>
      </c>
      <c r="O174" s="36">
        <f t="shared" si="45"/>
        <v>0.73973456898669743</v>
      </c>
      <c r="P174" s="31">
        <v>3093175</v>
      </c>
      <c r="Q174" s="31">
        <v>12663902</v>
      </c>
      <c r="R174" s="31">
        <v>13624336</v>
      </c>
      <c r="S174" s="31">
        <v>7327070</v>
      </c>
      <c r="T174" s="36">
        <f t="shared" si="46"/>
        <v>0.57857917725516195</v>
      </c>
      <c r="U174" s="36">
        <f t="shared" si="47"/>
        <v>1.0439014928027026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20153377</v>
      </c>
      <c r="E175" s="31">
        <v>20153377</v>
      </c>
      <c r="F175" s="31">
        <v>4077566</v>
      </c>
      <c r="G175" s="36">
        <f t="shared" si="40"/>
        <v>0.20232668698650355</v>
      </c>
      <c r="H175" s="31">
        <v>5697368</v>
      </c>
      <c r="I175" s="36">
        <f t="shared" si="41"/>
        <v>0.28270041293823861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9774934</v>
      </c>
      <c r="O175" s="36">
        <f t="shared" si="45"/>
        <v>0.48502709992474213</v>
      </c>
      <c r="P175" s="31">
        <v>3946753</v>
      </c>
      <c r="Q175" s="31">
        <v>11970678</v>
      </c>
      <c r="R175" s="31">
        <v>11970678</v>
      </c>
      <c r="S175" s="31">
        <v>7329367</v>
      </c>
      <c r="T175" s="36">
        <f t="shared" si="46"/>
        <v>0.61227668140434488</v>
      </c>
      <c r="U175" s="36">
        <f t="shared" si="47"/>
        <v>0.44355828702733624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23431920</v>
      </c>
      <c r="E176" s="31">
        <v>23431920</v>
      </c>
      <c r="F176" s="31">
        <v>4478120</v>
      </c>
      <c r="G176" s="36">
        <f t="shared" si="40"/>
        <v>0.19111195326716718</v>
      </c>
      <c r="H176" s="31">
        <v>4845588</v>
      </c>
      <c r="I176" s="36">
        <f t="shared" si="41"/>
        <v>0.20679432159208463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9323708</v>
      </c>
      <c r="O176" s="36">
        <f t="shared" si="45"/>
        <v>0.39790627485925184</v>
      </c>
      <c r="P176" s="31">
        <v>4673505</v>
      </c>
      <c r="Q176" s="31">
        <v>18264075</v>
      </c>
      <c r="R176" s="31">
        <v>21994029</v>
      </c>
      <c r="S176" s="31">
        <v>7763986</v>
      </c>
      <c r="T176" s="36">
        <f t="shared" si="46"/>
        <v>0.4250960423673249</v>
      </c>
      <c r="U176" s="36">
        <f t="shared" si="47"/>
        <v>3.6820972696081311E-2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72046640</v>
      </c>
      <c r="E177" s="31">
        <v>72046640</v>
      </c>
      <c r="F177" s="31">
        <v>12799719</v>
      </c>
      <c r="G177" s="36">
        <f t="shared" si="40"/>
        <v>0.17765879158278583</v>
      </c>
      <c r="H177" s="31">
        <v>13395796</v>
      </c>
      <c r="I177" s="36">
        <f t="shared" si="41"/>
        <v>0.18593227942344015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26195515</v>
      </c>
      <c r="O177" s="36">
        <f t="shared" si="45"/>
        <v>0.36359107100622595</v>
      </c>
      <c r="P177" s="31">
        <v>9874035</v>
      </c>
      <c r="Q177" s="31">
        <v>46404771</v>
      </c>
      <c r="R177" s="31">
        <v>51000148</v>
      </c>
      <c r="S177" s="31">
        <v>19806832</v>
      </c>
      <c r="T177" s="36">
        <f t="shared" si="46"/>
        <v>0.42682749150943983</v>
      </c>
      <c r="U177" s="36">
        <f t="shared" si="47"/>
        <v>0.3566688795411399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28064916</v>
      </c>
      <c r="E178" s="31">
        <v>28064916</v>
      </c>
      <c r="F178" s="31">
        <v>8221402</v>
      </c>
      <c r="G178" s="36">
        <f t="shared" si="40"/>
        <v>0.29294233412278875</v>
      </c>
      <c r="H178" s="31">
        <v>6343544</v>
      </c>
      <c r="I178" s="36">
        <f t="shared" si="41"/>
        <v>0.22603110588323158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14564946</v>
      </c>
      <c r="O178" s="36">
        <f t="shared" si="45"/>
        <v>0.5189734400060203</v>
      </c>
      <c r="P178" s="31">
        <v>4416138</v>
      </c>
      <c r="Q178" s="31">
        <v>28636997</v>
      </c>
      <c r="R178" s="31">
        <v>28086047</v>
      </c>
      <c r="S178" s="31">
        <v>9333390</v>
      </c>
      <c r="T178" s="36">
        <f t="shared" si="46"/>
        <v>0.3259206962238394</v>
      </c>
      <c r="U178" s="36">
        <f t="shared" si="47"/>
        <v>0.43644605308982642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176762880</v>
      </c>
      <c r="E179" s="32">
        <f>SUM(E173:E178)</f>
        <v>176762880</v>
      </c>
      <c r="F179" s="32">
        <f>SUM(F173:F178)</f>
        <v>35849030</v>
      </c>
      <c r="G179" s="37">
        <f t="shared" si="40"/>
        <v>0.20280858741382807</v>
      </c>
      <c r="H179" s="32">
        <f>SUM(H173:H178)</f>
        <v>39018664</v>
      </c>
      <c r="I179" s="37">
        <f t="shared" si="41"/>
        <v>0.22074014634746844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74867694</v>
      </c>
      <c r="O179" s="37">
        <f t="shared" si="45"/>
        <v>0.42354873376129648</v>
      </c>
      <c r="P179" s="32">
        <f>SUM(P173:P178)</f>
        <v>27833543</v>
      </c>
      <c r="Q179" s="32">
        <f>SUM(Q173:Q178)</f>
        <v>134858299</v>
      </c>
      <c r="R179" s="32">
        <f>SUM(R173:R178)</f>
        <v>140955896</v>
      </c>
      <c r="S179" s="32">
        <f>SUM(S173:S178)</f>
        <v>55052084</v>
      </c>
      <c r="T179" s="37">
        <f t="shared" si="46"/>
        <v>0.40822169942985859</v>
      </c>
      <c r="U179" s="37">
        <f t="shared" si="47"/>
        <v>0.40185760756365085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1563000</v>
      </c>
      <c r="E180" s="31">
        <v>1563000</v>
      </c>
      <c r="F180" s="31">
        <v>21788</v>
      </c>
      <c r="G180" s="36">
        <f t="shared" si="40"/>
        <v>1.3939859245041587E-2</v>
      </c>
      <c r="H180" s="31">
        <v>8150</v>
      </c>
      <c r="I180" s="36">
        <f t="shared" si="41"/>
        <v>5.2143314139475368E-3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29938</v>
      </c>
      <c r="O180" s="36">
        <f t="shared" si="45"/>
        <v>1.9154190658989125E-2</v>
      </c>
      <c r="P180" s="31">
        <v>0</v>
      </c>
      <c r="Q180" s="31">
        <v>4040</v>
      </c>
      <c r="R180" s="31">
        <v>510795</v>
      </c>
      <c r="S180" s="31">
        <v>2310</v>
      </c>
      <c r="T180" s="36">
        <f t="shared" si="46"/>
        <v>0.57178217821782173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3385190</v>
      </c>
      <c r="E181" s="31">
        <v>3385190</v>
      </c>
      <c r="F181" s="31">
        <v>792070</v>
      </c>
      <c r="G181" s="36">
        <f t="shared" si="40"/>
        <v>0.23398095823277276</v>
      </c>
      <c r="H181" s="31">
        <v>483081</v>
      </c>
      <c r="I181" s="36">
        <f t="shared" si="41"/>
        <v>0.14270424998301426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1275151</v>
      </c>
      <c r="O181" s="36">
        <f t="shared" si="45"/>
        <v>0.37668520821578699</v>
      </c>
      <c r="P181" s="31">
        <v>721688</v>
      </c>
      <c r="Q181" s="31">
        <v>2963645</v>
      </c>
      <c r="R181" s="31">
        <v>3231645</v>
      </c>
      <c r="S181" s="31">
        <v>1412164</v>
      </c>
      <c r="T181" s="36">
        <f t="shared" si="46"/>
        <v>0.47649566665373216</v>
      </c>
      <c r="U181" s="36">
        <f t="shared" si="47"/>
        <v>-0.33062348272383635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5933300</v>
      </c>
      <c r="E182" s="31">
        <v>5933300</v>
      </c>
      <c r="F182" s="31">
        <v>349612</v>
      </c>
      <c r="G182" s="36">
        <f t="shared" si="40"/>
        <v>5.8923701818549543E-2</v>
      </c>
      <c r="H182" s="31">
        <v>347376</v>
      </c>
      <c r="I182" s="36">
        <f t="shared" si="41"/>
        <v>5.8546845768796457E-2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696988</v>
      </c>
      <c r="O182" s="36">
        <f t="shared" si="45"/>
        <v>0.117470547587346</v>
      </c>
      <c r="P182" s="31">
        <v>883958</v>
      </c>
      <c r="Q182" s="31">
        <v>5408097</v>
      </c>
      <c r="R182" s="31">
        <v>6514597</v>
      </c>
      <c r="S182" s="31">
        <v>3910191</v>
      </c>
      <c r="T182" s="36">
        <f t="shared" si="46"/>
        <v>0.72302530816292676</v>
      </c>
      <c r="U182" s="36">
        <f t="shared" si="47"/>
        <v>-0.60702205308397006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12780757</v>
      </c>
      <c r="E183" s="31">
        <v>12780757</v>
      </c>
      <c r="F183" s="31">
        <v>4060109</v>
      </c>
      <c r="G183" s="36">
        <f t="shared" si="40"/>
        <v>0.31767359319952643</v>
      </c>
      <c r="H183" s="31">
        <v>1689673</v>
      </c>
      <c r="I183" s="36">
        <f t="shared" si="41"/>
        <v>0.13220445393023278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5749782</v>
      </c>
      <c r="O183" s="36">
        <f t="shared" si="45"/>
        <v>0.44987804712975921</v>
      </c>
      <c r="P183" s="31">
        <v>675966</v>
      </c>
      <c r="Q183" s="31">
        <v>11883268</v>
      </c>
      <c r="R183" s="31">
        <v>14320700</v>
      </c>
      <c r="S183" s="31">
        <v>2167595</v>
      </c>
      <c r="T183" s="36">
        <f t="shared" si="46"/>
        <v>0.1824073142169309</v>
      </c>
      <c r="U183" s="36">
        <f t="shared" si="47"/>
        <v>1.4996419938280918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155550686</v>
      </c>
      <c r="E184" s="31">
        <v>155550686</v>
      </c>
      <c r="F184" s="31">
        <v>36311741</v>
      </c>
      <c r="G184" s="36">
        <f t="shared" si="40"/>
        <v>0.23343992838450098</v>
      </c>
      <c r="H184" s="31">
        <v>37861503</v>
      </c>
      <c r="I184" s="36">
        <f t="shared" si="41"/>
        <v>0.24340299598550147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74173244</v>
      </c>
      <c r="O184" s="36">
        <f t="shared" si="45"/>
        <v>0.47684292437000247</v>
      </c>
      <c r="P184" s="31">
        <v>34958194</v>
      </c>
      <c r="Q184" s="31">
        <v>150251120</v>
      </c>
      <c r="R184" s="31">
        <v>141803670</v>
      </c>
      <c r="S184" s="31">
        <v>68841520</v>
      </c>
      <c r="T184" s="36">
        <f t="shared" si="46"/>
        <v>0.45817641825232319</v>
      </c>
      <c r="U184" s="36">
        <f t="shared" si="47"/>
        <v>8.3050886438813087E-2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179212933</v>
      </c>
      <c r="E185" s="32">
        <f>SUM(E180:E184)</f>
        <v>179212933</v>
      </c>
      <c r="F185" s="32">
        <f>SUM(F180:F184)</f>
        <v>41535320</v>
      </c>
      <c r="G185" s="37">
        <f t="shared" si="40"/>
        <v>0.23176519297298706</v>
      </c>
      <c r="H185" s="32">
        <f>SUM(H180:H184)</f>
        <v>40389783</v>
      </c>
      <c r="I185" s="37">
        <f t="shared" si="41"/>
        <v>0.22537314871131539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81925103</v>
      </c>
      <c r="O185" s="37">
        <f t="shared" si="45"/>
        <v>0.45713834168430245</v>
      </c>
      <c r="P185" s="32">
        <f>SUM(P180:P184)</f>
        <v>37239806</v>
      </c>
      <c r="Q185" s="32">
        <f>SUM(Q180:Q184)</f>
        <v>170510170</v>
      </c>
      <c r="R185" s="32">
        <f>SUM(R180:R184)</f>
        <v>166381407</v>
      </c>
      <c r="S185" s="32">
        <f>SUM(S180:S184)</f>
        <v>76333780</v>
      </c>
      <c r="T185" s="37">
        <f t="shared" si="46"/>
        <v>0.44767875136128243</v>
      </c>
      <c r="U185" s="37">
        <f t="shared" si="47"/>
        <v>8.4586289198176789E-2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9821480</v>
      </c>
      <c r="E187" s="31">
        <v>9821480</v>
      </c>
      <c r="F187" s="31">
        <v>1795820</v>
      </c>
      <c r="G187" s="36">
        <f t="shared" si="40"/>
        <v>0.18284616982369256</v>
      </c>
      <c r="H187" s="31">
        <v>1034216</v>
      </c>
      <c r="I187" s="36">
        <f t="shared" si="41"/>
        <v>0.10530144133063449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2830036</v>
      </c>
      <c r="O187" s="36">
        <f t="shared" si="45"/>
        <v>0.28814761115432702</v>
      </c>
      <c r="P187" s="31">
        <v>1674882</v>
      </c>
      <c r="Q187" s="31">
        <v>8902341</v>
      </c>
      <c r="R187" s="31">
        <v>8063081</v>
      </c>
      <c r="S187" s="31">
        <v>3620789</v>
      </c>
      <c r="T187" s="36">
        <f t="shared" si="46"/>
        <v>0.40672324279647343</v>
      </c>
      <c r="U187" s="36">
        <f t="shared" si="47"/>
        <v>-0.38251411144188063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83619630</v>
      </c>
      <c r="E188" s="31">
        <v>83674037</v>
      </c>
      <c r="F188" s="31">
        <v>15860747</v>
      </c>
      <c r="G188" s="36">
        <f t="shared" si="40"/>
        <v>0.18967731619955744</v>
      </c>
      <c r="H188" s="31">
        <v>17910706</v>
      </c>
      <c r="I188" s="36">
        <f t="shared" si="41"/>
        <v>0.2141926004695309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33771453</v>
      </c>
      <c r="O188" s="36">
        <f t="shared" si="45"/>
        <v>0.40386991666908834</v>
      </c>
      <c r="P188" s="31">
        <v>19302309</v>
      </c>
      <c r="Q188" s="31">
        <v>86966465</v>
      </c>
      <c r="R188" s="31">
        <v>86809497</v>
      </c>
      <c r="S188" s="31">
        <v>38191266</v>
      </c>
      <c r="T188" s="36">
        <f t="shared" si="46"/>
        <v>0.43914934337045897</v>
      </c>
      <c r="U188" s="36">
        <f t="shared" si="47"/>
        <v>-7.2095157113068686E-2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34543610</v>
      </c>
      <c r="E189" s="31">
        <v>34543610</v>
      </c>
      <c r="F189" s="31">
        <v>2613579</v>
      </c>
      <c r="G189" s="36">
        <f t="shared" si="40"/>
        <v>7.5660274070949732E-2</v>
      </c>
      <c r="H189" s="31">
        <v>11794284</v>
      </c>
      <c r="I189" s="36">
        <f t="shared" si="41"/>
        <v>0.34143171486709117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14407863</v>
      </c>
      <c r="O189" s="36">
        <f t="shared" si="45"/>
        <v>0.41709198893804095</v>
      </c>
      <c r="P189" s="31">
        <v>2574014</v>
      </c>
      <c r="Q189" s="31">
        <v>17231907</v>
      </c>
      <c r="R189" s="31">
        <v>21700131</v>
      </c>
      <c r="S189" s="31">
        <v>5575628</v>
      </c>
      <c r="T189" s="36">
        <f t="shared" si="46"/>
        <v>0.32356418822362493</v>
      </c>
      <c r="U189" s="36">
        <f t="shared" si="47"/>
        <v>3.5820589942401249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18249000</v>
      </c>
      <c r="E190" s="31">
        <v>18249000</v>
      </c>
      <c r="F190" s="31">
        <v>3159552</v>
      </c>
      <c r="G190" s="36">
        <f t="shared" si="40"/>
        <v>0.17313562386980108</v>
      </c>
      <c r="H190" s="31">
        <v>3924858</v>
      </c>
      <c r="I190" s="36">
        <f t="shared" si="41"/>
        <v>0.21507249712313004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7084410</v>
      </c>
      <c r="O190" s="36">
        <f t="shared" si="45"/>
        <v>0.38820812099293112</v>
      </c>
      <c r="P190" s="31">
        <v>3378487</v>
      </c>
      <c r="Q190" s="31">
        <v>17009000</v>
      </c>
      <c r="R190" s="31">
        <v>16414000</v>
      </c>
      <c r="S190" s="31">
        <v>6459492</v>
      </c>
      <c r="T190" s="36">
        <f t="shared" si="46"/>
        <v>0.37976906343700395</v>
      </c>
      <c r="U190" s="36">
        <f t="shared" si="47"/>
        <v>0.1617206163587428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146233720</v>
      </c>
      <c r="E191" s="32">
        <f>SUM(E186:E190)</f>
        <v>146288127</v>
      </c>
      <c r="F191" s="32">
        <f>SUM(F186:F190)</f>
        <v>23429698</v>
      </c>
      <c r="G191" s="37">
        <f t="shared" si="40"/>
        <v>0.16022089843573697</v>
      </c>
      <c r="H191" s="32">
        <f>SUM(H186:H190)</f>
        <v>34664064</v>
      </c>
      <c r="I191" s="37">
        <f t="shared" si="41"/>
        <v>0.23704562805350229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58093762</v>
      </c>
      <c r="O191" s="37">
        <f t="shared" si="45"/>
        <v>0.39726652648923927</v>
      </c>
      <c r="P191" s="32">
        <f>SUM(P186:P190)</f>
        <v>26929692</v>
      </c>
      <c r="Q191" s="32">
        <f>SUM(Q186:Q190)</f>
        <v>130109713</v>
      </c>
      <c r="R191" s="32">
        <f>SUM(R186:R190)</f>
        <v>132986709</v>
      </c>
      <c r="S191" s="32">
        <f>SUM(S186:S190)</f>
        <v>53847175</v>
      </c>
      <c r="T191" s="37">
        <f t="shared" si="46"/>
        <v>0.41385976310623329</v>
      </c>
      <c r="U191" s="37">
        <f t="shared" si="47"/>
        <v>0.28720610692465409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7787713</v>
      </c>
      <c r="E192" s="31">
        <v>7687713</v>
      </c>
      <c r="F192" s="31">
        <v>1012600</v>
      </c>
      <c r="G192" s="36">
        <f t="shared" si="40"/>
        <v>0.13002533606464439</v>
      </c>
      <c r="H192" s="31">
        <v>859225</v>
      </c>
      <c r="I192" s="36">
        <f t="shared" si="41"/>
        <v>0.11033085066180533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1871825</v>
      </c>
      <c r="O192" s="36">
        <f t="shared" si="45"/>
        <v>0.24035618672644973</v>
      </c>
      <c r="P192" s="31">
        <v>693868</v>
      </c>
      <c r="Q192" s="31">
        <v>6638364</v>
      </c>
      <c r="R192" s="31">
        <v>7888750</v>
      </c>
      <c r="S192" s="31">
        <v>2319025</v>
      </c>
      <c r="T192" s="36">
        <f t="shared" si="46"/>
        <v>0.34933682455496567</v>
      </c>
      <c r="U192" s="36">
        <f t="shared" si="47"/>
        <v>0.23831189794024232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30941634</v>
      </c>
      <c r="E193" s="31">
        <v>30941634</v>
      </c>
      <c r="F193" s="31">
        <v>5783776</v>
      </c>
      <c r="G193" s="36">
        <f t="shared" si="40"/>
        <v>0.18692535759423695</v>
      </c>
      <c r="H193" s="31">
        <v>6202172</v>
      </c>
      <c r="I193" s="36">
        <f t="shared" si="41"/>
        <v>0.20044746182441431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11985948</v>
      </c>
      <c r="O193" s="36">
        <f t="shared" si="45"/>
        <v>0.38737281941865126</v>
      </c>
      <c r="P193" s="31">
        <v>5624230</v>
      </c>
      <c r="Q193" s="31">
        <v>27108474</v>
      </c>
      <c r="R193" s="31">
        <v>26229442</v>
      </c>
      <c r="S193" s="31">
        <v>11946139</v>
      </c>
      <c r="T193" s="36">
        <f t="shared" si="46"/>
        <v>0.44067913966680677</v>
      </c>
      <c r="U193" s="36">
        <f t="shared" si="47"/>
        <v>0.10275931105235747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32990074</v>
      </c>
      <c r="E194" s="31">
        <v>32990074</v>
      </c>
      <c r="F194" s="31">
        <v>7890076</v>
      </c>
      <c r="G194" s="36">
        <f t="shared" si="40"/>
        <v>0.23916515009939049</v>
      </c>
      <c r="H194" s="31">
        <v>8297049</v>
      </c>
      <c r="I194" s="36">
        <f t="shared" si="41"/>
        <v>0.25150137583807786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16187125</v>
      </c>
      <c r="O194" s="36">
        <f t="shared" si="45"/>
        <v>0.49066652593746835</v>
      </c>
      <c r="P194" s="31">
        <v>8802519</v>
      </c>
      <c r="Q194" s="31">
        <v>32085164</v>
      </c>
      <c r="R194" s="31">
        <v>32918204</v>
      </c>
      <c r="S194" s="31">
        <v>15841397</v>
      </c>
      <c r="T194" s="36">
        <f t="shared" si="46"/>
        <v>0.49372965648547096</v>
      </c>
      <c r="U194" s="36">
        <f t="shared" si="47"/>
        <v>-5.7423335297543843E-2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45339761</v>
      </c>
      <c r="E195" s="31">
        <v>45339761</v>
      </c>
      <c r="F195" s="31">
        <v>6918893</v>
      </c>
      <c r="G195" s="36">
        <f t="shared" si="40"/>
        <v>0.15260100290338982</v>
      </c>
      <c r="H195" s="31">
        <v>7547033</v>
      </c>
      <c r="I195" s="36">
        <f t="shared" si="41"/>
        <v>0.16645506799208756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14465926</v>
      </c>
      <c r="O195" s="36">
        <f t="shared" si="45"/>
        <v>0.31905607089547738</v>
      </c>
      <c r="P195" s="31">
        <v>6223792</v>
      </c>
      <c r="Q195" s="31">
        <v>34573786</v>
      </c>
      <c r="R195" s="31">
        <v>31951311</v>
      </c>
      <c r="S195" s="31">
        <v>12013707</v>
      </c>
      <c r="T195" s="36">
        <f t="shared" si="46"/>
        <v>0.34748022678222168</v>
      </c>
      <c r="U195" s="36">
        <f t="shared" si="47"/>
        <v>0.21261009365351535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10417699</v>
      </c>
      <c r="E196" s="31">
        <v>10417699</v>
      </c>
      <c r="F196" s="31">
        <v>2925528</v>
      </c>
      <c r="G196" s="36">
        <f t="shared" si="40"/>
        <v>0.28082285733154699</v>
      </c>
      <c r="H196" s="31">
        <v>3000023</v>
      </c>
      <c r="I196" s="36">
        <f t="shared" si="41"/>
        <v>0.28797366865754137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5925551</v>
      </c>
      <c r="O196" s="36">
        <f t="shared" si="45"/>
        <v>0.56879652598908836</v>
      </c>
      <c r="P196" s="31">
        <v>2948160</v>
      </c>
      <c r="Q196" s="31">
        <v>11623172</v>
      </c>
      <c r="R196" s="31">
        <v>12155068</v>
      </c>
      <c r="S196" s="31">
        <v>5988841</v>
      </c>
      <c r="T196" s="36">
        <f t="shared" si="46"/>
        <v>0.5152501399790006</v>
      </c>
      <c r="U196" s="36">
        <f t="shared" si="47"/>
        <v>1.7591650385325064E-2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4800786</v>
      </c>
      <c r="E197" s="31">
        <v>4800786</v>
      </c>
      <c r="F197" s="31">
        <v>965949</v>
      </c>
      <c r="G197" s="36">
        <f t="shared" si="40"/>
        <v>0.20120642744750547</v>
      </c>
      <c r="H197" s="31">
        <v>703813</v>
      </c>
      <c r="I197" s="36">
        <f t="shared" si="41"/>
        <v>0.14660370197713457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1669762</v>
      </c>
      <c r="O197" s="36">
        <f t="shared" si="45"/>
        <v>0.34781012942464007</v>
      </c>
      <c r="P197" s="31">
        <v>1195339</v>
      </c>
      <c r="Q197" s="31">
        <v>4386171</v>
      </c>
      <c r="R197" s="31">
        <v>4592347</v>
      </c>
      <c r="S197" s="31">
        <v>2148659</v>
      </c>
      <c r="T197" s="36">
        <f t="shared" si="46"/>
        <v>0.48987123393046006</v>
      </c>
      <c r="U197" s="36">
        <f t="shared" si="47"/>
        <v>-0.41120217779224133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132277667</v>
      </c>
      <c r="E198" s="32">
        <f>SUM(E192:E197)</f>
        <v>132177667</v>
      </c>
      <c r="F198" s="32">
        <f>SUM(F192:F197)</f>
        <v>25496822</v>
      </c>
      <c r="G198" s="37">
        <f t="shared" si="40"/>
        <v>0.19275228070056602</v>
      </c>
      <c r="H198" s="32">
        <f>SUM(H192:H197)</f>
        <v>26609315</v>
      </c>
      <c r="I198" s="37">
        <f t="shared" si="41"/>
        <v>0.20116256661829393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52106137</v>
      </c>
      <c r="O198" s="37">
        <f t="shared" si="45"/>
        <v>0.39391484731885995</v>
      </c>
      <c r="P198" s="32">
        <f>SUM(P192:P197)</f>
        <v>25487908</v>
      </c>
      <c r="Q198" s="32">
        <f>SUM(Q192:Q197)</f>
        <v>116415131</v>
      </c>
      <c r="R198" s="32">
        <f>SUM(R192:R197)</f>
        <v>115735122</v>
      </c>
      <c r="S198" s="32">
        <f>SUM(S192:S197)</f>
        <v>50257768</v>
      </c>
      <c r="T198" s="37">
        <f t="shared" si="46"/>
        <v>0.43171164751770968</v>
      </c>
      <c r="U198" s="37">
        <f t="shared" si="47"/>
        <v>4.3997608591493709E-2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14187029</v>
      </c>
      <c r="E199" s="31">
        <v>14187029</v>
      </c>
      <c r="F199" s="31">
        <v>888736</v>
      </c>
      <c r="G199" s="36">
        <f t="shared" si="40"/>
        <v>6.2644264701228136E-2</v>
      </c>
      <c r="H199" s="31">
        <v>4617686</v>
      </c>
      <c r="I199" s="36">
        <f t="shared" si="41"/>
        <v>0.32548647077552317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5506422</v>
      </c>
      <c r="O199" s="36">
        <f t="shared" si="45"/>
        <v>0.38813073547675131</v>
      </c>
      <c r="P199" s="31">
        <v>2424819</v>
      </c>
      <c r="Q199" s="31">
        <v>12363920</v>
      </c>
      <c r="R199" s="31">
        <v>13265158</v>
      </c>
      <c r="S199" s="31">
        <v>4712491</v>
      </c>
      <c r="T199" s="36">
        <f t="shared" si="46"/>
        <v>0.38114861629644969</v>
      </c>
      <c r="U199" s="36">
        <f t="shared" si="47"/>
        <v>0.90434255092854343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16522974</v>
      </c>
      <c r="E200" s="31">
        <v>16522974</v>
      </c>
      <c r="F200" s="31">
        <v>1886370</v>
      </c>
      <c r="G200" s="36">
        <f t="shared" si="40"/>
        <v>0.11416649327173183</v>
      </c>
      <c r="H200" s="31">
        <v>2238731</v>
      </c>
      <c r="I200" s="36">
        <f t="shared" si="41"/>
        <v>0.13549201251542248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4125101</v>
      </c>
      <c r="O200" s="36">
        <f t="shared" si="45"/>
        <v>0.24965850578715429</v>
      </c>
      <c r="P200" s="31">
        <v>2021917</v>
      </c>
      <c r="Q200" s="31">
        <v>9466534</v>
      </c>
      <c r="R200" s="31">
        <v>7003783</v>
      </c>
      <c r="S200" s="31">
        <v>3602588</v>
      </c>
      <c r="T200" s="36">
        <f t="shared" si="46"/>
        <v>0.38056040362819171</v>
      </c>
      <c r="U200" s="36">
        <f t="shared" si="47"/>
        <v>0.10723189923226317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37041633</v>
      </c>
      <c r="E201" s="31">
        <v>37041633</v>
      </c>
      <c r="F201" s="31">
        <v>7443801</v>
      </c>
      <c r="G201" s="36">
        <f t="shared" si="40"/>
        <v>0.20095768995929525</v>
      </c>
      <c r="H201" s="31">
        <v>10393642</v>
      </c>
      <c r="I201" s="36">
        <f t="shared" si="41"/>
        <v>0.28059351487014622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17837443</v>
      </c>
      <c r="O201" s="36">
        <f t="shared" si="45"/>
        <v>0.48155120482944153</v>
      </c>
      <c r="P201" s="31">
        <v>8834102</v>
      </c>
      <c r="Q201" s="31">
        <v>27623973</v>
      </c>
      <c r="R201" s="31">
        <v>33079357</v>
      </c>
      <c r="S201" s="31">
        <v>16850057</v>
      </c>
      <c r="T201" s="36">
        <f t="shared" si="46"/>
        <v>0.60997949136425811</v>
      </c>
      <c r="U201" s="36">
        <f t="shared" si="47"/>
        <v>0.17653633612109076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67573392</v>
      </c>
      <c r="E202" s="31">
        <v>67573392</v>
      </c>
      <c r="F202" s="31">
        <v>8189142</v>
      </c>
      <c r="G202" s="36">
        <f t="shared" si="40"/>
        <v>0.12118885492680315</v>
      </c>
      <c r="H202" s="31">
        <v>9630027</v>
      </c>
      <c r="I202" s="36">
        <f t="shared" si="41"/>
        <v>0.14251211482768247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17819169</v>
      </c>
      <c r="O202" s="36">
        <f t="shared" si="45"/>
        <v>0.26370096975448559</v>
      </c>
      <c r="P202" s="31">
        <v>16774947</v>
      </c>
      <c r="Q202" s="31">
        <v>28687949</v>
      </c>
      <c r="R202" s="31">
        <v>57138282</v>
      </c>
      <c r="S202" s="31">
        <v>27757166</v>
      </c>
      <c r="T202" s="36">
        <f t="shared" si="46"/>
        <v>0.96755491304031527</v>
      </c>
      <c r="U202" s="36">
        <f t="shared" si="47"/>
        <v>-0.42592802230612115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135325028</v>
      </c>
      <c r="E204" s="32">
        <f>SUM(E199:E203)</f>
        <v>135325028</v>
      </c>
      <c r="F204" s="32">
        <f>SUM(F199:F203)</f>
        <v>18408049</v>
      </c>
      <c r="G204" s="37">
        <f t="shared" si="40"/>
        <v>0.13602841449255049</v>
      </c>
      <c r="H204" s="32">
        <f>SUM(H199:H203)</f>
        <v>26880086</v>
      </c>
      <c r="I204" s="37">
        <f t="shared" si="41"/>
        <v>0.1986335151543438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45288135</v>
      </c>
      <c r="O204" s="37">
        <f t="shared" si="45"/>
        <v>0.33466192964689429</v>
      </c>
      <c r="P204" s="32">
        <f>SUM(P199:P203)</f>
        <v>30055785</v>
      </c>
      <c r="Q204" s="32">
        <f>SUM(Q199:Q203)</f>
        <v>78142376</v>
      </c>
      <c r="R204" s="32">
        <f>SUM(R199:R203)</f>
        <v>110486580</v>
      </c>
      <c r="S204" s="32">
        <f>SUM(S199:S203)</f>
        <v>52922302</v>
      </c>
      <c r="T204" s="37">
        <f t="shared" si="46"/>
        <v>0.67725483545573273</v>
      </c>
      <c r="U204" s="37">
        <f t="shared" si="47"/>
        <v>-0.10566015826903208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769812228</v>
      </c>
      <c r="E205" s="32">
        <f>SUM(E173:E178,E180:E184,E186:E190,E192:E197,E199:E203)</f>
        <v>769766635</v>
      </c>
      <c r="F205" s="32">
        <f>SUM(F173:F178,F180:F184,F186:F190,F192:F197,F199:F203)</f>
        <v>144718919</v>
      </c>
      <c r="G205" s="37">
        <f t="shared" si="40"/>
        <v>0.18799249185218192</v>
      </c>
      <c r="H205" s="32">
        <f>SUM(H173:H178,H180:H184,H186:H190,H192:H197,H199:H203)</f>
        <v>167561912</v>
      </c>
      <c r="I205" s="37">
        <f t="shared" si="41"/>
        <v>0.21766595268995909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312280831</v>
      </c>
      <c r="O205" s="37">
        <f t="shared" si="45"/>
        <v>0.40565844454214101</v>
      </c>
      <c r="P205" s="32">
        <f>SUM(P173:P178,P180:P184,P186:P190,P192:P197,P199:P203)</f>
        <v>147546734</v>
      </c>
      <c r="Q205" s="32">
        <f>SUM(Q173:Q178,Q180:Q184,Q186:Q190,Q192:Q197,Q199:Q203)</f>
        <v>630035689</v>
      </c>
      <c r="R205" s="32">
        <f>SUM(R173:R178,R180:R184,R186:R190,R192:R197,R199:R203)</f>
        <v>666545714</v>
      </c>
      <c r="S205" s="32">
        <f>SUM(S173:S178,S180:S184,S186:S190,S192:S197,S199:S203)</f>
        <v>288413109</v>
      </c>
      <c r="T205" s="37">
        <f t="shared" si="46"/>
        <v>0.45777265325679034</v>
      </c>
      <c r="U205" s="37">
        <f t="shared" si="47"/>
        <v>0.13565314160054531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47947383</v>
      </c>
      <c r="E208" s="31">
        <v>47947383</v>
      </c>
      <c r="F208" s="31">
        <v>15945468</v>
      </c>
      <c r="G208" s="36">
        <f t="shared" ref="G208:G231" si="48">IF(($D208     =0),0,($F208     /$D208     ))</f>
        <v>0.33256180008823422</v>
      </c>
      <c r="H208" s="31">
        <v>15701674</v>
      </c>
      <c r="I208" s="36">
        <f t="shared" ref="I208:I231" si="49">IF(($D208     =0),0,($H208     /$D208     ))</f>
        <v>0.32747718472976928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31647142</v>
      </c>
      <c r="O208" s="36">
        <f t="shared" ref="O208:O231" si="53">IF(($D208     =0),0,($N208     /$D208     ))</f>
        <v>0.66003898481800349</v>
      </c>
      <c r="P208" s="31">
        <v>3228636</v>
      </c>
      <c r="Q208" s="31">
        <v>60749646</v>
      </c>
      <c r="R208" s="31">
        <v>41939211</v>
      </c>
      <c r="S208" s="31">
        <v>3929615</v>
      </c>
      <c r="T208" s="36">
        <f t="shared" ref="T208:T231" si="54">IF(($Q208     =0),0,($S208     /$Q208     ))</f>
        <v>6.4685397508324569E-2</v>
      </c>
      <c r="U208" s="36">
        <f t="shared" ref="U208:U231" si="55">IF(($P208     =0),0,(($H208     /$P208     )-1))</f>
        <v>3.8632530889205228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69859414</v>
      </c>
      <c r="E209" s="31">
        <v>69859414</v>
      </c>
      <c r="F209" s="31">
        <v>13644740</v>
      </c>
      <c r="G209" s="36">
        <f t="shared" si="48"/>
        <v>0.19531712647918861</v>
      </c>
      <c r="H209" s="31">
        <v>16539050</v>
      </c>
      <c r="I209" s="36">
        <f t="shared" si="49"/>
        <v>0.23674762001295918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30183790</v>
      </c>
      <c r="O209" s="36">
        <f t="shared" si="53"/>
        <v>0.43206474649214777</v>
      </c>
      <c r="P209" s="31">
        <v>19471661</v>
      </c>
      <c r="Q209" s="31">
        <v>65402203</v>
      </c>
      <c r="R209" s="31">
        <v>72992621</v>
      </c>
      <c r="S209" s="31">
        <v>31391774</v>
      </c>
      <c r="T209" s="36">
        <f t="shared" si="54"/>
        <v>0.47998037619619632</v>
      </c>
      <c r="U209" s="36">
        <f t="shared" si="55"/>
        <v>-0.15060918531808865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11717411</v>
      </c>
      <c r="E210" s="31">
        <v>11717411</v>
      </c>
      <c r="F210" s="31">
        <v>684075</v>
      </c>
      <c r="G210" s="36">
        <f t="shared" si="48"/>
        <v>5.8381070698979493E-2</v>
      </c>
      <c r="H210" s="31">
        <v>642363</v>
      </c>
      <c r="I210" s="36">
        <f t="shared" si="49"/>
        <v>5.4821239947971445E-2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1326438</v>
      </c>
      <c r="O210" s="36">
        <f t="shared" si="53"/>
        <v>0.11320231064695094</v>
      </c>
      <c r="P210" s="31">
        <v>6621962</v>
      </c>
      <c r="Q210" s="31">
        <v>13694073</v>
      </c>
      <c r="R210" s="31">
        <v>28993918</v>
      </c>
      <c r="S210" s="31">
        <v>14250759</v>
      </c>
      <c r="T210" s="36">
        <f t="shared" si="54"/>
        <v>1.0406516016089589</v>
      </c>
      <c r="U210" s="36">
        <f t="shared" si="55"/>
        <v>-0.90299506400066931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9545077</v>
      </c>
      <c r="E211" s="31">
        <v>9545077</v>
      </c>
      <c r="F211" s="31">
        <v>522199</v>
      </c>
      <c r="G211" s="36">
        <f t="shared" si="48"/>
        <v>5.470872576512479E-2</v>
      </c>
      <c r="H211" s="31">
        <v>4462696</v>
      </c>
      <c r="I211" s="36">
        <f t="shared" si="49"/>
        <v>0.46753902561498456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4984895</v>
      </c>
      <c r="O211" s="36">
        <f t="shared" si="53"/>
        <v>0.52224775138010937</v>
      </c>
      <c r="P211" s="31">
        <v>838435</v>
      </c>
      <c r="Q211" s="31">
        <v>10073028</v>
      </c>
      <c r="R211" s="31">
        <v>8289309</v>
      </c>
      <c r="S211" s="31">
        <v>2203490</v>
      </c>
      <c r="T211" s="36">
        <f t="shared" si="54"/>
        <v>0.21875150153459316</v>
      </c>
      <c r="U211" s="36">
        <f t="shared" si="55"/>
        <v>4.3226499370851643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48735184</v>
      </c>
      <c r="E212" s="31">
        <v>48735184</v>
      </c>
      <c r="F212" s="31">
        <v>3477367</v>
      </c>
      <c r="G212" s="36">
        <f t="shared" si="48"/>
        <v>7.1352290369930682E-2</v>
      </c>
      <c r="H212" s="31">
        <v>10487295</v>
      </c>
      <c r="I212" s="36">
        <f t="shared" si="49"/>
        <v>0.21518939992100983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13964662</v>
      </c>
      <c r="O212" s="36">
        <f t="shared" si="53"/>
        <v>0.28654169029094051</v>
      </c>
      <c r="P212" s="31">
        <v>10772130</v>
      </c>
      <c r="Q212" s="31">
        <v>47755506</v>
      </c>
      <c r="R212" s="31">
        <v>59149561</v>
      </c>
      <c r="S212" s="31">
        <v>20045328</v>
      </c>
      <c r="T212" s="36">
        <f t="shared" si="54"/>
        <v>0.41974904422539255</v>
      </c>
      <c r="U212" s="36">
        <f t="shared" si="55"/>
        <v>-2.6441845763094163E-2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24295124</v>
      </c>
      <c r="E213" s="31">
        <v>24295124</v>
      </c>
      <c r="F213" s="31">
        <v>6552033</v>
      </c>
      <c r="G213" s="36">
        <f t="shared" si="48"/>
        <v>0.2696851022452077</v>
      </c>
      <c r="H213" s="31">
        <v>2845530</v>
      </c>
      <c r="I213" s="36">
        <f t="shared" si="49"/>
        <v>0.11712350181871885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9397563</v>
      </c>
      <c r="O213" s="36">
        <f t="shared" si="53"/>
        <v>0.38680860406392659</v>
      </c>
      <c r="P213" s="31">
        <v>4579185</v>
      </c>
      <c r="Q213" s="31">
        <v>17089771</v>
      </c>
      <c r="R213" s="31">
        <v>18089771</v>
      </c>
      <c r="S213" s="31">
        <v>9218197</v>
      </c>
      <c r="T213" s="36">
        <f t="shared" si="54"/>
        <v>0.53939850920179089</v>
      </c>
      <c r="U213" s="36">
        <f t="shared" si="55"/>
        <v>-0.37859466258733809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78139560</v>
      </c>
      <c r="E214" s="31">
        <v>78139560</v>
      </c>
      <c r="F214" s="31">
        <v>21457614</v>
      </c>
      <c r="G214" s="36">
        <f t="shared" si="48"/>
        <v>0.27460628137655241</v>
      </c>
      <c r="H214" s="31">
        <v>26120005</v>
      </c>
      <c r="I214" s="36">
        <f t="shared" si="49"/>
        <v>0.33427376606676568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47577619</v>
      </c>
      <c r="O214" s="36">
        <f t="shared" si="53"/>
        <v>0.60888004744331803</v>
      </c>
      <c r="P214" s="31">
        <v>18134782</v>
      </c>
      <c r="Q214" s="31">
        <v>83968414</v>
      </c>
      <c r="R214" s="31">
        <v>83013914</v>
      </c>
      <c r="S214" s="31">
        <v>34982384</v>
      </c>
      <c r="T214" s="36">
        <f t="shared" si="54"/>
        <v>0.41661360901731453</v>
      </c>
      <c r="U214" s="36">
        <f t="shared" si="55"/>
        <v>0.44032638495461374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24958390</v>
      </c>
      <c r="E215" s="31">
        <v>24958390</v>
      </c>
      <c r="F215" s="31">
        <v>6207853</v>
      </c>
      <c r="G215" s="36">
        <f t="shared" si="48"/>
        <v>0.24872810305472429</v>
      </c>
      <c r="H215" s="31">
        <v>7795007</v>
      </c>
      <c r="I215" s="36">
        <f t="shared" si="49"/>
        <v>0.31232010558373358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14002860</v>
      </c>
      <c r="O215" s="36">
        <f t="shared" si="53"/>
        <v>0.56104820863845783</v>
      </c>
      <c r="P215" s="31">
        <v>5053051</v>
      </c>
      <c r="Q215" s="31">
        <v>20397520</v>
      </c>
      <c r="R215" s="31">
        <v>23617360</v>
      </c>
      <c r="S215" s="31">
        <v>9275851</v>
      </c>
      <c r="T215" s="36">
        <f t="shared" si="54"/>
        <v>0.45475386223423242</v>
      </c>
      <c r="U215" s="36">
        <f t="shared" si="55"/>
        <v>0.54263374741319659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315197543</v>
      </c>
      <c r="E216" s="32">
        <f>SUM(E208:E215)</f>
        <v>315197543</v>
      </c>
      <c r="F216" s="32">
        <f>SUM(F208:F215)</f>
        <v>68491349</v>
      </c>
      <c r="G216" s="37">
        <f t="shared" si="48"/>
        <v>0.21729658279728406</v>
      </c>
      <c r="H216" s="32">
        <f>SUM(H208:H215)</f>
        <v>84593620</v>
      </c>
      <c r="I216" s="37">
        <f t="shared" si="49"/>
        <v>0.26838286616974044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153084969</v>
      </c>
      <c r="O216" s="37">
        <f t="shared" si="53"/>
        <v>0.48567944896702447</v>
      </c>
      <c r="P216" s="32">
        <f>SUM(P208:P215)</f>
        <v>68699842</v>
      </c>
      <c r="Q216" s="32">
        <f>SUM(Q208:Q215)</f>
        <v>319130161</v>
      </c>
      <c r="R216" s="32">
        <f>SUM(R208:R215)</f>
        <v>336085665</v>
      </c>
      <c r="S216" s="32">
        <f>SUM(S208:S215)</f>
        <v>125297398</v>
      </c>
      <c r="T216" s="37">
        <f t="shared" si="54"/>
        <v>0.39262161121775013</v>
      </c>
      <c r="U216" s="37">
        <f t="shared" si="55"/>
        <v>0.23135101242299805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9423561</v>
      </c>
      <c r="E217" s="31">
        <v>9423561</v>
      </c>
      <c r="F217" s="31">
        <v>5317767</v>
      </c>
      <c r="G217" s="36">
        <f t="shared" si="48"/>
        <v>0.56430546796481718</v>
      </c>
      <c r="H217" s="31">
        <v>-51290391</v>
      </c>
      <c r="I217" s="36">
        <f t="shared" si="49"/>
        <v>-5.4427822985387371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-45972624</v>
      </c>
      <c r="O217" s="36">
        <f t="shared" si="53"/>
        <v>-4.8784768305739199</v>
      </c>
      <c r="P217" s="31">
        <v>3144458</v>
      </c>
      <c r="Q217" s="31">
        <v>9186254</v>
      </c>
      <c r="R217" s="31">
        <v>9156254</v>
      </c>
      <c r="S217" s="31">
        <v>7702341</v>
      </c>
      <c r="T217" s="36">
        <f t="shared" si="54"/>
        <v>0.83846375247189986</v>
      </c>
      <c r="U217" s="36">
        <f t="shared" si="55"/>
        <v>-17.31136144925453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64817310</v>
      </c>
      <c r="E218" s="31">
        <v>64817310</v>
      </c>
      <c r="F218" s="31">
        <v>12167916</v>
      </c>
      <c r="G218" s="36">
        <f t="shared" si="48"/>
        <v>0.18772633421535082</v>
      </c>
      <c r="H218" s="31">
        <v>12851575</v>
      </c>
      <c r="I218" s="36">
        <f t="shared" si="49"/>
        <v>0.198273809881959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25019491</v>
      </c>
      <c r="O218" s="36">
        <f t="shared" si="53"/>
        <v>0.38600014409730982</v>
      </c>
      <c r="P218" s="31">
        <v>8423549</v>
      </c>
      <c r="Q218" s="31">
        <v>61851450</v>
      </c>
      <c r="R218" s="31">
        <v>54957164</v>
      </c>
      <c r="S218" s="31">
        <v>20194236</v>
      </c>
      <c r="T218" s="36">
        <f t="shared" si="54"/>
        <v>0.32649575717303314</v>
      </c>
      <c r="U218" s="36">
        <f t="shared" si="55"/>
        <v>0.52567225524538408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66396787</v>
      </c>
      <c r="E219" s="31">
        <v>66396787</v>
      </c>
      <c r="F219" s="31">
        <v>14153071</v>
      </c>
      <c r="G219" s="36">
        <f t="shared" si="48"/>
        <v>0.21315897409312892</v>
      </c>
      <c r="H219" s="31">
        <v>13837447</v>
      </c>
      <c r="I219" s="36">
        <f t="shared" si="49"/>
        <v>0.20840537057915168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27990518</v>
      </c>
      <c r="O219" s="36">
        <f t="shared" si="53"/>
        <v>0.4215643446722806</v>
      </c>
      <c r="P219" s="31">
        <v>12060684</v>
      </c>
      <c r="Q219" s="31">
        <v>56561192</v>
      </c>
      <c r="R219" s="31">
        <v>56290384</v>
      </c>
      <c r="S219" s="31">
        <v>27248341</v>
      </c>
      <c r="T219" s="36">
        <f t="shared" si="54"/>
        <v>0.48174976581115903</v>
      </c>
      <c r="U219" s="36">
        <f t="shared" si="55"/>
        <v>0.14731859320748319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4223376</v>
      </c>
      <c r="E220" s="31">
        <v>4223376</v>
      </c>
      <c r="F220" s="31">
        <v>727935</v>
      </c>
      <c r="G220" s="36">
        <f t="shared" si="48"/>
        <v>0.17235855865070976</v>
      </c>
      <c r="H220" s="31">
        <v>187680</v>
      </c>
      <c r="I220" s="36">
        <f t="shared" si="49"/>
        <v>4.443838294293475E-2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915615</v>
      </c>
      <c r="O220" s="36">
        <f t="shared" si="53"/>
        <v>0.21679694159364452</v>
      </c>
      <c r="P220" s="31">
        <v>730079</v>
      </c>
      <c r="Q220" s="31">
        <v>4214097</v>
      </c>
      <c r="R220" s="31">
        <v>4143403</v>
      </c>
      <c r="S220" s="31">
        <v>1036410</v>
      </c>
      <c r="T220" s="36">
        <f t="shared" si="54"/>
        <v>0.24593880966669729</v>
      </c>
      <c r="U220" s="36">
        <f t="shared" si="55"/>
        <v>-0.74293192928436513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18126279</v>
      </c>
      <c r="E221" s="31">
        <v>18126279</v>
      </c>
      <c r="F221" s="31">
        <v>1737504</v>
      </c>
      <c r="G221" s="36">
        <f t="shared" si="48"/>
        <v>9.5855525560430796E-2</v>
      </c>
      <c r="H221" s="31">
        <v>3214040</v>
      </c>
      <c r="I221" s="36">
        <f t="shared" si="49"/>
        <v>0.17731383258527578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4951544</v>
      </c>
      <c r="O221" s="36">
        <f t="shared" si="53"/>
        <v>0.27316935814570659</v>
      </c>
      <c r="P221" s="31">
        <v>6131334</v>
      </c>
      <c r="Q221" s="31">
        <v>16372558</v>
      </c>
      <c r="R221" s="31">
        <v>19372558</v>
      </c>
      <c r="S221" s="31">
        <v>8335598</v>
      </c>
      <c r="T221" s="36">
        <f t="shared" si="54"/>
        <v>0.50912007763234068</v>
      </c>
      <c r="U221" s="36">
        <f t="shared" si="55"/>
        <v>-0.47580086160695212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39497064</v>
      </c>
      <c r="E222" s="31">
        <v>39497064</v>
      </c>
      <c r="F222" s="31">
        <v>8801620</v>
      </c>
      <c r="G222" s="36">
        <f t="shared" si="48"/>
        <v>0.22284238646194057</v>
      </c>
      <c r="H222" s="31">
        <v>10036052</v>
      </c>
      <c r="I222" s="36">
        <f t="shared" si="49"/>
        <v>0.25409615256465645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18837672</v>
      </c>
      <c r="O222" s="36">
        <f t="shared" si="53"/>
        <v>0.476938539026597</v>
      </c>
      <c r="P222" s="31">
        <v>6214725</v>
      </c>
      <c r="Q222" s="31">
        <v>34090472</v>
      </c>
      <c r="R222" s="31">
        <v>37149312</v>
      </c>
      <c r="S222" s="31">
        <v>15790109</v>
      </c>
      <c r="T222" s="36">
        <f t="shared" si="54"/>
        <v>0.46318246928349949</v>
      </c>
      <c r="U222" s="36">
        <f t="shared" si="55"/>
        <v>0.6148827180607348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32762093</v>
      </c>
      <c r="E223" s="31">
        <v>32762093</v>
      </c>
      <c r="F223" s="31">
        <v>4694381</v>
      </c>
      <c r="G223" s="36">
        <f t="shared" si="48"/>
        <v>0.14328696887588957</v>
      </c>
      <c r="H223" s="31">
        <v>7376763</v>
      </c>
      <c r="I223" s="36">
        <f t="shared" si="49"/>
        <v>0.225161530430916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12071144</v>
      </c>
      <c r="O223" s="36">
        <f t="shared" si="53"/>
        <v>0.36844849930680557</v>
      </c>
      <c r="P223" s="31">
        <v>7231920</v>
      </c>
      <c r="Q223" s="31">
        <v>33481352</v>
      </c>
      <c r="R223" s="31">
        <v>33868282</v>
      </c>
      <c r="S223" s="31">
        <v>13102848</v>
      </c>
      <c r="T223" s="36">
        <f t="shared" si="54"/>
        <v>0.39134763733555322</v>
      </c>
      <c r="U223" s="36">
        <f t="shared" si="55"/>
        <v>2.0028291242159657E-2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235246470</v>
      </c>
      <c r="E224" s="32">
        <f>SUM(E217:E223)</f>
        <v>235246470</v>
      </c>
      <c r="F224" s="32">
        <f>SUM(F217:F223)</f>
        <v>47600194</v>
      </c>
      <c r="G224" s="37">
        <f t="shared" si="48"/>
        <v>0.2023417992201966</v>
      </c>
      <c r="H224" s="32">
        <f>SUM(H217:H223)</f>
        <v>-3786834</v>
      </c>
      <c r="I224" s="37">
        <f t="shared" si="49"/>
        <v>-1.6097304244352743E-2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43813360</v>
      </c>
      <c r="O224" s="37">
        <f t="shared" si="53"/>
        <v>0.18624449497584383</v>
      </c>
      <c r="P224" s="32">
        <f>SUM(P217:P223)</f>
        <v>43936749</v>
      </c>
      <c r="Q224" s="32">
        <f>SUM(Q217:Q223)</f>
        <v>215757375</v>
      </c>
      <c r="R224" s="32">
        <f>SUM(R217:R223)</f>
        <v>214937357</v>
      </c>
      <c r="S224" s="32">
        <f>SUM(S217:S223)</f>
        <v>93409883</v>
      </c>
      <c r="T224" s="37">
        <f t="shared" si="54"/>
        <v>0.43293946730673749</v>
      </c>
      <c r="U224" s="37">
        <f t="shared" si="55"/>
        <v>-1.0861883067406739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41118725</v>
      </c>
      <c r="E225" s="31">
        <v>41118725</v>
      </c>
      <c r="F225" s="31">
        <v>5296285</v>
      </c>
      <c r="G225" s="36">
        <f t="shared" si="48"/>
        <v>0.12880469907566444</v>
      </c>
      <c r="H225" s="31">
        <v>4715371</v>
      </c>
      <c r="I225" s="36">
        <f t="shared" si="49"/>
        <v>0.1146769750278006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10011656</v>
      </c>
      <c r="O225" s="36">
        <f t="shared" si="53"/>
        <v>0.24348167410346502</v>
      </c>
      <c r="P225" s="31">
        <v>4929615</v>
      </c>
      <c r="Q225" s="31">
        <v>38952584</v>
      </c>
      <c r="R225" s="31">
        <v>35943124</v>
      </c>
      <c r="S225" s="31">
        <v>9866015</v>
      </c>
      <c r="T225" s="36">
        <f t="shared" si="54"/>
        <v>0.25328268337730814</v>
      </c>
      <c r="U225" s="36">
        <f t="shared" si="55"/>
        <v>-4.3460594792899654E-2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60960012</v>
      </c>
      <c r="E226" s="31">
        <v>60960012</v>
      </c>
      <c r="F226" s="31">
        <v>15098142</v>
      </c>
      <c r="G226" s="36">
        <f t="shared" si="48"/>
        <v>0.24767288431636136</v>
      </c>
      <c r="H226" s="31">
        <v>18693536</v>
      </c>
      <c r="I226" s="36">
        <f t="shared" si="49"/>
        <v>0.30665243307366802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33791678</v>
      </c>
      <c r="O226" s="36">
        <f t="shared" si="53"/>
        <v>0.55432531739002944</v>
      </c>
      <c r="P226" s="31">
        <v>18816151</v>
      </c>
      <c r="Q226" s="31">
        <v>63755735</v>
      </c>
      <c r="R226" s="31">
        <v>63457331</v>
      </c>
      <c r="S226" s="31">
        <v>30906993</v>
      </c>
      <c r="T226" s="36">
        <f t="shared" si="54"/>
        <v>0.48477196600431316</v>
      </c>
      <c r="U226" s="36">
        <f t="shared" si="55"/>
        <v>-6.5164761911189473E-3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14321201</v>
      </c>
      <c r="E227" s="31">
        <v>14321201</v>
      </c>
      <c r="F227" s="31">
        <v>1672298</v>
      </c>
      <c r="G227" s="36">
        <f t="shared" si="48"/>
        <v>0.11677079317579581</v>
      </c>
      <c r="H227" s="31">
        <v>4826293</v>
      </c>
      <c r="I227" s="36">
        <f t="shared" si="49"/>
        <v>0.33700337003858827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6498591</v>
      </c>
      <c r="O227" s="36">
        <f t="shared" si="53"/>
        <v>0.45377416321438402</v>
      </c>
      <c r="P227" s="31">
        <v>4498904</v>
      </c>
      <c r="Q227" s="31">
        <v>43534895</v>
      </c>
      <c r="R227" s="31">
        <v>21252850</v>
      </c>
      <c r="S227" s="31">
        <v>7990059</v>
      </c>
      <c r="T227" s="36">
        <f t="shared" si="54"/>
        <v>0.18353229059126019</v>
      </c>
      <c r="U227" s="36">
        <f t="shared" si="55"/>
        <v>7.27708348522218E-2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78968089</v>
      </c>
      <c r="E228" s="31">
        <v>78968089</v>
      </c>
      <c r="F228" s="31">
        <v>17635069</v>
      </c>
      <c r="G228" s="36">
        <f t="shared" si="48"/>
        <v>0.22331892823188365</v>
      </c>
      <c r="H228" s="31">
        <v>21859219</v>
      </c>
      <c r="I228" s="36">
        <f t="shared" si="49"/>
        <v>0.27681078872251802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39494288</v>
      </c>
      <c r="O228" s="36">
        <f t="shared" si="53"/>
        <v>0.50012971695440167</v>
      </c>
      <c r="P228" s="31">
        <v>20055998</v>
      </c>
      <c r="Q228" s="31">
        <v>60574778</v>
      </c>
      <c r="R228" s="31">
        <v>61038843</v>
      </c>
      <c r="S228" s="31">
        <v>34154058</v>
      </c>
      <c r="T228" s="36">
        <f t="shared" si="54"/>
        <v>0.56383298672592741</v>
      </c>
      <c r="U228" s="36">
        <f t="shared" si="55"/>
        <v>8.990931291476989E-2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18033948</v>
      </c>
      <c r="E229" s="31">
        <v>18033948</v>
      </c>
      <c r="F229" s="31">
        <v>5413567</v>
      </c>
      <c r="G229" s="36">
        <f t="shared" si="48"/>
        <v>0.30018756846809141</v>
      </c>
      <c r="H229" s="31">
        <v>4497331</v>
      </c>
      <c r="I229" s="36">
        <f t="shared" si="49"/>
        <v>0.24938138892271397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9910898</v>
      </c>
      <c r="O229" s="36">
        <f t="shared" si="53"/>
        <v>0.54956895739080536</v>
      </c>
      <c r="P229" s="31">
        <v>4194503</v>
      </c>
      <c r="Q229" s="31">
        <v>17119792</v>
      </c>
      <c r="R229" s="31">
        <v>16834033</v>
      </c>
      <c r="S229" s="31">
        <v>8946747</v>
      </c>
      <c r="T229" s="36">
        <f t="shared" si="54"/>
        <v>0.52259671145537279</v>
      </c>
      <c r="U229" s="36">
        <f t="shared" si="55"/>
        <v>7.219639609269568E-2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213401975</v>
      </c>
      <c r="E230" s="32">
        <f>SUM(E225:E229)</f>
        <v>213401975</v>
      </c>
      <c r="F230" s="32">
        <f>SUM(F225:F229)</f>
        <v>45115361</v>
      </c>
      <c r="G230" s="37">
        <f t="shared" si="48"/>
        <v>0.21141023179377791</v>
      </c>
      <c r="H230" s="32">
        <f>SUM(H225:H229)</f>
        <v>54591750</v>
      </c>
      <c r="I230" s="37">
        <f t="shared" si="49"/>
        <v>0.25581651716203657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99707111</v>
      </c>
      <c r="O230" s="37">
        <f t="shared" si="53"/>
        <v>0.46722674895581451</v>
      </c>
      <c r="P230" s="32">
        <f>SUM(P225:P229)</f>
        <v>52495171</v>
      </c>
      <c r="Q230" s="32">
        <f>SUM(Q225:Q229)</f>
        <v>223937784</v>
      </c>
      <c r="R230" s="32">
        <f>SUM(R225:R229)</f>
        <v>198526181</v>
      </c>
      <c r="S230" s="32">
        <f>SUM(S225:S229)</f>
        <v>91863872</v>
      </c>
      <c r="T230" s="37">
        <f t="shared" si="54"/>
        <v>0.41022051017527261</v>
      </c>
      <c r="U230" s="37">
        <f t="shared" si="55"/>
        <v>3.9938511677578781E-2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763845988</v>
      </c>
      <c r="E231" s="32">
        <f>SUM(E208:E215,E217:E223,E225:E229)</f>
        <v>763845988</v>
      </c>
      <c r="F231" s="32">
        <f>SUM(F208:F215,F217:F223,F225:F229)</f>
        <v>161206904</v>
      </c>
      <c r="G231" s="37">
        <f t="shared" si="48"/>
        <v>0.21104634511741391</v>
      </c>
      <c r="H231" s="32">
        <f>SUM(H208:H215,H217:H223,H225:H229)</f>
        <v>135398536</v>
      </c>
      <c r="I231" s="37">
        <f t="shared" si="49"/>
        <v>0.1772589476505832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296605440</v>
      </c>
      <c r="O231" s="37">
        <f t="shared" si="53"/>
        <v>0.38830529276799708</v>
      </c>
      <c r="P231" s="32">
        <f>SUM(P208:P215,P217:P223,P225:P229)</f>
        <v>165131762</v>
      </c>
      <c r="Q231" s="32">
        <f>SUM(Q208:Q215,Q217:Q223,Q225:Q229)</f>
        <v>758825320</v>
      </c>
      <c r="R231" s="32">
        <f>SUM(R208:R215,R217:R223,R225:R229)</f>
        <v>749549203</v>
      </c>
      <c r="S231" s="32">
        <f>SUM(S208:S215,S217:S223,S225:S229)</f>
        <v>310571153</v>
      </c>
      <c r="T231" s="37">
        <f t="shared" si="54"/>
        <v>0.40927884825983402</v>
      </c>
      <c r="U231" s="37">
        <f t="shared" si="55"/>
        <v>-0.18005758334971322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22931968</v>
      </c>
      <c r="E234" s="31">
        <v>22931968</v>
      </c>
      <c r="F234" s="31">
        <v>3842231</v>
      </c>
      <c r="G234" s="36">
        <f t="shared" ref="G234:G260" si="56">IF(($D234     =0),0,($F234     /$D234     ))</f>
        <v>0.16754911745908593</v>
      </c>
      <c r="H234" s="31">
        <v>4460960</v>
      </c>
      <c r="I234" s="36">
        <f t="shared" ref="I234:I260" si="57">IF(($D234     =0),0,($H234     /$D234     ))</f>
        <v>0.19453018598316552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8303191</v>
      </c>
      <c r="O234" s="36">
        <f t="shared" ref="O234:O260" si="61">IF(($D234     =0),0,($N234     /$D234     ))</f>
        <v>0.36207930344225142</v>
      </c>
      <c r="P234" s="31">
        <v>4849389</v>
      </c>
      <c r="Q234" s="31">
        <v>21371645</v>
      </c>
      <c r="R234" s="31">
        <v>21792845</v>
      </c>
      <c r="S234" s="31">
        <v>9784741</v>
      </c>
      <c r="T234" s="36">
        <f t="shared" ref="T234:T260" si="62">IF(($Q234     =0),0,($S234     /$Q234     ))</f>
        <v>0.45783752256786969</v>
      </c>
      <c r="U234" s="36">
        <f t="shared" ref="U234:U260" si="63">IF(($P234     =0),0,(($H234     /$P234     )-1))</f>
        <v>-8.0098544373322089E-2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51987662</v>
      </c>
      <c r="E235" s="31">
        <v>51987662</v>
      </c>
      <c r="F235" s="31">
        <v>8167796</v>
      </c>
      <c r="G235" s="36">
        <f t="shared" si="56"/>
        <v>0.15711027743467287</v>
      </c>
      <c r="H235" s="31">
        <v>15468650</v>
      </c>
      <c r="I235" s="36">
        <f t="shared" si="57"/>
        <v>0.2975446366485956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23636446</v>
      </c>
      <c r="O235" s="36">
        <f t="shared" si="61"/>
        <v>0.45465491408326847</v>
      </c>
      <c r="P235" s="31">
        <v>13272835</v>
      </c>
      <c r="Q235" s="31">
        <v>41232992</v>
      </c>
      <c r="R235" s="31">
        <v>43920234</v>
      </c>
      <c r="S235" s="31">
        <v>23114993</v>
      </c>
      <c r="T235" s="36">
        <f t="shared" si="62"/>
        <v>0.56059460831753372</v>
      </c>
      <c r="U235" s="36">
        <f t="shared" si="63"/>
        <v>0.16543677368098075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81397579</v>
      </c>
      <c r="E236" s="31">
        <v>81397579</v>
      </c>
      <c r="F236" s="31">
        <v>13350412</v>
      </c>
      <c r="G236" s="36">
        <f t="shared" si="56"/>
        <v>0.16401485356216799</v>
      </c>
      <c r="H236" s="31">
        <v>15072950</v>
      </c>
      <c r="I236" s="36">
        <f t="shared" si="57"/>
        <v>0.18517688345497352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28423362</v>
      </c>
      <c r="O236" s="36">
        <f t="shared" si="61"/>
        <v>0.34919173701714151</v>
      </c>
      <c r="P236" s="31">
        <v>16177440</v>
      </c>
      <c r="Q236" s="31">
        <v>83004049</v>
      </c>
      <c r="R236" s="31">
        <v>78008844</v>
      </c>
      <c r="S236" s="31">
        <v>24585090</v>
      </c>
      <c r="T236" s="36">
        <f t="shared" si="62"/>
        <v>0.29619145446748024</v>
      </c>
      <c r="U236" s="36">
        <f t="shared" si="63"/>
        <v>-6.8273472193375428E-2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4630559</v>
      </c>
      <c r="E237" s="31">
        <v>4630559</v>
      </c>
      <c r="F237" s="31">
        <v>586907</v>
      </c>
      <c r="G237" s="36">
        <f t="shared" si="56"/>
        <v>0.12674646840694612</v>
      </c>
      <c r="H237" s="31">
        <v>1071484</v>
      </c>
      <c r="I237" s="36">
        <f t="shared" si="57"/>
        <v>0.23139409302418995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1658391</v>
      </c>
      <c r="O237" s="36">
        <f t="shared" si="61"/>
        <v>0.3581405614311361</v>
      </c>
      <c r="P237" s="31">
        <v>336387</v>
      </c>
      <c r="Q237" s="31">
        <v>5249900</v>
      </c>
      <c r="R237" s="31">
        <v>5070222</v>
      </c>
      <c r="S237" s="31">
        <v>980993</v>
      </c>
      <c r="T237" s="36">
        <f t="shared" si="62"/>
        <v>0.18685936874988096</v>
      </c>
      <c r="U237" s="36">
        <f t="shared" si="63"/>
        <v>2.1852717257206731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37776030</v>
      </c>
      <c r="E238" s="31">
        <v>37776030</v>
      </c>
      <c r="F238" s="31">
        <v>7272220</v>
      </c>
      <c r="G238" s="36">
        <f t="shared" si="56"/>
        <v>0.19250884754168185</v>
      </c>
      <c r="H238" s="31">
        <v>8134601</v>
      </c>
      <c r="I238" s="36">
        <f t="shared" si="57"/>
        <v>0.21533763606180956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15406821</v>
      </c>
      <c r="O238" s="36">
        <f t="shared" si="61"/>
        <v>0.40784648360349141</v>
      </c>
      <c r="P238" s="31">
        <v>7206861</v>
      </c>
      <c r="Q238" s="31">
        <v>33814053</v>
      </c>
      <c r="R238" s="31">
        <v>35994595</v>
      </c>
      <c r="S238" s="31">
        <v>10708801</v>
      </c>
      <c r="T238" s="36">
        <f t="shared" si="62"/>
        <v>0.31669675918470941</v>
      </c>
      <c r="U238" s="36">
        <f t="shared" si="63"/>
        <v>0.12873010871168455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24565399</v>
      </c>
      <c r="E239" s="31">
        <v>24565399</v>
      </c>
      <c r="F239" s="31">
        <v>3619812</v>
      </c>
      <c r="G239" s="36">
        <f t="shared" si="56"/>
        <v>0.14735408938401529</v>
      </c>
      <c r="H239" s="31">
        <v>3755778</v>
      </c>
      <c r="I239" s="36">
        <f t="shared" si="57"/>
        <v>0.15288894758029373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7375590</v>
      </c>
      <c r="O239" s="36">
        <f t="shared" si="61"/>
        <v>0.30024303696430904</v>
      </c>
      <c r="P239" s="31">
        <v>3348668</v>
      </c>
      <c r="Q239" s="31">
        <v>21765097</v>
      </c>
      <c r="R239" s="31">
        <v>21765097</v>
      </c>
      <c r="S239" s="31">
        <v>5528345</v>
      </c>
      <c r="T239" s="36">
        <f t="shared" si="62"/>
        <v>0.25400047608333653</v>
      </c>
      <c r="U239" s="36">
        <f t="shared" si="63"/>
        <v>0.12157371229396285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223289197</v>
      </c>
      <c r="E240" s="32">
        <f>SUM(E234:E239)</f>
        <v>223289197</v>
      </c>
      <c r="F240" s="32">
        <f>SUM(F234:F239)</f>
        <v>36839378</v>
      </c>
      <c r="G240" s="37">
        <f t="shared" si="56"/>
        <v>0.16498504403685951</v>
      </c>
      <c r="H240" s="32">
        <f>SUM(H234:H239)</f>
        <v>47964423</v>
      </c>
      <c r="I240" s="37">
        <f t="shared" si="57"/>
        <v>0.21480852474918435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84803801</v>
      </c>
      <c r="O240" s="37">
        <f t="shared" si="61"/>
        <v>0.37979356878604387</v>
      </c>
      <c r="P240" s="32">
        <f>SUM(P234:P239)</f>
        <v>45191580</v>
      </c>
      <c r="Q240" s="32">
        <f>SUM(Q234:Q239)</f>
        <v>206437736</v>
      </c>
      <c r="R240" s="32">
        <f>SUM(R234:R239)</f>
        <v>206551837</v>
      </c>
      <c r="S240" s="32">
        <f>SUM(S234:S239)</f>
        <v>74702963</v>
      </c>
      <c r="T240" s="37">
        <f t="shared" si="62"/>
        <v>0.36186680036056973</v>
      </c>
      <c r="U240" s="37">
        <f t="shared" si="63"/>
        <v>6.1357513943969266E-2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11181996</v>
      </c>
      <c r="E241" s="31">
        <v>11181996</v>
      </c>
      <c r="F241" s="31">
        <v>2226008</v>
      </c>
      <c r="G241" s="36">
        <f t="shared" si="56"/>
        <v>0.19907072046886798</v>
      </c>
      <c r="H241" s="31">
        <v>3723177</v>
      </c>
      <c r="I241" s="36">
        <f t="shared" si="57"/>
        <v>0.33296175387649934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5949185</v>
      </c>
      <c r="O241" s="36">
        <f t="shared" si="61"/>
        <v>0.53203247434536727</v>
      </c>
      <c r="P241" s="31">
        <v>2752215</v>
      </c>
      <c r="Q241" s="31">
        <v>11553552</v>
      </c>
      <c r="R241" s="31">
        <v>10389780</v>
      </c>
      <c r="S241" s="31">
        <v>4179286</v>
      </c>
      <c r="T241" s="36">
        <f t="shared" si="62"/>
        <v>0.36173169948081768</v>
      </c>
      <c r="U241" s="36">
        <f t="shared" si="63"/>
        <v>0.35279293223821551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5932038</v>
      </c>
      <c r="E242" s="31">
        <v>5932038</v>
      </c>
      <c r="F242" s="31">
        <v>1117698</v>
      </c>
      <c r="G242" s="36">
        <f t="shared" si="56"/>
        <v>0.18841720164301037</v>
      </c>
      <c r="H242" s="31">
        <v>1064618</v>
      </c>
      <c r="I242" s="36">
        <f t="shared" si="57"/>
        <v>0.17946918074361629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2182316</v>
      </c>
      <c r="O242" s="36">
        <f t="shared" si="61"/>
        <v>0.36788638238662663</v>
      </c>
      <c r="P242" s="31">
        <v>911523</v>
      </c>
      <c r="Q242" s="31">
        <v>5151521</v>
      </c>
      <c r="R242" s="31">
        <v>3871510</v>
      </c>
      <c r="S242" s="31">
        <v>1499772</v>
      </c>
      <c r="T242" s="36">
        <f t="shared" si="62"/>
        <v>0.29113188124439365</v>
      </c>
      <c r="U242" s="36">
        <f t="shared" si="63"/>
        <v>0.16795516953494327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31771560</v>
      </c>
      <c r="E243" s="31">
        <v>31771560</v>
      </c>
      <c r="F243" s="31">
        <v>4949589</v>
      </c>
      <c r="G243" s="36">
        <f t="shared" si="56"/>
        <v>0.15578677911943889</v>
      </c>
      <c r="H243" s="31">
        <v>4187555</v>
      </c>
      <c r="I243" s="36">
        <f t="shared" si="57"/>
        <v>0.13180199524354486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9137144</v>
      </c>
      <c r="O243" s="36">
        <f t="shared" si="61"/>
        <v>0.28758877436298375</v>
      </c>
      <c r="P243" s="31">
        <v>5190518</v>
      </c>
      <c r="Q243" s="31">
        <v>36380586</v>
      </c>
      <c r="R243" s="31">
        <v>35710676</v>
      </c>
      <c r="S243" s="31">
        <v>10488544</v>
      </c>
      <c r="T243" s="36">
        <f t="shared" si="62"/>
        <v>0.28830057877572396</v>
      </c>
      <c r="U243" s="36">
        <f t="shared" si="63"/>
        <v>-0.19322984719444192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45568</v>
      </c>
      <c r="E244" s="31">
        <v>45568</v>
      </c>
      <c r="F244" s="31">
        <v>11196</v>
      </c>
      <c r="G244" s="36">
        <f t="shared" si="56"/>
        <v>0.24569873595505617</v>
      </c>
      <c r="H244" s="31">
        <v>3740</v>
      </c>
      <c r="I244" s="36">
        <f t="shared" si="57"/>
        <v>8.20751404494382E-2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14936</v>
      </c>
      <c r="O244" s="36">
        <f t="shared" si="61"/>
        <v>0.3277738764044944</v>
      </c>
      <c r="P244" s="31">
        <v>0</v>
      </c>
      <c r="Q244" s="31">
        <v>60863409</v>
      </c>
      <c r="R244" s="31">
        <v>60863409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12627686</v>
      </c>
      <c r="E245" s="31">
        <v>12627686</v>
      </c>
      <c r="F245" s="31">
        <v>156745</v>
      </c>
      <c r="G245" s="36">
        <f t="shared" si="56"/>
        <v>1.2412804689631973E-2</v>
      </c>
      <c r="H245" s="31">
        <v>550651</v>
      </c>
      <c r="I245" s="36">
        <f t="shared" si="57"/>
        <v>4.3606643370764843E-2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707396</v>
      </c>
      <c r="O245" s="36">
        <f t="shared" si="61"/>
        <v>5.6019448060396812E-2</v>
      </c>
      <c r="P245" s="31">
        <v>762088</v>
      </c>
      <c r="Q245" s="31">
        <v>14194032</v>
      </c>
      <c r="R245" s="31">
        <v>6970836</v>
      </c>
      <c r="S245" s="31">
        <v>1502385</v>
      </c>
      <c r="T245" s="36">
        <f t="shared" si="62"/>
        <v>0.1058462458024612</v>
      </c>
      <c r="U245" s="36">
        <f t="shared" si="63"/>
        <v>-0.27744433713691852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26800811</v>
      </c>
      <c r="E246" s="31">
        <v>26800811</v>
      </c>
      <c r="F246" s="31">
        <v>3773857</v>
      </c>
      <c r="G246" s="36">
        <f t="shared" si="56"/>
        <v>0.1408112985834645</v>
      </c>
      <c r="H246" s="31">
        <v>5251516</v>
      </c>
      <c r="I246" s="36">
        <f t="shared" si="57"/>
        <v>0.19594615998747203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9025373</v>
      </c>
      <c r="O246" s="36">
        <f t="shared" si="61"/>
        <v>0.33675745857093653</v>
      </c>
      <c r="P246" s="31">
        <v>1459093</v>
      </c>
      <c r="Q246" s="31">
        <v>12672689</v>
      </c>
      <c r="R246" s="31">
        <v>12052689</v>
      </c>
      <c r="S246" s="31">
        <v>2659183</v>
      </c>
      <c r="T246" s="36">
        <f t="shared" si="62"/>
        <v>0.20983573415239654</v>
      </c>
      <c r="U246" s="36">
        <f t="shared" si="63"/>
        <v>2.599164686555278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88359659</v>
      </c>
      <c r="E247" s="32">
        <f>SUM(E241:E246)</f>
        <v>88359659</v>
      </c>
      <c r="F247" s="32">
        <f>SUM(F241:F246)</f>
        <v>12235093</v>
      </c>
      <c r="G247" s="37">
        <f t="shared" si="56"/>
        <v>0.13846921930742173</v>
      </c>
      <c r="H247" s="32">
        <f>SUM(H241:H246)</f>
        <v>14781257</v>
      </c>
      <c r="I247" s="37">
        <f t="shared" si="57"/>
        <v>0.16728512951821148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27016350</v>
      </c>
      <c r="O247" s="37">
        <f t="shared" si="61"/>
        <v>0.30575434882563318</v>
      </c>
      <c r="P247" s="32">
        <f>SUM(P241:P246)</f>
        <v>11075437</v>
      </c>
      <c r="Q247" s="32">
        <f>SUM(Q241:Q246)</f>
        <v>140815789</v>
      </c>
      <c r="R247" s="32">
        <f>SUM(R241:R246)</f>
        <v>129858900</v>
      </c>
      <c r="S247" s="32">
        <f>SUM(S241:S246)</f>
        <v>20329170</v>
      </c>
      <c r="T247" s="37">
        <f t="shared" si="62"/>
        <v>0.14436712065008561</v>
      </c>
      <c r="U247" s="37">
        <f t="shared" si="63"/>
        <v>0.3345980840304541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11801366</v>
      </c>
      <c r="E248" s="31">
        <v>11801366</v>
      </c>
      <c r="F248" s="31">
        <v>1837399</v>
      </c>
      <c r="G248" s="36">
        <f t="shared" si="56"/>
        <v>0.15569375612958702</v>
      </c>
      <c r="H248" s="31">
        <v>3552484</v>
      </c>
      <c r="I248" s="36">
        <f t="shared" si="57"/>
        <v>0.30102311884912308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5389883</v>
      </c>
      <c r="O248" s="36">
        <f t="shared" si="61"/>
        <v>0.45671687497871011</v>
      </c>
      <c r="P248" s="31">
        <v>2713345</v>
      </c>
      <c r="Q248" s="31">
        <v>12063604</v>
      </c>
      <c r="R248" s="31">
        <v>12308193</v>
      </c>
      <c r="S248" s="31">
        <v>3320897</v>
      </c>
      <c r="T248" s="36">
        <f t="shared" si="62"/>
        <v>0.27528232856449864</v>
      </c>
      <c r="U248" s="36">
        <f t="shared" si="63"/>
        <v>0.30926365795724475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5941344</v>
      </c>
      <c r="E249" s="31">
        <v>5941344</v>
      </c>
      <c r="F249" s="31">
        <v>-115702</v>
      </c>
      <c r="G249" s="36">
        <f t="shared" si="56"/>
        <v>-1.9474044929901381E-2</v>
      </c>
      <c r="H249" s="31">
        <v>2985225</v>
      </c>
      <c r="I249" s="36">
        <f t="shared" si="57"/>
        <v>0.50244944578196449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2869523</v>
      </c>
      <c r="O249" s="36">
        <f t="shared" si="61"/>
        <v>0.48297540085206309</v>
      </c>
      <c r="P249" s="31">
        <v>406535</v>
      </c>
      <c r="Q249" s="31">
        <v>12713702</v>
      </c>
      <c r="R249" s="31">
        <v>14777424</v>
      </c>
      <c r="S249" s="31">
        <v>1577859</v>
      </c>
      <c r="T249" s="36">
        <f t="shared" si="62"/>
        <v>0.12410696742774056</v>
      </c>
      <c r="U249" s="36">
        <f t="shared" si="63"/>
        <v>6.3430946904940537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4441774</v>
      </c>
      <c r="E250" s="31">
        <v>4441774</v>
      </c>
      <c r="F250" s="31">
        <v>2950472</v>
      </c>
      <c r="G250" s="36">
        <f t="shared" si="56"/>
        <v>0.66425531780770475</v>
      </c>
      <c r="H250" s="31">
        <v>3455044</v>
      </c>
      <c r="I250" s="36">
        <f t="shared" si="57"/>
        <v>0.77785227253795441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6405516</v>
      </c>
      <c r="O250" s="36">
        <f t="shared" si="61"/>
        <v>1.4421075903456593</v>
      </c>
      <c r="P250" s="31">
        <v>3343468</v>
      </c>
      <c r="Q250" s="31">
        <v>3821388</v>
      </c>
      <c r="R250" s="31">
        <v>3638388</v>
      </c>
      <c r="S250" s="31">
        <v>3583223</v>
      </c>
      <c r="T250" s="36">
        <f t="shared" si="62"/>
        <v>0.93767578691302744</v>
      </c>
      <c r="U250" s="36">
        <f t="shared" si="63"/>
        <v>3.3371337784599664E-2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3539940</v>
      </c>
      <c r="E251" s="31">
        <v>3539940</v>
      </c>
      <c r="F251" s="31">
        <v>703872</v>
      </c>
      <c r="G251" s="36">
        <f t="shared" si="56"/>
        <v>0.19883726842827845</v>
      </c>
      <c r="H251" s="31">
        <v>1037420</v>
      </c>
      <c r="I251" s="36">
        <f t="shared" si="57"/>
        <v>0.29306146431860425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1741292</v>
      </c>
      <c r="O251" s="36">
        <f t="shared" si="61"/>
        <v>0.49189873274688273</v>
      </c>
      <c r="P251" s="31">
        <v>578639</v>
      </c>
      <c r="Q251" s="31">
        <v>1770031</v>
      </c>
      <c r="R251" s="31">
        <v>1837607</v>
      </c>
      <c r="S251" s="31">
        <v>1188240</v>
      </c>
      <c r="T251" s="36">
        <f t="shared" si="62"/>
        <v>0.67131027648668296</v>
      </c>
      <c r="U251" s="36">
        <f t="shared" si="63"/>
        <v>0.79286221633868448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22511844</v>
      </c>
      <c r="E252" s="31">
        <v>22511844</v>
      </c>
      <c r="F252" s="31">
        <v>3718485</v>
      </c>
      <c r="G252" s="36">
        <f t="shared" si="56"/>
        <v>0.16517904974821254</v>
      </c>
      <c r="H252" s="31">
        <v>4792594</v>
      </c>
      <c r="I252" s="36">
        <f t="shared" si="57"/>
        <v>0.21289211137035241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8511079</v>
      </c>
      <c r="O252" s="36">
        <f t="shared" si="61"/>
        <v>0.37807116111856498</v>
      </c>
      <c r="P252" s="31">
        <v>5374467</v>
      </c>
      <c r="Q252" s="31">
        <v>21605088</v>
      </c>
      <c r="R252" s="31">
        <v>15419748</v>
      </c>
      <c r="S252" s="31">
        <v>11355531</v>
      </c>
      <c r="T252" s="36">
        <f t="shared" si="62"/>
        <v>0.52559522090352051</v>
      </c>
      <c r="U252" s="36">
        <f t="shared" si="63"/>
        <v>-0.10826617783679759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48236268</v>
      </c>
      <c r="E254" s="32">
        <f>SUM(E248:E253)</f>
        <v>48236268</v>
      </c>
      <c r="F254" s="32">
        <f>SUM(F248:F253)</f>
        <v>9094526</v>
      </c>
      <c r="G254" s="37">
        <f t="shared" si="56"/>
        <v>0.18854124452579954</v>
      </c>
      <c r="H254" s="32">
        <f>SUM(H248:H253)</f>
        <v>15822767</v>
      </c>
      <c r="I254" s="37">
        <f t="shared" si="57"/>
        <v>0.32802635145820153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24917293</v>
      </c>
      <c r="O254" s="37">
        <f t="shared" si="61"/>
        <v>0.51656759598400104</v>
      </c>
      <c r="P254" s="32">
        <f>SUM(P248:P253)</f>
        <v>12416454</v>
      </c>
      <c r="Q254" s="32">
        <f>SUM(Q248:Q253)</f>
        <v>51973813</v>
      </c>
      <c r="R254" s="32">
        <f>SUM(R248:R253)</f>
        <v>47981360</v>
      </c>
      <c r="S254" s="32">
        <f>SUM(S248:S253)</f>
        <v>21025750</v>
      </c>
      <c r="T254" s="37">
        <f t="shared" si="62"/>
        <v>0.4045450734969166</v>
      </c>
      <c r="U254" s="37">
        <f t="shared" si="63"/>
        <v>0.27433863162542216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113049516</v>
      </c>
      <c r="E255" s="31">
        <v>113049516</v>
      </c>
      <c r="F255" s="31">
        <v>16028518</v>
      </c>
      <c r="G255" s="36">
        <f t="shared" si="56"/>
        <v>0.14178316340602468</v>
      </c>
      <c r="H255" s="31">
        <v>19757611</v>
      </c>
      <c r="I255" s="36">
        <f t="shared" si="57"/>
        <v>0.17476953196332129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35786129</v>
      </c>
      <c r="O255" s="36">
        <f t="shared" si="61"/>
        <v>0.31655269536934594</v>
      </c>
      <c r="P255" s="31">
        <v>19714877</v>
      </c>
      <c r="Q255" s="31">
        <v>123037436</v>
      </c>
      <c r="R255" s="31">
        <v>117636011</v>
      </c>
      <c r="S255" s="31">
        <v>36497231</v>
      </c>
      <c r="T255" s="36">
        <f t="shared" si="62"/>
        <v>0.29663517207884599</v>
      </c>
      <c r="U255" s="36">
        <f t="shared" si="63"/>
        <v>2.1676016543243914E-3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15377587</v>
      </c>
      <c r="E256" s="31">
        <v>15377587</v>
      </c>
      <c r="F256" s="31">
        <v>963411</v>
      </c>
      <c r="G256" s="36">
        <f t="shared" si="56"/>
        <v>6.2650336492975134E-2</v>
      </c>
      <c r="H256" s="31">
        <v>3216318</v>
      </c>
      <c r="I256" s="36">
        <f t="shared" si="57"/>
        <v>0.20915622197422781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4179729</v>
      </c>
      <c r="O256" s="36">
        <f t="shared" si="61"/>
        <v>0.27180655846720297</v>
      </c>
      <c r="P256" s="31">
        <v>1227124</v>
      </c>
      <c r="Q256" s="31">
        <v>9914688</v>
      </c>
      <c r="R256" s="31">
        <v>9914688</v>
      </c>
      <c r="S256" s="31">
        <v>2169132</v>
      </c>
      <c r="T256" s="36">
        <f t="shared" si="62"/>
        <v>0.21877965297546428</v>
      </c>
      <c r="U256" s="36">
        <f t="shared" si="63"/>
        <v>1.6210211844931726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46859836</v>
      </c>
      <c r="E257" s="31">
        <v>46859836</v>
      </c>
      <c r="F257" s="31">
        <v>11185250</v>
      </c>
      <c r="G257" s="36">
        <f t="shared" si="56"/>
        <v>0.23869588446703058</v>
      </c>
      <c r="H257" s="31">
        <v>11729987</v>
      </c>
      <c r="I257" s="36">
        <f t="shared" si="57"/>
        <v>0.250320701079705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22915237</v>
      </c>
      <c r="O257" s="36">
        <f t="shared" si="61"/>
        <v>0.4890165855467356</v>
      </c>
      <c r="P257" s="31">
        <v>10675064</v>
      </c>
      <c r="Q257" s="31">
        <v>82050261</v>
      </c>
      <c r="R257" s="31">
        <v>73454292</v>
      </c>
      <c r="S257" s="31">
        <v>20293410</v>
      </c>
      <c r="T257" s="36">
        <f t="shared" si="62"/>
        <v>0.2473290121526853</v>
      </c>
      <c r="U257" s="36">
        <f t="shared" si="63"/>
        <v>9.8821234233349875E-2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62079411</v>
      </c>
      <c r="E258" s="31">
        <v>62079411</v>
      </c>
      <c r="F258" s="31">
        <v>18317691</v>
      </c>
      <c r="G258" s="36">
        <f t="shared" si="56"/>
        <v>0.29506869838053068</v>
      </c>
      <c r="H258" s="31">
        <v>20415500</v>
      </c>
      <c r="I258" s="36">
        <f t="shared" si="57"/>
        <v>0.32886104541165828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38733191</v>
      </c>
      <c r="O258" s="36">
        <f t="shared" si="61"/>
        <v>0.62392974379218902</v>
      </c>
      <c r="P258" s="31">
        <v>16988540</v>
      </c>
      <c r="Q258" s="31">
        <v>59850594</v>
      </c>
      <c r="R258" s="31">
        <v>64847580</v>
      </c>
      <c r="S258" s="31">
        <v>29524666</v>
      </c>
      <c r="T258" s="36">
        <f t="shared" si="62"/>
        <v>0.49330614830656483</v>
      </c>
      <c r="U258" s="36">
        <f t="shared" si="63"/>
        <v>0.20172186662302938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237366350</v>
      </c>
      <c r="E259" s="32">
        <f>SUM(E255:E258)</f>
        <v>237366350</v>
      </c>
      <c r="F259" s="32">
        <f>SUM(F255:F258)</f>
        <v>46494870</v>
      </c>
      <c r="G259" s="37">
        <f t="shared" si="56"/>
        <v>0.195878101508491</v>
      </c>
      <c r="H259" s="32">
        <f>SUM(H255:H258)</f>
        <v>55119416</v>
      </c>
      <c r="I259" s="37">
        <f t="shared" si="57"/>
        <v>0.2322124260662895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101614286</v>
      </c>
      <c r="O259" s="37">
        <f t="shared" si="61"/>
        <v>0.4280905275747805</v>
      </c>
      <c r="P259" s="32">
        <f>SUM(P255:P258)</f>
        <v>48605605</v>
      </c>
      <c r="Q259" s="32">
        <f>SUM(Q255:Q258)</f>
        <v>274852979</v>
      </c>
      <c r="R259" s="32">
        <f>SUM(R255:R258)</f>
        <v>265852571</v>
      </c>
      <c r="S259" s="32">
        <f>SUM(S255:S258)</f>
        <v>88484439</v>
      </c>
      <c r="T259" s="37">
        <f t="shared" si="62"/>
        <v>0.3219337091485554</v>
      </c>
      <c r="U259" s="37">
        <f t="shared" si="63"/>
        <v>0.13401357724073182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597251474</v>
      </c>
      <c r="E260" s="32">
        <f>SUM(E234:E239,E241:E246,E248:E253,E255:E258)</f>
        <v>597251474</v>
      </c>
      <c r="F260" s="32">
        <f>SUM(F234:F239,F241:F246,F248:F253,F255:F258)</f>
        <v>104663867</v>
      </c>
      <c r="G260" s="37">
        <f t="shared" si="56"/>
        <v>0.175242542808693</v>
      </c>
      <c r="H260" s="32">
        <f>SUM(H234:H239,H241:H246,H248:H253,H255:H258)</f>
        <v>133687863</v>
      </c>
      <c r="I260" s="37">
        <f t="shared" si="57"/>
        <v>0.22383848147689964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238351730</v>
      </c>
      <c r="O260" s="37">
        <f t="shared" si="61"/>
        <v>0.39908102428559261</v>
      </c>
      <c r="P260" s="32">
        <f>SUM(P234:P239,P241:P246,P248:P253,P255:P258)</f>
        <v>117289076</v>
      </c>
      <c r="Q260" s="32">
        <f>SUM(Q234:Q239,Q241:Q246,Q248:Q253,Q255:Q258)</f>
        <v>674080317</v>
      </c>
      <c r="R260" s="32">
        <f>SUM(R234:R239,R241:R246,R248:R253,R255:R258)</f>
        <v>650244668</v>
      </c>
      <c r="S260" s="32">
        <f>SUM(S234:S239,S241:S246,S248:S253,S255:S258)</f>
        <v>204542322</v>
      </c>
      <c r="T260" s="37">
        <f t="shared" si="62"/>
        <v>0.3034390959675507</v>
      </c>
      <c r="U260" s="37">
        <f t="shared" si="63"/>
        <v>0.13981512651698269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10611104</v>
      </c>
      <c r="E263" s="31">
        <v>10611104</v>
      </c>
      <c r="F263" s="31">
        <v>1546335</v>
      </c>
      <c r="G263" s="36">
        <f t="shared" ref="G263:G299" si="64">IF(($D263     =0),0,($F263     /$D263     ))</f>
        <v>0.14572800341981382</v>
      </c>
      <c r="H263" s="31">
        <v>2022504</v>
      </c>
      <c r="I263" s="36">
        <f t="shared" ref="I263:I299" si="65">IF(($D263     =0),0,($H263     /$D263     ))</f>
        <v>0.19060259893786735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3568839</v>
      </c>
      <c r="O263" s="36">
        <f t="shared" ref="O263:O299" si="69">IF(($D263     =0),0,($N263     /$D263     ))</f>
        <v>0.33633060235768114</v>
      </c>
      <c r="P263" s="31">
        <v>2038759</v>
      </c>
      <c r="Q263" s="31">
        <v>10991750</v>
      </c>
      <c r="R263" s="31">
        <v>9530501</v>
      </c>
      <c r="S263" s="31">
        <v>3583392</v>
      </c>
      <c r="T263" s="36">
        <f t="shared" ref="T263:T299" si="70">IF(($Q263     =0),0,($S263     /$Q263     ))</f>
        <v>0.32600741465189803</v>
      </c>
      <c r="U263" s="36">
        <f t="shared" ref="U263:U299" si="71">IF(($P263     =0),0,(($H263     /$P263     )-1))</f>
        <v>-7.9729874889576946E-3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18557992</v>
      </c>
      <c r="E264" s="31">
        <v>18557992</v>
      </c>
      <c r="F264" s="31">
        <v>4302181</v>
      </c>
      <c r="G264" s="36">
        <f t="shared" si="64"/>
        <v>0.23182362617679758</v>
      </c>
      <c r="H264" s="31">
        <v>5409101</v>
      </c>
      <c r="I264" s="36">
        <f t="shared" si="65"/>
        <v>0.29147016552221816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9711282</v>
      </c>
      <c r="O264" s="36">
        <f t="shared" si="69"/>
        <v>0.52329379169901569</v>
      </c>
      <c r="P264" s="31">
        <v>4701284</v>
      </c>
      <c r="Q264" s="31">
        <v>17547752</v>
      </c>
      <c r="R264" s="31">
        <v>17140602</v>
      </c>
      <c r="S264" s="31">
        <v>8615347</v>
      </c>
      <c r="T264" s="36">
        <f t="shared" si="70"/>
        <v>0.49096585135235554</v>
      </c>
      <c r="U264" s="36">
        <f t="shared" si="71"/>
        <v>0.15055823047490846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70055071</v>
      </c>
      <c r="E265" s="31">
        <v>70055071</v>
      </c>
      <c r="F265" s="31">
        <v>13698647</v>
      </c>
      <c r="G265" s="36">
        <f t="shared" si="64"/>
        <v>0.19554111935736956</v>
      </c>
      <c r="H265" s="31">
        <v>15073198</v>
      </c>
      <c r="I265" s="36">
        <f t="shared" si="65"/>
        <v>0.21516212580813743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28771845</v>
      </c>
      <c r="O265" s="36">
        <f t="shared" si="69"/>
        <v>0.41070324516550699</v>
      </c>
      <c r="P265" s="31">
        <v>12722779</v>
      </c>
      <c r="Q265" s="31">
        <v>58564517</v>
      </c>
      <c r="R265" s="31">
        <v>60181472</v>
      </c>
      <c r="S265" s="31">
        <v>26324842</v>
      </c>
      <c r="T265" s="36">
        <f t="shared" si="70"/>
        <v>0.44950156423214416</v>
      </c>
      <c r="U265" s="36">
        <f t="shared" si="71"/>
        <v>0.1847410066621451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7894533</v>
      </c>
      <c r="E266" s="31">
        <v>7894533</v>
      </c>
      <c r="F266" s="31">
        <v>1647647</v>
      </c>
      <c r="G266" s="36">
        <f t="shared" si="64"/>
        <v>0.20870734215690784</v>
      </c>
      <c r="H266" s="31">
        <v>1974674</v>
      </c>
      <c r="I266" s="36">
        <f t="shared" si="65"/>
        <v>0.2501318317372288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3622321</v>
      </c>
      <c r="O266" s="36">
        <f t="shared" si="69"/>
        <v>0.45883917389413659</v>
      </c>
      <c r="P266" s="31">
        <v>2021272</v>
      </c>
      <c r="Q266" s="31">
        <v>8386886</v>
      </c>
      <c r="R266" s="31">
        <v>7149486</v>
      </c>
      <c r="S266" s="31">
        <v>3189305</v>
      </c>
      <c r="T266" s="36">
        <f t="shared" si="70"/>
        <v>0.38027284501065117</v>
      </c>
      <c r="U266" s="36">
        <f t="shared" si="71"/>
        <v>-2.305379978548161E-2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107118700</v>
      </c>
      <c r="E267" s="32">
        <f>SUM(E263:E266)</f>
        <v>107118700</v>
      </c>
      <c r="F267" s="32">
        <f>SUM(F263:F266)</f>
        <v>21194810</v>
      </c>
      <c r="G267" s="37">
        <f t="shared" si="64"/>
        <v>0.19786283814123959</v>
      </c>
      <c r="H267" s="32">
        <f>SUM(H263:H266)</f>
        <v>24479477</v>
      </c>
      <c r="I267" s="37">
        <f t="shared" si="65"/>
        <v>0.22852664380729043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45674287</v>
      </c>
      <c r="O267" s="37">
        <f t="shared" si="69"/>
        <v>0.42638948194852999</v>
      </c>
      <c r="P267" s="32">
        <f>SUM(P263:P266)</f>
        <v>21484094</v>
      </c>
      <c r="Q267" s="32">
        <f>SUM(Q263:Q266)</f>
        <v>95490905</v>
      </c>
      <c r="R267" s="32">
        <f>SUM(R263:R266)</f>
        <v>94002061</v>
      </c>
      <c r="S267" s="32">
        <f>SUM(S263:S266)</f>
        <v>41712886</v>
      </c>
      <c r="T267" s="37">
        <f t="shared" si="70"/>
        <v>0.43682574795997586</v>
      </c>
      <c r="U267" s="37">
        <f t="shared" si="71"/>
        <v>0.13942328682792016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2280125</v>
      </c>
      <c r="E268" s="31">
        <v>2280125</v>
      </c>
      <c r="F268" s="31">
        <v>889306</v>
      </c>
      <c r="G268" s="36">
        <f t="shared" si="64"/>
        <v>0.39002510827257275</v>
      </c>
      <c r="H268" s="31">
        <v>1438586</v>
      </c>
      <c r="I268" s="36">
        <f t="shared" si="65"/>
        <v>0.63092418178827914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2327892</v>
      </c>
      <c r="O268" s="36">
        <f t="shared" si="69"/>
        <v>1.0209492900608519</v>
      </c>
      <c r="P268" s="31">
        <v>692968</v>
      </c>
      <c r="Q268" s="31">
        <v>2026497</v>
      </c>
      <c r="R268" s="31">
        <v>3479678</v>
      </c>
      <c r="S268" s="31">
        <v>1056802</v>
      </c>
      <c r="T268" s="36">
        <f t="shared" si="70"/>
        <v>0.52149201306490955</v>
      </c>
      <c r="U268" s="36">
        <f t="shared" si="71"/>
        <v>1.0759775343161588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11506595</v>
      </c>
      <c r="E269" s="31">
        <v>11506608</v>
      </c>
      <c r="F269" s="31">
        <v>1874384</v>
      </c>
      <c r="G269" s="36">
        <f t="shared" si="64"/>
        <v>0.16289649544456897</v>
      </c>
      <c r="H269" s="31">
        <v>1559265</v>
      </c>
      <c r="I269" s="36">
        <f t="shared" si="65"/>
        <v>0.13551054851587285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3433649</v>
      </c>
      <c r="O269" s="36">
        <f t="shared" si="69"/>
        <v>0.29840704396044182</v>
      </c>
      <c r="P269" s="31">
        <v>1188949</v>
      </c>
      <c r="Q269" s="31">
        <v>7246802</v>
      </c>
      <c r="R269" s="31">
        <v>4231639</v>
      </c>
      <c r="S269" s="31">
        <v>2334349</v>
      </c>
      <c r="T269" s="36">
        <f t="shared" si="70"/>
        <v>0.3221212612128771</v>
      </c>
      <c r="U269" s="36">
        <f t="shared" si="71"/>
        <v>0.31146499976029252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1190000</v>
      </c>
      <c r="E270" s="31">
        <v>1190000</v>
      </c>
      <c r="F270" s="31">
        <v>25209</v>
      </c>
      <c r="G270" s="36">
        <f t="shared" si="64"/>
        <v>2.1184033613445379E-2</v>
      </c>
      <c r="H270" s="31">
        <v>313476</v>
      </c>
      <c r="I270" s="36">
        <f t="shared" si="65"/>
        <v>0.26342521008403363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338685</v>
      </c>
      <c r="O270" s="36">
        <f t="shared" si="69"/>
        <v>0.28460924369747898</v>
      </c>
      <c r="P270" s="31">
        <v>44141</v>
      </c>
      <c r="Q270" s="31">
        <v>169928</v>
      </c>
      <c r="R270" s="31">
        <v>169928</v>
      </c>
      <c r="S270" s="31">
        <v>121265</v>
      </c>
      <c r="T270" s="36">
        <f t="shared" si="70"/>
        <v>0.71362577091474033</v>
      </c>
      <c r="U270" s="36">
        <f t="shared" si="71"/>
        <v>6.1016968351419312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3523069</v>
      </c>
      <c r="E271" s="31">
        <v>3523069</v>
      </c>
      <c r="F271" s="31">
        <v>578115</v>
      </c>
      <c r="G271" s="36">
        <f t="shared" si="64"/>
        <v>0.16409414632526356</v>
      </c>
      <c r="H271" s="31">
        <v>713279</v>
      </c>
      <c r="I271" s="36">
        <f t="shared" si="65"/>
        <v>0.202459560116478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1291394</v>
      </c>
      <c r="O271" s="36">
        <f t="shared" si="69"/>
        <v>0.36655370644174157</v>
      </c>
      <c r="P271" s="31">
        <v>790298</v>
      </c>
      <c r="Q271" s="31">
        <v>3454594</v>
      </c>
      <c r="R271" s="31">
        <v>3375446</v>
      </c>
      <c r="S271" s="31">
        <v>1386210</v>
      </c>
      <c r="T271" s="36">
        <f t="shared" si="70"/>
        <v>0.40126567695075022</v>
      </c>
      <c r="U271" s="36">
        <f t="shared" si="71"/>
        <v>-9.7455643314294127E-2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1436018</v>
      </c>
      <c r="E272" s="31">
        <v>1436018</v>
      </c>
      <c r="F272" s="31">
        <v>331728</v>
      </c>
      <c r="G272" s="36">
        <f t="shared" si="64"/>
        <v>0.23100546093433369</v>
      </c>
      <c r="H272" s="31">
        <v>418334</v>
      </c>
      <c r="I272" s="36">
        <f t="shared" si="65"/>
        <v>0.29131528991976424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750062</v>
      </c>
      <c r="O272" s="36">
        <f t="shared" si="69"/>
        <v>0.5223207508540979</v>
      </c>
      <c r="P272" s="31">
        <v>393997</v>
      </c>
      <c r="Q272" s="31">
        <v>1363332</v>
      </c>
      <c r="R272" s="31">
        <v>1371497</v>
      </c>
      <c r="S272" s="31">
        <v>617985</v>
      </c>
      <c r="T272" s="36">
        <f t="shared" si="70"/>
        <v>0.45329017436691871</v>
      </c>
      <c r="U272" s="36">
        <f t="shared" si="71"/>
        <v>6.1769505859181617E-2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4097801</v>
      </c>
      <c r="E273" s="31">
        <v>4097801</v>
      </c>
      <c r="F273" s="31">
        <v>325201</v>
      </c>
      <c r="G273" s="36">
        <f t="shared" si="64"/>
        <v>7.9359881067919108E-2</v>
      </c>
      <c r="H273" s="31">
        <v>406232</v>
      </c>
      <c r="I273" s="36">
        <f t="shared" si="65"/>
        <v>9.9134145362354098E-2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731433</v>
      </c>
      <c r="O273" s="36">
        <f t="shared" si="69"/>
        <v>0.17849402643027321</v>
      </c>
      <c r="P273" s="31">
        <v>489546</v>
      </c>
      <c r="Q273" s="31">
        <v>3902663</v>
      </c>
      <c r="R273" s="31">
        <v>3902663</v>
      </c>
      <c r="S273" s="31">
        <v>765299</v>
      </c>
      <c r="T273" s="36">
        <f t="shared" si="70"/>
        <v>0.19609661402995851</v>
      </c>
      <c r="U273" s="36">
        <f t="shared" si="71"/>
        <v>-0.1701862542028737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24033608</v>
      </c>
      <c r="E275" s="32">
        <f>SUM(E268:E274)</f>
        <v>24033621</v>
      </c>
      <c r="F275" s="32">
        <f>SUM(F268:F274)</f>
        <v>4023943</v>
      </c>
      <c r="G275" s="37">
        <f t="shared" si="64"/>
        <v>0.16742983408899736</v>
      </c>
      <c r="H275" s="32">
        <f>SUM(H268:H274)</f>
        <v>4849172</v>
      </c>
      <c r="I275" s="37">
        <f t="shared" si="65"/>
        <v>0.20176629326732798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8873115</v>
      </c>
      <c r="O275" s="37">
        <f t="shared" si="69"/>
        <v>0.36919612735632534</v>
      </c>
      <c r="P275" s="32">
        <f>SUM(P268:P274)</f>
        <v>3599899</v>
      </c>
      <c r="Q275" s="32">
        <f>SUM(Q268:Q274)</f>
        <v>18163816</v>
      </c>
      <c r="R275" s="32">
        <f>SUM(R268:R274)</f>
        <v>16530851</v>
      </c>
      <c r="S275" s="32">
        <f>SUM(S268:S274)</f>
        <v>6281910</v>
      </c>
      <c r="T275" s="37">
        <f t="shared" si="70"/>
        <v>0.3458474805074</v>
      </c>
      <c r="U275" s="37">
        <f t="shared" si="71"/>
        <v>0.34703001389761212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7096560</v>
      </c>
      <c r="E276" s="31">
        <v>7096560</v>
      </c>
      <c r="F276" s="31">
        <v>541361</v>
      </c>
      <c r="G276" s="36">
        <f t="shared" si="64"/>
        <v>7.6284988783297827E-2</v>
      </c>
      <c r="H276" s="31">
        <v>502013</v>
      </c>
      <c r="I276" s="36">
        <f t="shared" si="65"/>
        <v>7.0740330526339518E-2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1043374</v>
      </c>
      <c r="O276" s="36">
        <f t="shared" si="69"/>
        <v>0.14702531930963736</v>
      </c>
      <c r="P276" s="31">
        <v>343415</v>
      </c>
      <c r="Q276" s="31">
        <v>6903740</v>
      </c>
      <c r="R276" s="31">
        <v>6633740</v>
      </c>
      <c r="S276" s="31">
        <v>572221</v>
      </c>
      <c r="T276" s="36">
        <f t="shared" si="70"/>
        <v>8.2885653283582522E-2</v>
      </c>
      <c r="U276" s="36">
        <f t="shared" si="71"/>
        <v>0.46182607049779412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4591038</v>
      </c>
      <c r="E277" s="31">
        <v>4591038</v>
      </c>
      <c r="F277" s="31">
        <v>930719</v>
      </c>
      <c r="G277" s="36">
        <f t="shared" si="64"/>
        <v>0.20272517892467889</v>
      </c>
      <c r="H277" s="31">
        <v>978248</v>
      </c>
      <c r="I277" s="36">
        <f t="shared" si="65"/>
        <v>0.21307773971812038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1908967</v>
      </c>
      <c r="O277" s="36">
        <f t="shared" si="69"/>
        <v>0.41580291864279928</v>
      </c>
      <c r="P277" s="31">
        <v>962390</v>
      </c>
      <c r="Q277" s="31">
        <v>4275003</v>
      </c>
      <c r="R277" s="31">
        <v>4335003</v>
      </c>
      <c r="S277" s="31">
        <v>1822393</v>
      </c>
      <c r="T277" s="36">
        <f t="shared" si="70"/>
        <v>0.42629046108271734</v>
      </c>
      <c r="U277" s="36">
        <f t="shared" si="71"/>
        <v>1.6477727324681224E-2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18124824</v>
      </c>
      <c r="F278" s="31">
        <v>87492</v>
      </c>
      <c r="G278" s="36">
        <f t="shared" si="64"/>
        <v>0</v>
      </c>
      <c r="H278" s="31">
        <v>111450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198942</v>
      </c>
      <c r="O278" s="36">
        <f t="shared" si="69"/>
        <v>0</v>
      </c>
      <c r="P278" s="31">
        <v>326595</v>
      </c>
      <c r="Q278" s="31">
        <v>17003621</v>
      </c>
      <c r="R278" s="31">
        <v>18846274</v>
      </c>
      <c r="S278" s="31">
        <v>512232</v>
      </c>
      <c r="T278" s="36">
        <f t="shared" si="70"/>
        <v>3.012487751873557E-2</v>
      </c>
      <c r="U278" s="36">
        <f t="shared" si="71"/>
        <v>-0.65875166490607628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2677672</v>
      </c>
      <c r="E279" s="31">
        <v>2677672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202534</v>
      </c>
      <c r="Q279" s="31">
        <v>3558110</v>
      </c>
      <c r="R279" s="31">
        <v>3558110</v>
      </c>
      <c r="S279" s="31">
        <v>389752</v>
      </c>
      <c r="T279" s="36">
        <f t="shared" si="70"/>
        <v>0.10953905303658402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2761390</v>
      </c>
      <c r="E280" s="31">
        <v>2761390</v>
      </c>
      <c r="F280" s="31">
        <v>577557</v>
      </c>
      <c r="G280" s="36">
        <f t="shared" si="64"/>
        <v>0.2091544475789367</v>
      </c>
      <c r="H280" s="31">
        <v>712851</v>
      </c>
      <c r="I280" s="36">
        <f t="shared" si="65"/>
        <v>0.25814933783348243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1290408</v>
      </c>
      <c r="O280" s="36">
        <f t="shared" si="69"/>
        <v>0.46730378541241913</v>
      </c>
      <c r="P280" s="31">
        <v>656102</v>
      </c>
      <c r="Q280" s="31">
        <v>2329849</v>
      </c>
      <c r="R280" s="31">
        <v>2322349</v>
      </c>
      <c r="S280" s="31">
        <v>1164845</v>
      </c>
      <c r="T280" s="36">
        <f t="shared" si="70"/>
        <v>0.49996587761696143</v>
      </c>
      <c r="U280" s="36">
        <f t="shared" si="71"/>
        <v>8.6494173162099841E-2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1360560</v>
      </c>
      <c r="E281" s="31">
        <v>1360560</v>
      </c>
      <c r="F281" s="31">
        <v>547670</v>
      </c>
      <c r="G281" s="36">
        <f t="shared" si="64"/>
        <v>0.40253278061974479</v>
      </c>
      <c r="H281" s="31">
        <v>653772</v>
      </c>
      <c r="I281" s="36">
        <f t="shared" si="65"/>
        <v>0.48051684600458633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1201442</v>
      </c>
      <c r="O281" s="36">
        <f t="shared" si="69"/>
        <v>0.88304962662433117</v>
      </c>
      <c r="P281" s="31">
        <v>565308</v>
      </c>
      <c r="Q281" s="31">
        <v>1124793</v>
      </c>
      <c r="R281" s="31">
        <v>2374402</v>
      </c>
      <c r="S281" s="31">
        <v>931080</v>
      </c>
      <c r="T281" s="36">
        <f t="shared" si="70"/>
        <v>0.82777897799861844</v>
      </c>
      <c r="U281" s="36">
        <f t="shared" si="71"/>
        <v>0.15648814451590987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1761479</v>
      </c>
      <c r="E282" s="31">
        <v>1761479</v>
      </c>
      <c r="F282" s="31">
        <v>376227</v>
      </c>
      <c r="G282" s="36">
        <f t="shared" si="64"/>
        <v>0.21358585597671048</v>
      </c>
      <c r="H282" s="31">
        <v>329569</v>
      </c>
      <c r="I282" s="36">
        <f t="shared" si="65"/>
        <v>0.18709788762738586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705796</v>
      </c>
      <c r="O282" s="36">
        <f t="shared" si="69"/>
        <v>0.40068374360409631</v>
      </c>
      <c r="P282" s="31">
        <v>428349</v>
      </c>
      <c r="Q282" s="31">
        <v>2124093</v>
      </c>
      <c r="R282" s="31">
        <v>2124094</v>
      </c>
      <c r="S282" s="31">
        <v>-9985329</v>
      </c>
      <c r="T282" s="36">
        <f t="shared" si="70"/>
        <v>-4.7009848438839539</v>
      </c>
      <c r="U282" s="36">
        <f t="shared" si="71"/>
        <v>-0.2306063513630241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3018108</v>
      </c>
      <c r="E283" s="31">
        <v>3018108</v>
      </c>
      <c r="F283" s="31">
        <v>613292</v>
      </c>
      <c r="G283" s="36">
        <f t="shared" si="64"/>
        <v>0.203204126558758</v>
      </c>
      <c r="H283" s="31">
        <v>407332</v>
      </c>
      <c r="I283" s="36">
        <f t="shared" si="65"/>
        <v>0.1349626984852762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1020624</v>
      </c>
      <c r="O283" s="36">
        <f t="shared" si="69"/>
        <v>0.33816682504403422</v>
      </c>
      <c r="P283" s="31">
        <v>0</v>
      </c>
      <c r="Q283" s="31">
        <v>3026634</v>
      </c>
      <c r="R283" s="31">
        <v>3019722</v>
      </c>
      <c r="S283" s="31">
        <v>7449</v>
      </c>
      <c r="T283" s="36">
        <f t="shared" si="70"/>
        <v>2.4611499110893486E-3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23266807</v>
      </c>
      <c r="E285" s="32">
        <f>SUM(E276:E284)</f>
        <v>41391631</v>
      </c>
      <c r="F285" s="32">
        <f>SUM(F276:F284)</f>
        <v>3674318</v>
      </c>
      <c r="G285" s="37">
        <f t="shared" si="64"/>
        <v>0.15792102457376295</v>
      </c>
      <c r="H285" s="32">
        <f>SUM(H276:H284)</f>
        <v>3695235</v>
      </c>
      <c r="I285" s="37">
        <f t="shared" si="65"/>
        <v>0.15882003061270933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7369553</v>
      </c>
      <c r="O285" s="37">
        <f t="shared" si="69"/>
        <v>0.31674105518647228</v>
      </c>
      <c r="P285" s="32">
        <f>SUM(P276:P284)</f>
        <v>3484693</v>
      </c>
      <c r="Q285" s="32">
        <f>SUM(Q276:Q284)</f>
        <v>40345843</v>
      </c>
      <c r="R285" s="32">
        <f>SUM(R276:R284)</f>
        <v>43213694</v>
      </c>
      <c r="S285" s="32">
        <f>SUM(S276:S284)</f>
        <v>-4585357</v>
      </c>
      <c r="T285" s="37">
        <f t="shared" si="70"/>
        <v>-0.1136512874449048</v>
      </c>
      <c r="U285" s="37">
        <f t="shared" si="71"/>
        <v>6.041909574243709E-2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12559237</v>
      </c>
      <c r="E286" s="31">
        <v>12559237</v>
      </c>
      <c r="F286" s="31">
        <v>1053075</v>
      </c>
      <c r="G286" s="36">
        <f t="shared" si="64"/>
        <v>8.3848644627058155E-2</v>
      </c>
      <c r="H286" s="31">
        <v>2194991</v>
      </c>
      <c r="I286" s="36">
        <f t="shared" si="65"/>
        <v>0.17477104699911308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3248066</v>
      </c>
      <c r="O286" s="36">
        <f t="shared" si="69"/>
        <v>0.25861969162617127</v>
      </c>
      <c r="P286" s="31">
        <v>1772363</v>
      </c>
      <c r="Q286" s="31">
        <v>11835932</v>
      </c>
      <c r="R286" s="31">
        <v>11835932</v>
      </c>
      <c r="S286" s="31">
        <v>3770496</v>
      </c>
      <c r="T286" s="36">
        <f t="shared" si="70"/>
        <v>0.31856350644799242</v>
      </c>
      <c r="U286" s="36">
        <f t="shared" si="71"/>
        <v>0.23845453781194936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1295744</v>
      </c>
      <c r="E287" s="31">
        <v>1295744</v>
      </c>
      <c r="F287" s="31">
        <v>298913</v>
      </c>
      <c r="G287" s="36">
        <f t="shared" si="64"/>
        <v>0.2306883149757977</v>
      </c>
      <c r="H287" s="31">
        <v>258790</v>
      </c>
      <c r="I287" s="36">
        <f t="shared" si="65"/>
        <v>0.19972309345055814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557703</v>
      </c>
      <c r="O287" s="36">
        <f t="shared" si="69"/>
        <v>0.43041140842635583</v>
      </c>
      <c r="P287" s="31">
        <v>280286</v>
      </c>
      <c r="Q287" s="31">
        <v>1289703</v>
      </c>
      <c r="R287" s="31">
        <v>1289703</v>
      </c>
      <c r="S287" s="31">
        <v>582488</v>
      </c>
      <c r="T287" s="36">
        <f t="shared" si="70"/>
        <v>0.45164506867084903</v>
      </c>
      <c r="U287" s="36">
        <f t="shared" si="71"/>
        <v>-7.6693092055971412E-2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16155778</v>
      </c>
      <c r="E288" s="31">
        <v>16155778</v>
      </c>
      <c r="F288" s="31">
        <v>2579876</v>
      </c>
      <c r="G288" s="36">
        <f t="shared" si="64"/>
        <v>0.15968751241815776</v>
      </c>
      <c r="H288" s="31">
        <v>2796719</v>
      </c>
      <c r="I288" s="36">
        <f t="shared" si="65"/>
        <v>0.17310952155940743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5376595</v>
      </c>
      <c r="O288" s="36">
        <f t="shared" si="69"/>
        <v>0.33279703397756516</v>
      </c>
      <c r="P288" s="31">
        <v>2313639</v>
      </c>
      <c r="Q288" s="31">
        <v>9323715</v>
      </c>
      <c r="R288" s="31">
        <v>8685822</v>
      </c>
      <c r="S288" s="31">
        <v>4778835</v>
      </c>
      <c r="T288" s="36">
        <f t="shared" si="70"/>
        <v>0.51254623291252466</v>
      </c>
      <c r="U288" s="36">
        <f t="shared" si="71"/>
        <v>0.20879661866004162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6817752</v>
      </c>
      <c r="E289" s="31">
        <v>6817752</v>
      </c>
      <c r="F289" s="31">
        <v>213086</v>
      </c>
      <c r="G289" s="36">
        <f t="shared" si="64"/>
        <v>3.1254583622284879E-2</v>
      </c>
      <c r="H289" s="31">
        <v>988978</v>
      </c>
      <c r="I289" s="36">
        <f t="shared" si="65"/>
        <v>0.14505925120186244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1202064</v>
      </c>
      <c r="O289" s="36">
        <f t="shared" si="69"/>
        <v>0.17631383482414731</v>
      </c>
      <c r="P289" s="31">
        <v>286783</v>
      </c>
      <c r="Q289" s="31">
        <v>4396761</v>
      </c>
      <c r="R289" s="31">
        <v>4345551</v>
      </c>
      <c r="S289" s="31">
        <v>730272</v>
      </c>
      <c r="T289" s="36">
        <f t="shared" si="70"/>
        <v>0.16609317631774845</v>
      </c>
      <c r="U289" s="36">
        <f t="shared" si="71"/>
        <v>2.4485237967383005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12757551</v>
      </c>
      <c r="E290" s="31">
        <v>12757551</v>
      </c>
      <c r="F290" s="31">
        <v>2158422</v>
      </c>
      <c r="G290" s="36">
        <f t="shared" si="64"/>
        <v>0.16918780101290601</v>
      </c>
      <c r="H290" s="31">
        <v>2102970</v>
      </c>
      <c r="I290" s="36">
        <f t="shared" si="65"/>
        <v>0.16484119875358522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4261392</v>
      </c>
      <c r="O290" s="36">
        <f t="shared" si="69"/>
        <v>0.33402899976649125</v>
      </c>
      <c r="P290" s="31">
        <v>2067760</v>
      </c>
      <c r="Q290" s="31">
        <v>14583794</v>
      </c>
      <c r="R290" s="31">
        <v>12523651</v>
      </c>
      <c r="S290" s="31">
        <v>4173812</v>
      </c>
      <c r="T290" s="36">
        <f t="shared" si="70"/>
        <v>0.28619521093070843</v>
      </c>
      <c r="U290" s="36">
        <f t="shared" si="71"/>
        <v>1.7028088366154659E-2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49586062</v>
      </c>
      <c r="E292" s="32">
        <f>SUM(E286:E291)</f>
        <v>49586062</v>
      </c>
      <c r="F292" s="32">
        <f>SUM(F286:F291)</f>
        <v>6303372</v>
      </c>
      <c r="G292" s="37">
        <f t="shared" si="64"/>
        <v>0.1271198346019089</v>
      </c>
      <c r="H292" s="32">
        <f>SUM(H286:H291)</f>
        <v>8342448</v>
      </c>
      <c r="I292" s="37">
        <f t="shared" si="65"/>
        <v>0.16824179342977469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14645820</v>
      </c>
      <c r="O292" s="37">
        <f t="shared" si="69"/>
        <v>0.29536162803168359</v>
      </c>
      <c r="P292" s="32">
        <f>SUM(P286:P291)</f>
        <v>6720831</v>
      </c>
      <c r="Q292" s="32">
        <f>SUM(Q286:Q291)</f>
        <v>41429905</v>
      </c>
      <c r="R292" s="32">
        <f>SUM(R286:R291)</f>
        <v>38680659</v>
      </c>
      <c r="S292" s="32">
        <f>SUM(S286:S291)</f>
        <v>14035903</v>
      </c>
      <c r="T292" s="37">
        <f t="shared" si="70"/>
        <v>0.33878675319192741</v>
      </c>
      <c r="U292" s="37">
        <f t="shared" si="71"/>
        <v>0.24128221644019909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49027308</v>
      </c>
      <c r="E293" s="31">
        <v>49027308</v>
      </c>
      <c r="F293" s="31">
        <v>10456176</v>
      </c>
      <c r="G293" s="36">
        <f t="shared" si="64"/>
        <v>0.21327248887497555</v>
      </c>
      <c r="H293" s="31">
        <v>12639017</v>
      </c>
      <c r="I293" s="36">
        <f t="shared" si="65"/>
        <v>0.25779545146553834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23095193</v>
      </c>
      <c r="O293" s="36">
        <f t="shared" si="69"/>
        <v>0.47106794034051391</v>
      </c>
      <c r="P293" s="31">
        <v>12432303</v>
      </c>
      <c r="Q293" s="31">
        <v>49528903</v>
      </c>
      <c r="R293" s="31">
        <v>55224218</v>
      </c>
      <c r="S293" s="31">
        <v>24314698</v>
      </c>
      <c r="T293" s="36">
        <f t="shared" si="70"/>
        <v>0.49091937287607601</v>
      </c>
      <c r="U293" s="36">
        <f t="shared" si="71"/>
        <v>1.662716875545911E-2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5028000</v>
      </c>
      <c r="E294" s="31">
        <v>5028000</v>
      </c>
      <c r="F294" s="31">
        <v>1645703</v>
      </c>
      <c r="G294" s="36">
        <f t="shared" si="64"/>
        <v>0.32730767700875102</v>
      </c>
      <c r="H294" s="31">
        <v>1195521</v>
      </c>
      <c r="I294" s="36">
        <f t="shared" si="65"/>
        <v>0.23777267303102625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2841224</v>
      </c>
      <c r="O294" s="36">
        <f t="shared" si="69"/>
        <v>0.5650803500397773</v>
      </c>
      <c r="P294" s="31">
        <v>941917</v>
      </c>
      <c r="Q294" s="31">
        <v>5495716</v>
      </c>
      <c r="R294" s="31">
        <v>4863992</v>
      </c>
      <c r="S294" s="31">
        <v>2331528</v>
      </c>
      <c r="T294" s="36">
        <f t="shared" si="70"/>
        <v>0.42424462981711575</v>
      </c>
      <c r="U294" s="36">
        <f t="shared" si="71"/>
        <v>0.26924240670887145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2957826</v>
      </c>
      <c r="E295" s="31">
        <v>2957826</v>
      </c>
      <c r="F295" s="31">
        <v>537691</v>
      </c>
      <c r="G295" s="36">
        <f t="shared" si="64"/>
        <v>0.18178587922345668</v>
      </c>
      <c r="H295" s="31">
        <v>672219</v>
      </c>
      <c r="I295" s="36">
        <f t="shared" si="65"/>
        <v>0.22726793259644076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1209910</v>
      </c>
      <c r="O295" s="36">
        <f t="shared" si="69"/>
        <v>0.40905381181989747</v>
      </c>
      <c r="P295" s="31">
        <v>929404</v>
      </c>
      <c r="Q295" s="31">
        <v>2570732</v>
      </c>
      <c r="R295" s="31">
        <v>2545732</v>
      </c>
      <c r="S295" s="31">
        <v>1324865</v>
      </c>
      <c r="T295" s="36">
        <f t="shared" si="70"/>
        <v>0.51536488439868489</v>
      </c>
      <c r="U295" s="36">
        <f t="shared" si="71"/>
        <v>-0.27672034981558069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64661165</v>
      </c>
      <c r="E296" s="31">
        <v>64661165</v>
      </c>
      <c r="F296" s="31">
        <v>11738383</v>
      </c>
      <c r="G296" s="36">
        <f t="shared" si="64"/>
        <v>0.1815368312649486</v>
      </c>
      <c r="H296" s="31">
        <v>9947944</v>
      </c>
      <c r="I296" s="36">
        <f t="shared" si="65"/>
        <v>0.153847274480749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21686327</v>
      </c>
      <c r="O296" s="36">
        <f t="shared" si="69"/>
        <v>0.3353841057456976</v>
      </c>
      <c r="P296" s="31">
        <v>17201105</v>
      </c>
      <c r="Q296" s="31">
        <v>43396343</v>
      </c>
      <c r="R296" s="31">
        <v>64650724</v>
      </c>
      <c r="S296" s="31">
        <v>30346241</v>
      </c>
      <c r="T296" s="36">
        <f t="shared" si="70"/>
        <v>0.69928106614882268</v>
      </c>
      <c r="U296" s="36">
        <f t="shared" si="71"/>
        <v>-0.42166831723892162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13030576</v>
      </c>
      <c r="E297" s="31">
        <v>13030576</v>
      </c>
      <c r="F297" s="31">
        <v>2018601</v>
      </c>
      <c r="G297" s="36">
        <f t="shared" si="64"/>
        <v>0.15491264545788305</v>
      </c>
      <c r="H297" s="31">
        <v>1909585</v>
      </c>
      <c r="I297" s="36">
        <f t="shared" si="65"/>
        <v>0.1465464765333474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3928186</v>
      </c>
      <c r="O297" s="36">
        <f t="shared" si="69"/>
        <v>0.30145912199123048</v>
      </c>
      <c r="P297" s="31">
        <v>1944291</v>
      </c>
      <c r="Q297" s="31">
        <v>12696355</v>
      </c>
      <c r="R297" s="31">
        <v>12082961</v>
      </c>
      <c r="S297" s="31">
        <v>3835815</v>
      </c>
      <c r="T297" s="36">
        <f t="shared" si="70"/>
        <v>0.30211938780854819</v>
      </c>
      <c r="U297" s="36">
        <f t="shared" si="71"/>
        <v>-1.785020863646436E-2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134704875</v>
      </c>
      <c r="E298" s="32">
        <f>SUM(E293:E297)</f>
        <v>134704875</v>
      </c>
      <c r="F298" s="32">
        <f>SUM(F293:F297)</f>
        <v>26396554</v>
      </c>
      <c r="G298" s="37">
        <f t="shared" si="64"/>
        <v>0.19595841650125878</v>
      </c>
      <c r="H298" s="32">
        <f>SUM(H293:H297)</f>
        <v>26364286</v>
      </c>
      <c r="I298" s="37">
        <f t="shared" si="65"/>
        <v>0.19571887060509133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52760840</v>
      </c>
      <c r="O298" s="37">
        <f t="shared" si="69"/>
        <v>0.39167728710635008</v>
      </c>
      <c r="P298" s="32">
        <f>SUM(P293:P297)</f>
        <v>33449020</v>
      </c>
      <c r="Q298" s="32">
        <f>SUM(Q293:Q297)</f>
        <v>113688049</v>
      </c>
      <c r="R298" s="32">
        <f>SUM(R293:R297)</f>
        <v>139367627</v>
      </c>
      <c r="S298" s="32">
        <f>SUM(S293:S297)</f>
        <v>62153147</v>
      </c>
      <c r="T298" s="37">
        <f t="shared" si="70"/>
        <v>0.54669903782058926</v>
      </c>
      <c r="U298" s="37">
        <f t="shared" si="71"/>
        <v>-0.21180692289340619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338710052</v>
      </c>
      <c r="E299" s="32">
        <f>SUM(E263:E266,E268:E274,E276:E284,E286:E291,E293:E297)</f>
        <v>356834889</v>
      </c>
      <c r="F299" s="32">
        <f>SUM(F263:F266,F268:F274,F276:F284,F286:F291,F293:F297)</f>
        <v>61592997</v>
      </c>
      <c r="G299" s="37">
        <f t="shared" si="64"/>
        <v>0.181845790038732</v>
      </c>
      <c r="H299" s="32">
        <f>SUM(H263:H266,H268:H274,H276:H284,H286:H291,H293:H297)</f>
        <v>67730618</v>
      </c>
      <c r="I299" s="37">
        <f t="shared" si="65"/>
        <v>0.19996636533243484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129323615</v>
      </c>
      <c r="O299" s="37">
        <f t="shared" si="69"/>
        <v>0.38181215537116686</v>
      </c>
      <c r="P299" s="32">
        <f>SUM(P263:P266,P268:P274,P276:P284,P286:P291,P293:P297)</f>
        <v>68738537</v>
      </c>
      <c r="Q299" s="32">
        <f>SUM(Q263:Q266,Q268:Q274,Q276:Q284,Q286:Q291,Q293:Q297)</f>
        <v>309118518</v>
      </c>
      <c r="R299" s="32">
        <f>SUM(R263:R266,R268:R274,R276:R284,R286:R291,R293:R297)</f>
        <v>331794892</v>
      </c>
      <c r="S299" s="32">
        <f>SUM(S263:S266,S268:S274,S276:S284,S286:S291,S293:S297)</f>
        <v>119598489</v>
      </c>
      <c r="T299" s="37">
        <f t="shared" si="70"/>
        <v>0.38690172874081907</v>
      </c>
      <c r="U299" s="37">
        <f t="shared" si="71"/>
        <v>-1.4663084842786223E-2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1136922632</v>
      </c>
      <c r="E302" s="31">
        <v>1136922632</v>
      </c>
      <c r="F302" s="31">
        <v>224270548</v>
      </c>
      <c r="G302" s="36">
        <f t="shared" ref="G302:G339" si="72">IF(($D302     =0),0,($F302     /$D302     ))</f>
        <v>0.19726104634356509</v>
      </c>
      <c r="H302" s="31">
        <v>299021576</v>
      </c>
      <c r="I302" s="36">
        <f t="shared" ref="I302:I339" si="73">IF(($D302     =0),0,($H302     /$D302     ))</f>
        <v>0.26300960820348945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523292124</v>
      </c>
      <c r="O302" s="36">
        <f t="shared" ref="O302:O339" si="77">IF(($D302     =0),0,($N302     /$D302     ))</f>
        <v>0.46027065454705451</v>
      </c>
      <c r="P302" s="31">
        <v>285561981</v>
      </c>
      <c r="Q302" s="31">
        <v>1068707211</v>
      </c>
      <c r="R302" s="31">
        <v>1096061892</v>
      </c>
      <c r="S302" s="31">
        <v>515954402</v>
      </c>
      <c r="T302" s="36">
        <f t="shared" ref="T302:T339" si="78">IF(($Q302     =0),0,($S302     /$Q302     ))</f>
        <v>0.48278368171317598</v>
      </c>
      <c r="U302" s="36">
        <f t="shared" ref="U302:U339" si="79">IF(($P302     =0),0,(($H302     /$P302     )-1))</f>
        <v>4.7133707900702593E-2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1136922632</v>
      </c>
      <c r="E303" s="32">
        <f>E302</f>
        <v>1136922632</v>
      </c>
      <c r="F303" s="32">
        <f>F302</f>
        <v>224270548</v>
      </c>
      <c r="G303" s="37">
        <f t="shared" si="72"/>
        <v>0.19726104634356509</v>
      </c>
      <c r="H303" s="32">
        <f>H302</f>
        <v>299021576</v>
      </c>
      <c r="I303" s="37">
        <f t="shared" si="73"/>
        <v>0.26300960820348945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523292124</v>
      </c>
      <c r="O303" s="37">
        <f t="shared" si="77"/>
        <v>0.46027065454705451</v>
      </c>
      <c r="P303" s="32">
        <f>P302</f>
        <v>285561981</v>
      </c>
      <c r="Q303" s="32">
        <f>Q302</f>
        <v>1068707211</v>
      </c>
      <c r="R303" s="32">
        <f>R302</f>
        <v>1096061892</v>
      </c>
      <c r="S303" s="32">
        <f>S302</f>
        <v>515954402</v>
      </c>
      <c r="T303" s="37">
        <f t="shared" si="78"/>
        <v>0.48278368171317598</v>
      </c>
      <c r="U303" s="37">
        <f t="shared" si="79"/>
        <v>4.7133707900702593E-2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30155965</v>
      </c>
      <c r="E304" s="31">
        <v>30155965</v>
      </c>
      <c r="F304" s="31">
        <v>6143354</v>
      </c>
      <c r="G304" s="36">
        <f t="shared" si="72"/>
        <v>0.20371936364828649</v>
      </c>
      <c r="H304" s="31">
        <v>8034882</v>
      </c>
      <c r="I304" s="36">
        <f t="shared" si="73"/>
        <v>0.26644420100633492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14178236</v>
      </c>
      <c r="O304" s="36">
        <f t="shared" si="77"/>
        <v>0.47016356465462139</v>
      </c>
      <c r="P304" s="31">
        <v>7481457</v>
      </c>
      <c r="Q304" s="31">
        <v>28383440</v>
      </c>
      <c r="R304" s="31">
        <v>28315006</v>
      </c>
      <c r="S304" s="31">
        <v>13619927</v>
      </c>
      <c r="T304" s="36">
        <f t="shared" si="78"/>
        <v>0.47985469696414529</v>
      </c>
      <c r="U304" s="36">
        <f t="shared" si="79"/>
        <v>7.3972890574656835E-2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12758340</v>
      </c>
      <c r="E305" s="31">
        <v>12877272</v>
      </c>
      <c r="F305" s="31">
        <v>2007296</v>
      </c>
      <c r="G305" s="36">
        <f t="shared" si="72"/>
        <v>0.15733206671087305</v>
      </c>
      <c r="H305" s="31">
        <v>2462697</v>
      </c>
      <c r="I305" s="36">
        <f t="shared" si="73"/>
        <v>0.19302644387906265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4469993</v>
      </c>
      <c r="O305" s="36">
        <f t="shared" si="77"/>
        <v>0.35035851058993567</v>
      </c>
      <c r="P305" s="31">
        <v>2523466</v>
      </c>
      <c r="Q305" s="31">
        <v>13365692</v>
      </c>
      <c r="R305" s="31">
        <v>12470906</v>
      </c>
      <c r="S305" s="31">
        <v>4545007</v>
      </c>
      <c r="T305" s="36">
        <f t="shared" si="78"/>
        <v>0.34005025703121095</v>
      </c>
      <c r="U305" s="36">
        <f t="shared" si="79"/>
        <v>-2.4081560837356242E-2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16575927</v>
      </c>
      <c r="E306" s="31">
        <v>16526434</v>
      </c>
      <c r="F306" s="31">
        <v>3379076</v>
      </c>
      <c r="G306" s="36">
        <f t="shared" si="72"/>
        <v>0.20385442093223505</v>
      </c>
      <c r="H306" s="31">
        <v>4277439</v>
      </c>
      <c r="I306" s="36">
        <f t="shared" si="73"/>
        <v>0.25805126916883742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7656515</v>
      </c>
      <c r="O306" s="36">
        <f t="shared" si="77"/>
        <v>0.46190569010107246</v>
      </c>
      <c r="P306" s="31">
        <v>4060480</v>
      </c>
      <c r="Q306" s="31">
        <v>15044360</v>
      </c>
      <c r="R306" s="31">
        <v>15173297</v>
      </c>
      <c r="S306" s="31">
        <v>7133301</v>
      </c>
      <c r="T306" s="36">
        <f t="shared" si="78"/>
        <v>0.47415117691945685</v>
      </c>
      <c r="U306" s="36">
        <f t="shared" si="79"/>
        <v>5.3431860272677101E-2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42875082</v>
      </c>
      <c r="E307" s="31">
        <v>42816582</v>
      </c>
      <c r="F307" s="31">
        <v>8599648</v>
      </c>
      <c r="G307" s="36">
        <f t="shared" si="72"/>
        <v>0.20057449686043749</v>
      </c>
      <c r="H307" s="31">
        <v>8930525</v>
      </c>
      <c r="I307" s="36">
        <f t="shared" si="73"/>
        <v>0.20829172991435912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17530173</v>
      </c>
      <c r="O307" s="36">
        <f t="shared" si="77"/>
        <v>0.40886622677479662</v>
      </c>
      <c r="P307" s="31">
        <v>8320450</v>
      </c>
      <c r="Q307" s="31">
        <v>40634844</v>
      </c>
      <c r="R307" s="31">
        <v>40631696</v>
      </c>
      <c r="S307" s="31">
        <v>16686343</v>
      </c>
      <c r="T307" s="36">
        <f t="shared" si="78"/>
        <v>0.4106412467093512</v>
      </c>
      <c r="U307" s="36">
        <f t="shared" si="79"/>
        <v>7.3322356362937047E-2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28670343</v>
      </c>
      <c r="E308" s="31">
        <v>29335056</v>
      </c>
      <c r="F308" s="31">
        <v>5899401</v>
      </c>
      <c r="G308" s="36">
        <f t="shared" si="72"/>
        <v>0.20576666976045596</v>
      </c>
      <c r="H308" s="31">
        <v>7378484</v>
      </c>
      <c r="I308" s="36">
        <f t="shared" si="73"/>
        <v>0.25735597233698948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13277885</v>
      </c>
      <c r="O308" s="36">
        <f t="shared" si="77"/>
        <v>0.46312264209744541</v>
      </c>
      <c r="P308" s="31">
        <v>7043987</v>
      </c>
      <c r="Q308" s="31">
        <v>26329506</v>
      </c>
      <c r="R308" s="31">
        <v>27618827</v>
      </c>
      <c r="S308" s="31">
        <v>12021170</v>
      </c>
      <c r="T308" s="36">
        <f t="shared" si="78"/>
        <v>0.4565664847642793</v>
      </c>
      <c r="U308" s="36">
        <f t="shared" si="79"/>
        <v>4.7486884913330973E-2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3653979</v>
      </c>
      <c r="E309" s="31">
        <v>3653979</v>
      </c>
      <c r="F309" s="31">
        <v>555588</v>
      </c>
      <c r="G309" s="36">
        <f t="shared" si="72"/>
        <v>0.15205013493509403</v>
      </c>
      <c r="H309" s="31">
        <v>597127</v>
      </c>
      <c r="I309" s="36">
        <f t="shared" si="73"/>
        <v>0.16341829003396025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1152715</v>
      </c>
      <c r="O309" s="36">
        <f t="shared" si="77"/>
        <v>0.31546842496905431</v>
      </c>
      <c r="P309" s="31">
        <v>576286</v>
      </c>
      <c r="Q309" s="31">
        <v>3467721</v>
      </c>
      <c r="R309" s="31">
        <v>3567721</v>
      </c>
      <c r="S309" s="31">
        <v>1077213</v>
      </c>
      <c r="T309" s="36">
        <f t="shared" si="78"/>
        <v>0.31064004284081675</v>
      </c>
      <c r="U309" s="36">
        <f t="shared" si="79"/>
        <v>3.6164335069739595E-2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134689636</v>
      </c>
      <c r="E310" s="32">
        <f>SUM(E304:E309)</f>
        <v>135365288</v>
      </c>
      <c r="F310" s="32">
        <f>SUM(F304:F309)</f>
        <v>26584363</v>
      </c>
      <c r="G310" s="37">
        <f t="shared" si="72"/>
        <v>0.1973749710037081</v>
      </c>
      <c r="H310" s="32">
        <f>SUM(H304:H309)</f>
        <v>31681154</v>
      </c>
      <c r="I310" s="37">
        <f t="shared" si="73"/>
        <v>0.23521597459807525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58265517</v>
      </c>
      <c r="O310" s="37">
        <f t="shared" si="77"/>
        <v>0.43259094560178335</v>
      </c>
      <c r="P310" s="32">
        <f>SUM(P304:P309)</f>
        <v>30006126</v>
      </c>
      <c r="Q310" s="32">
        <f>SUM(Q304:Q309)</f>
        <v>127225563</v>
      </c>
      <c r="R310" s="32">
        <f>SUM(R304:R309)</f>
        <v>127777453</v>
      </c>
      <c r="S310" s="32">
        <f>SUM(S304:S309)</f>
        <v>55082961</v>
      </c>
      <c r="T310" s="37">
        <f t="shared" si="78"/>
        <v>0.43295513653965911</v>
      </c>
      <c r="U310" s="37">
        <f t="shared" si="79"/>
        <v>5.5822867637095097E-2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36104245</v>
      </c>
      <c r="E311" s="31">
        <v>36104245</v>
      </c>
      <c r="F311" s="31">
        <v>7486914</v>
      </c>
      <c r="G311" s="36">
        <f t="shared" si="72"/>
        <v>0.20736935504398443</v>
      </c>
      <c r="H311" s="31">
        <v>7473395</v>
      </c>
      <c r="I311" s="36">
        <f t="shared" si="73"/>
        <v>0.20699491154018038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14960309</v>
      </c>
      <c r="O311" s="36">
        <f t="shared" si="77"/>
        <v>0.41436426658416481</v>
      </c>
      <c r="P311" s="31">
        <v>7314831</v>
      </c>
      <c r="Q311" s="31">
        <v>32793597</v>
      </c>
      <c r="R311" s="31">
        <v>34453122</v>
      </c>
      <c r="S311" s="31">
        <v>13922267</v>
      </c>
      <c r="T311" s="36">
        <f t="shared" si="78"/>
        <v>0.42454223609566222</v>
      </c>
      <c r="U311" s="36">
        <f t="shared" si="79"/>
        <v>2.1677055833552394E-2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43514128</v>
      </c>
      <c r="E312" s="31">
        <v>43778128</v>
      </c>
      <c r="F312" s="31">
        <v>9186308</v>
      </c>
      <c r="G312" s="36">
        <f t="shared" si="72"/>
        <v>0.21111092930553496</v>
      </c>
      <c r="H312" s="31">
        <v>12484160</v>
      </c>
      <c r="I312" s="36">
        <f t="shared" si="73"/>
        <v>0.28689900438772437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21670468</v>
      </c>
      <c r="O312" s="36">
        <f t="shared" si="77"/>
        <v>0.49800993369325935</v>
      </c>
      <c r="P312" s="31">
        <v>12312312</v>
      </c>
      <c r="Q312" s="31">
        <v>39078614</v>
      </c>
      <c r="R312" s="31">
        <v>41535581</v>
      </c>
      <c r="S312" s="31">
        <v>19459256</v>
      </c>
      <c r="T312" s="36">
        <f t="shared" si="78"/>
        <v>0.49795153942767778</v>
      </c>
      <c r="U312" s="36">
        <f t="shared" si="79"/>
        <v>1.3957411085748994E-2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55691553</v>
      </c>
      <c r="E313" s="31">
        <v>56688052</v>
      </c>
      <c r="F313" s="31">
        <v>3273439</v>
      </c>
      <c r="G313" s="36">
        <f t="shared" si="72"/>
        <v>5.8778016120326182E-2</v>
      </c>
      <c r="H313" s="31">
        <v>4150372</v>
      </c>
      <c r="I313" s="36">
        <f t="shared" si="73"/>
        <v>7.4524264029771262E-2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7423811</v>
      </c>
      <c r="O313" s="36">
        <f t="shared" si="77"/>
        <v>0.13330228015009746</v>
      </c>
      <c r="P313" s="31">
        <v>10180803</v>
      </c>
      <c r="Q313" s="31">
        <v>52701849</v>
      </c>
      <c r="R313" s="31">
        <v>52258452</v>
      </c>
      <c r="S313" s="31">
        <v>14560421</v>
      </c>
      <c r="T313" s="36">
        <f t="shared" si="78"/>
        <v>0.27627913016865879</v>
      </c>
      <c r="U313" s="36">
        <f t="shared" si="79"/>
        <v>-0.59233353204064554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36681952</v>
      </c>
      <c r="E314" s="31">
        <v>36681952</v>
      </c>
      <c r="F314" s="31">
        <v>6983133</v>
      </c>
      <c r="G314" s="36">
        <f t="shared" si="72"/>
        <v>0.19036972187303444</v>
      </c>
      <c r="H314" s="31">
        <v>8194115</v>
      </c>
      <c r="I314" s="36">
        <f t="shared" si="73"/>
        <v>0.22338274146370402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15177248</v>
      </c>
      <c r="O314" s="36">
        <f t="shared" si="77"/>
        <v>0.41375246333673849</v>
      </c>
      <c r="P314" s="31">
        <v>7807935</v>
      </c>
      <c r="Q314" s="31">
        <v>34778354</v>
      </c>
      <c r="R314" s="31">
        <v>36677668</v>
      </c>
      <c r="S314" s="31">
        <v>13660575</v>
      </c>
      <c r="T314" s="36">
        <f t="shared" si="78"/>
        <v>0.39278957825318589</v>
      </c>
      <c r="U314" s="36">
        <f t="shared" si="79"/>
        <v>4.9459940432393434E-2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17797193</v>
      </c>
      <c r="E315" s="31">
        <v>18189623</v>
      </c>
      <c r="F315" s="31">
        <v>3840629</v>
      </c>
      <c r="G315" s="36">
        <f t="shared" si="72"/>
        <v>0.21579970504337398</v>
      </c>
      <c r="H315" s="31">
        <v>6108141</v>
      </c>
      <c r="I315" s="36">
        <f t="shared" si="73"/>
        <v>0.34320811152635139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9948770</v>
      </c>
      <c r="O315" s="36">
        <f t="shared" si="77"/>
        <v>0.55900781656972531</v>
      </c>
      <c r="P315" s="31">
        <v>5505222</v>
      </c>
      <c r="Q315" s="31">
        <v>18960627</v>
      </c>
      <c r="R315" s="31">
        <v>18987815</v>
      </c>
      <c r="S315" s="31">
        <v>9134840</v>
      </c>
      <c r="T315" s="36">
        <f t="shared" si="78"/>
        <v>0.48177942638711263</v>
      </c>
      <c r="U315" s="36">
        <f t="shared" si="79"/>
        <v>0.10951765432892624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23640459</v>
      </c>
      <c r="E316" s="31">
        <v>24054808</v>
      </c>
      <c r="F316" s="31">
        <v>6160259</v>
      </c>
      <c r="G316" s="36">
        <f t="shared" si="72"/>
        <v>0.2605811926071317</v>
      </c>
      <c r="H316" s="31">
        <v>5705652</v>
      </c>
      <c r="I316" s="36">
        <f t="shared" si="73"/>
        <v>0.24135115143068922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11865911</v>
      </c>
      <c r="O316" s="36">
        <f t="shared" si="77"/>
        <v>0.50193234403782094</v>
      </c>
      <c r="P316" s="31">
        <v>5001138</v>
      </c>
      <c r="Q316" s="31">
        <v>26212572</v>
      </c>
      <c r="R316" s="31">
        <v>27464159</v>
      </c>
      <c r="S316" s="31">
        <v>9773617</v>
      </c>
      <c r="T316" s="36">
        <f t="shared" si="78"/>
        <v>0.37285990096660487</v>
      </c>
      <c r="U316" s="36">
        <f t="shared" si="79"/>
        <v>0.1408707378200722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213429530</v>
      </c>
      <c r="E317" s="32">
        <f>SUM(E311:E316)</f>
        <v>215496808</v>
      </c>
      <c r="F317" s="32">
        <f>SUM(F311:F316)</f>
        <v>36930682</v>
      </c>
      <c r="G317" s="37">
        <f t="shared" si="72"/>
        <v>0.17303454681271144</v>
      </c>
      <c r="H317" s="32">
        <f>SUM(H311:H316)</f>
        <v>44115835</v>
      </c>
      <c r="I317" s="37">
        <f t="shared" si="73"/>
        <v>0.20669977111414714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81046517</v>
      </c>
      <c r="O317" s="37">
        <f t="shared" si="77"/>
        <v>0.37973431792685858</v>
      </c>
      <c r="P317" s="32">
        <f>SUM(P311:P316)</f>
        <v>48122241</v>
      </c>
      <c r="Q317" s="32">
        <f>SUM(Q311:Q316)</f>
        <v>204525613</v>
      </c>
      <c r="R317" s="32">
        <f>SUM(R311:R316)</f>
        <v>211376797</v>
      </c>
      <c r="S317" s="32">
        <f>SUM(S311:S316)</f>
        <v>80510976</v>
      </c>
      <c r="T317" s="37">
        <f t="shared" si="78"/>
        <v>0.39364740102258</v>
      </c>
      <c r="U317" s="37">
        <f t="shared" si="79"/>
        <v>-8.3254767790219897E-2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12101441</v>
      </c>
      <c r="E318" s="31">
        <v>13107975</v>
      </c>
      <c r="F318" s="31">
        <v>2725508</v>
      </c>
      <c r="G318" s="36">
        <f t="shared" si="72"/>
        <v>0.22522177317560776</v>
      </c>
      <c r="H318" s="31">
        <v>2854743</v>
      </c>
      <c r="I318" s="36">
        <f t="shared" si="73"/>
        <v>0.23590107987966061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5580251</v>
      </c>
      <c r="O318" s="36">
        <f t="shared" si="77"/>
        <v>0.4611228530552684</v>
      </c>
      <c r="P318" s="31">
        <v>3168630</v>
      </c>
      <c r="Q318" s="31">
        <v>12066541</v>
      </c>
      <c r="R318" s="31">
        <v>13996351</v>
      </c>
      <c r="S318" s="31">
        <v>5773440</v>
      </c>
      <c r="T318" s="36">
        <f t="shared" si="78"/>
        <v>0.47846686138140165</v>
      </c>
      <c r="U318" s="36">
        <f t="shared" si="79"/>
        <v>-9.9060792834758216E-2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25282126</v>
      </c>
      <c r="E319" s="31">
        <v>28323878</v>
      </c>
      <c r="F319" s="31">
        <v>5210589</v>
      </c>
      <c r="G319" s="36">
        <f t="shared" si="72"/>
        <v>0.20609773877402557</v>
      </c>
      <c r="H319" s="31">
        <v>7230576</v>
      </c>
      <c r="I319" s="36">
        <f t="shared" si="73"/>
        <v>0.28599556856887748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12441165</v>
      </c>
      <c r="O319" s="36">
        <f t="shared" si="77"/>
        <v>0.49209330734290302</v>
      </c>
      <c r="P319" s="31">
        <v>6148681</v>
      </c>
      <c r="Q319" s="31">
        <v>23852563</v>
      </c>
      <c r="R319" s="31">
        <v>23885071</v>
      </c>
      <c r="S319" s="31">
        <v>10581805</v>
      </c>
      <c r="T319" s="36">
        <f t="shared" si="78"/>
        <v>0.44363387699678225</v>
      </c>
      <c r="U319" s="36">
        <f t="shared" si="79"/>
        <v>0.175955623653268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13366055</v>
      </c>
      <c r="E320" s="31">
        <v>13366055</v>
      </c>
      <c r="F320" s="31">
        <v>2727737</v>
      </c>
      <c r="G320" s="36">
        <f t="shared" si="72"/>
        <v>0.20407943854787369</v>
      </c>
      <c r="H320" s="31">
        <v>3260238</v>
      </c>
      <c r="I320" s="36">
        <f t="shared" si="73"/>
        <v>0.24391924169098511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5987975</v>
      </c>
      <c r="O320" s="36">
        <f t="shared" si="77"/>
        <v>0.4479986802388588</v>
      </c>
      <c r="P320" s="31">
        <v>3338178</v>
      </c>
      <c r="Q320" s="31">
        <v>14124360</v>
      </c>
      <c r="R320" s="31">
        <v>13030360</v>
      </c>
      <c r="S320" s="31">
        <v>6134268</v>
      </c>
      <c r="T320" s="36">
        <f t="shared" si="78"/>
        <v>0.43430413838219928</v>
      </c>
      <c r="U320" s="36">
        <f t="shared" si="79"/>
        <v>-2.334806592099048E-2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11111965</v>
      </c>
      <c r="E321" s="31">
        <v>11131965</v>
      </c>
      <c r="F321" s="31">
        <v>2496207</v>
      </c>
      <c r="G321" s="36">
        <f t="shared" si="72"/>
        <v>0.22464136631099901</v>
      </c>
      <c r="H321" s="31">
        <v>3002413</v>
      </c>
      <c r="I321" s="36">
        <f t="shared" si="73"/>
        <v>0.27019640540624451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5498620</v>
      </c>
      <c r="O321" s="36">
        <f t="shared" si="77"/>
        <v>0.49483777171724352</v>
      </c>
      <c r="P321" s="31">
        <v>3020166</v>
      </c>
      <c r="Q321" s="31">
        <v>11141143</v>
      </c>
      <c r="R321" s="31">
        <v>10684271</v>
      </c>
      <c r="S321" s="31">
        <v>4923956</v>
      </c>
      <c r="T321" s="36">
        <f t="shared" si="78"/>
        <v>0.44196147558648158</v>
      </c>
      <c r="U321" s="36">
        <f t="shared" si="79"/>
        <v>-5.8781537173784315E-3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61861587</v>
      </c>
      <c r="E323" s="32">
        <f>SUM(E318:E322)</f>
        <v>65929873</v>
      </c>
      <c r="F323" s="32">
        <f>SUM(F318:F322)</f>
        <v>13160041</v>
      </c>
      <c r="G323" s="37">
        <f t="shared" si="72"/>
        <v>0.21273364681058052</v>
      </c>
      <c r="H323" s="32">
        <f>SUM(H318:H322)</f>
        <v>16347970</v>
      </c>
      <c r="I323" s="37">
        <f t="shared" si="73"/>
        <v>0.26426690281967707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29508011</v>
      </c>
      <c r="O323" s="37">
        <f t="shared" si="77"/>
        <v>0.47700054963025762</v>
      </c>
      <c r="P323" s="32">
        <f>SUM(P318:P322)</f>
        <v>15675655</v>
      </c>
      <c r="Q323" s="32">
        <f>SUM(Q318:Q322)</f>
        <v>61184607</v>
      </c>
      <c r="R323" s="32">
        <f>SUM(R318:R322)</f>
        <v>61596053</v>
      </c>
      <c r="S323" s="32">
        <f>SUM(S318:S322)</f>
        <v>27413469</v>
      </c>
      <c r="T323" s="37">
        <f t="shared" si="78"/>
        <v>0.44804519215102584</v>
      </c>
      <c r="U323" s="37">
        <f t="shared" si="79"/>
        <v>4.2889116914093917E-2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12528895</v>
      </c>
      <c r="E324" s="31">
        <v>12528895</v>
      </c>
      <c r="F324" s="31">
        <v>2107737</v>
      </c>
      <c r="G324" s="36">
        <f t="shared" si="72"/>
        <v>0.16823007934857784</v>
      </c>
      <c r="H324" s="31">
        <v>2923887</v>
      </c>
      <c r="I324" s="36">
        <f t="shared" si="73"/>
        <v>0.23337149844419638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5031624</v>
      </c>
      <c r="O324" s="36">
        <f t="shared" si="77"/>
        <v>0.40160157779277422</v>
      </c>
      <c r="P324" s="31">
        <v>2348794</v>
      </c>
      <c r="Q324" s="31">
        <v>8894090</v>
      </c>
      <c r="R324" s="31">
        <v>9343790</v>
      </c>
      <c r="S324" s="31">
        <v>4633936</v>
      </c>
      <c r="T324" s="36">
        <f t="shared" si="78"/>
        <v>0.52101294230213546</v>
      </c>
      <c r="U324" s="36">
        <f t="shared" si="79"/>
        <v>0.24484607845558193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26721083</v>
      </c>
      <c r="E325" s="31">
        <v>26721083</v>
      </c>
      <c r="F325" s="31">
        <v>3059021</v>
      </c>
      <c r="G325" s="36">
        <f t="shared" si="72"/>
        <v>0.11447967883637052</v>
      </c>
      <c r="H325" s="31">
        <v>8812564</v>
      </c>
      <c r="I325" s="36">
        <f t="shared" si="73"/>
        <v>0.32979815975273158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11871585</v>
      </c>
      <c r="O325" s="36">
        <f t="shared" si="77"/>
        <v>0.44427783858910208</v>
      </c>
      <c r="P325" s="31">
        <v>6715086</v>
      </c>
      <c r="Q325" s="31">
        <v>25020592</v>
      </c>
      <c r="R325" s="31">
        <v>25630902</v>
      </c>
      <c r="S325" s="31">
        <v>11408895</v>
      </c>
      <c r="T325" s="36">
        <f t="shared" si="78"/>
        <v>0.45598021821386159</v>
      </c>
      <c r="U325" s="36">
        <f t="shared" si="79"/>
        <v>0.31235311059307347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36206887</v>
      </c>
      <c r="E326" s="31">
        <v>36323387</v>
      </c>
      <c r="F326" s="31">
        <v>8360065</v>
      </c>
      <c r="G326" s="36">
        <f t="shared" si="72"/>
        <v>0.23089709424618582</v>
      </c>
      <c r="H326" s="31">
        <v>9733758</v>
      </c>
      <c r="I326" s="36">
        <f t="shared" si="73"/>
        <v>0.26883719663609856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18093823</v>
      </c>
      <c r="O326" s="36">
        <f t="shared" si="77"/>
        <v>0.49973429088228438</v>
      </c>
      <c r="P326" s="31">
        <v>9025959</v>
      </c>
      <c r="Q326" s="31">
        <v>34945863</v>
      </c>
      <c r="R326" s="31">
        <v>35061029</v>
      </c>
      <c r="S326" s="31">
        <v>16085695</v>
      </c>
      <c r="T326" s="36">
        <f t="shared" si="78"/>
        <v>0.46030326966027424</v>
      </c>
      <c r="U326" s="36">
        <f t="shared" si="79"/>
        <v>7.8418149251508806E-2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65802396</v>
      </c>
      <c r="E327" s="31">
        <v>65740896</v>
      </c>
      <c r="F327" s="31">
        <v>10434059</v>
      </c>
      <c r="G327" s="36">
        <f t="shared" si="72"/>
        <v>0.15856655128484987</v>
      </c>
      <c r="H327" s="31">
        <v>15079243</v>
      </c>
      <c r="I327" s="36">
        <f t="shared" si="73"/>
        <v>0.22915948227781857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25513302</v>
      </c>
      <c r="O327" s="36">
        <f t="shared" si="77"/>
        <v>0.38772603356266844</v>
      </c>
      <c r="P327" s="31">
        <v>14755722</v>
      </c>
      <c r="Q327" s="31">
        <v>63315359</v>
      </c>
      <c r="R327" s="31">
        <v>59777218</v>
      </c>
      <c r="S327" s="31">
        <v>24934131</v>
      </c>
      <c r="T327" s="36">
        <f t="shared" si="78"/>
        <v>0.39380857020805965</v>
      </c>
      <c r="U327" s="36">
        <f t="shared" si="79"/>
        <v>2.1925121657889735E-2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24999300</v>
      </c>
      <c r="E328" s="31">
        <v>24959300</v>
      </c>
      <c r="F328" s="31">
        <v>5810098</v>
      </c>
      <c r="G328" s="36">
        <f t="shared" si="72"/>
        <v>0.23241042749196977</v>
      </c>
      <c r="H328" s="31">
        <v>7632197</v>
      </c>
      <c r="I328" s="36">
        <f t="shared" si="73"/>
        <v>0.30529642829999237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13442295</v>
      </c>
      <c r="O328" s="36">
        <f t="shared" si="77"/>
        <v>0.5377068557919622</v>
      </c>
      <c r="P328" s="31">
        <v>6372073</v>
      </c>
      <c r="Q328" s="31">
        <v>24044700</v>
      </c>
      <c r="R328" s="31">
        <v>25492300</v>
      </c>
      <c r="S328" s="31">
        <v>11277713</v>
      </c>
      <c r="T328" s="36">
        <f t="shared" si="78"/>
        <v>0.46903113783910799</v>
      </c>
      <c r="U328" s="36">
        <f t="shared" si="79"/>
        <v>0.19775730755124754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33853439</v>
      </c>
      <c r="E329" s="31">
        <v>33925939</v>
      </c>
      <c r="F329" s="31">
        <v>6326574</v>
      </c>
      <c r="G329" s="36">
        <f t="shared" si="72"/>
        <v>0.18688127962420598</v>
      </c>
      <c r="H329" s="31">
        <v>6614139</v>
      </c>
      <c r="I329" s="36">
        <f t="shared" si="73"/>
        <v>0.19537568989667489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12940713</v>
      </c>
      <c r="O329" s="36">
        <f t="shared" si="77"/>
        <v>0.3822569695208809</v>
      </c>
      <c r="P329" s="31">
        <v>6308414</v>
      </c>
      <c r="Q329" s="31">
        <v>33679219</v>
      </c>
      <c r="R329" s="31">
        <v>34300846</v>
      </c>
      <c r="S329" s="31">
        <v>11661978</v>
      </c>
      <c r="T329" s="36">
        <f t="shared" si="78"/>
        <v>0.34626628366887013</v>
      </c>
      <c r="U329" s="36">
        <f t="shared" si="79"/>
        <v>4.846305267853368E-2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22908528</v>
      </c>
      <c r="E330" s="31">
        <v>23151528</v>
      </c>
      <c r="F330" s="31">
        <v>4580400</v>
      </c>
      <c r="G330" s="36">
        <f t="shared" si="72"/>
        <v>0.19994300812343771</v>
      </c>
      <c r="H330" s="31">
        <v>5987701</v>
      </c>
      <c r="I330" s="36">
        <f t="shared" si="73"/>
        <v>0.26137432313416209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10568101</v>
      </c>
      <c r="O330" s="36">
        <f t="shared" si="77"/>
        <v>0.46131733125759977</v>
      </c>
      <c r="P330" s="31">
        <v>8103236</v>
      </c>
      <c r="Q330" s="31">
        <v>17169309</v>
      </c>
      <c r="R330" s="31">
        <v>24557589</v>
      </c>
      <c r="S330" s="31">
        <v>13350003</v>
      </c>
      <c r="T330" s="36">
        <f t="shared" si="78"/>
        <v>0.77755039530129022</v>
      </c>
      <c r="U330" s="36">
        <f t="shared" si="79"/>
        <v>-0.26107286027458665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6870821</v>
      </c>
      <c r="E331" s="31">
        <v>6985371</v>
      </c>
      <c r="F331" s="31">
        <v>1694396</v>
      </c>
      <c r="G331" s="36">
        <f t="shared" si="72"/>
        <v>0.24660750149072433</v>
      </c>
      <c r="H331" s="31">
        <v>2085037</v>
      </c>
      <c r="I331" s="36">
        <f t="shared" si="73"/>
        <v>0.30346257019357659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3779433</v>
      </c>
      <c r="O331" s="36">
        <f t="shared" si="77"/>
        <v>0.55007007168430089</v>
      </c>
      <c r="P331" s="31">
        <v>2234579</v>
      </c>
      <c r="Q331" s="31">
        <v>8016435</v>
      </c>
      <c r="R331" s="31">
        <v>7320791</v>
      </c>
      <c r="S331" s="31">
        <v>3864924</v>
      </c>
      <c r="T331" s="36">
        <f t="shared" si="78"/>
        <v>0.48212503438249049</v>
      </c>
      <c r="U331" s="36">
        <f t="shared" si="79"/>
        <v>-6.6921778106748486E-2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229891349</v>
      </c>
      <c r="E332" s="32">
        <f>SUM(E324:E331)</f>
        <v>230336399</v>
      </c>
      <c r="F332" s="32">
        <f>SUM(F324:F331)</f>
        <v>42372350</v>
      </c>
      <c r="G332" s="37">
        <f t="shared" si="72"/>
        <v>0.18431467814824123</v>
      </c>
      <c r="H332" s="32">
        <f>SUM(H324:H331)</f>
        <v>58868526</v>
      </c>
      <c r="I332" s="37">
        <f t="shared" si="73"/>
        <v>0.25607107990827443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101240876</v>
      </c>
      <c r="O332" s="37">
        <f t="shared" si="77"/>
        <v>0.44038575805651564</v>
      </c>
      <c r="P332" s="32">
        <f>SUM(P324:P331)</f>
        <v>55863863</v>
      </c>
      <c r="Q332" s="32">
        <f>SUM(Q324:Q331)</f>
        <v>215085567</v>
      </c>
      <c r="R332" s="32">
        <f>SUM(R324:R331)</f>
        <v>221484465</v>
      </c>
      <c r="S332" s="32">
        <f>SUM(S324:S331)</f>
        <v>97217275</v>
      </c>
      <c r="T332" s="37">
        <f t="shared" si="78"/>
        <v>0.45199348499288194</v>
      </c>
      <c r="U332" s="37">
        <f t="shared" si="79"/>
        <v>5.3785449817532305E-2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1602198</v>
      </c>
      <c r="E333" s="31">
        <v>1602198</v>
      </c>
      <c r="F333" s="31">
        <v>249481</v>
      </c>
      <c r="G333" s="36">
        <f t="shared" si="72"/>
        <v>0.15571171603010364</v>
      </c>
      <c r="H333" s="31">
        <v>337009</v>
      </c>
      <c r="I333" s="36">
        <f t="shared" si="73"/>
        <v>0.21034166813340174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586490</v>
      </c>
      <c r="O333" s="36">
        <f t="shared" si="77"/>
        <v>0.36605338416350536</v>
      </c>
      <c r="P333" s="31">
        <v>545859</v>
      </c>
      <c r="Q333" s="31">
        <v>1557576</v>
      </c>
      <c r="R333" s="31">
        <v>1814520</v>
      </c>
      <c r="S333" s="31">
        <v>933670</v>
      </c>
      <c r="T333" s="36">
        <f t="shared" si="78"/>
        <v>0.59943784444547166</v>
      </c>
      <c r="U333" s="36">
        <f t="shared" si="79"/>
        <v>-0.38260796286220433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4232033</v>
      </c>
      <c r="E334" s="31">
        <v>4232033</v>
      </c>
      <c r="F334" s="31">
        <v>886636</v>
      </c>
      <c r="G334" s="36">
        <f t="shared" si="72"/>
        <v>0.20950592776568613</v>
      </c>
      <c r="H334" s="31">
        <v>868088</v>
      </c>
      <c r="I334" s="36">
        <f t="shared" si="73"/>
        <v>0.20512316420973087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1754724</v>
      </c>
      <c r="O334" s="36">
        <f t="shared" si="77"/>
        <v>0.41462909197541703</v>
      </c>
      <c r="P334" s="31">
        <v>834215</v>
      </c>
      <c r="Q334" s="31">
        <v>3928862</v>
      </c>
      <c r="R334" s="31">
        <v>3819526</v>
      </c>
      <c r="S334" s="31">
        <v>1693500</v>
      </c>
      <c r="T334" s="36">
        <f t="shared" si="78"/>
        <v>0.43104084592434144</v>
      </c>
      <c r="U334" s="36">
        <f t="shared" si="79"/>
        <v>4.0604640290572647E-2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13162673</v>
      </c>
      <c r="E335" s="31">
        <v>13162673</v>
      </c>
      <c r="F335" s="31">
        <v>2645593</v>
      </c>
      <c r="G335" s="36">
        <f t="shared" si="72"/>
        <v>0.20099207812881167</v>
      </c>
      <c r="H335" s="31">
        <v>3333193</v>
      </c>
      <c r="I335" s="36">
        <f t="shared" si="73"/>
        <v>0.25323070777493295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5978786</v>
      </c>
      <c r="O335" s="36">
        <f t="shared" si="77"/>
        <v>0.45422278590374465</v>
      </c>
      <c r="P335" s="31">
        <v>3175333</v>
      </c>
      <c r="Q335" s="31">
        <v>11930510</v>
      </c>
      <c r="R335" s="31">
        <v>11153116</v>
      </c>
      <c r="S335" s="31">
        <v>5826238</v>
      </c>
      <c r="T335" s="36">
        <f t="shared" si="78"/>
        <v>0.48834777390069661</v>
      </c>
      <c r="U335" s="36">
        <f t="shared" si="79"/>
        <v>4.9714470891714324E-2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2950450</v>
      </c>
      <c r="E336" s="31">
        <v>2950450</v>
      </c>
      <c r="F336" s="31">
        <v>595197</v>
      </c>
      <c r="G336" s="36">
        <f t="shared" si="72"/>
        <v>0.20173092240166754</v>
      </c>
      <c r="H336" s="31">
        <v>747673</v>
      </c>
      <c r="I336" s="36">
        <f t="shared" si="73"/>
        <v>0.25340981884119373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1342870</v>
      </c>
      <c r="O336" s="36">
        <f t="shared" si="77"/>
        <v>0.45514074124286125</v>
      </c>
      <c r="P336" s="31">
        <v>38954</v>
      </c>
      <c r="Q336" s="31">
        <v>829131</v>
      </c>
      <c r="R336" s="31">
        <v>438348</v>
      </c>
      <c r="S336" s="31">
        <v>88390</v>
      </c>
      <c r="T336" s="36">
        <f t="shared" si="78"/>
        <v>0.10660559067264401</v>
      </c>
      <c r="U336" s="36">
        <f t="shared" si="79"/>
        <v>18.193741335934693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21947354</v>
      </c>
      <c r="E337" s="32">
        <f>SUM(E333:E336)</f>
        <v>21947354</v>
      </c>
      <c r="F337" s="32">
        <f>SUM(F333:F336)</f>
        <v>4376907</v>
      </c>
      <c r="G337" s="37">
        <f t="shared" si="72"/>
        <v>0.19942754830491183</v>
      </c>
      <c r="H337" s="32">
        <f>SUM(H333:H336)</f>
        <v>5285963</v>
      </c>
      <c r="I337" s="37">
        <f t="shared" si="73"/>
        <v>0.24084739326663251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9662870</v>
      </c>
      <c r="O337" s="37">
        <f t="shared" si="77"/>
        <v>0.44027494157154434</v>
      </c>
      <c r="P337" s="32">
        <f>SUM(P333:P336)</f>
        <v>4594361</v>
      </c>
      <c r="Q337" s="32">
        <f>SUM(Q333:Q336)</f>
        <v>18246079</v>
      </c>
      <c r="R337" s="32">
        <f>SUM(R333:R336)</f>
        <v>17225510</v>
      </c>
      <c r="S337" s="32">
        <f>SUM(S333:S336)</f>
        <v>8541798</v>
      </c>
      <c r="T337" s="37">
        <f t="shared" si="78"/>
        <v>0.46814430651100436</v>
      </c>
      <c r="U337" s="37">
        <f t="shared" si="79"/>
        <v>0.15053279444083745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1798742088</v>
      </c>
      <c r="E338" s="32">
        <f>SUM(E302,E304:E309,E311:E316,E318:E322,E324:E331,E333:E336)</f>
        <v>1805998354</v>
      </c>
      <c r="F338" s="32">
        <f>SUM(F302,F304:F309,F311:F316,F318:F322,F324:F331,F333:F336)</f>
        <v>347694891</v>
      </c>
      <c r="G338" s="37">
        <f t="shared" si="72"/>
        <v>0.19329891334593602</v>
      </c>
      <c r="H338" s="32">
        <f>SUM(H302,H304:H309,H311:H316,H318:H322,H324:H331,H333:H336)</f>
        <v>455321024</v>
      </c>
      <c r="I338" s="37">
        <f t="shared" si="73"/>
        <v>0.25313302392688553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803015915</v>
      </c>
      <c r="O338" s="37">
        <f t="shared" si="77"/>
        <v>0.44643193727282154</v>
      </c>
      <c r="P338" s="32">
        <f>SUM(P302,P304:P309,P311:P316,P318:P322,P324:P331,P333:P336)</f>
        <v>439824227</v>
      </c>
      <c r="Q338" s="32">
        <f>SUM(Q302,Q304:Q309,Q311:Q316,Q318:Q322,Q324:Q331,Q333:Q336)</f>
        <v>1694974640</v>
      </c>
      <c r="R338" s="32">
        <f>SUM(R302,R304:R309,R311:R316,R318:R322,R324:R331,R333:R336)</f>
        <v>1735522170</v>
      </c>
      <c r="S338" s="32">
        <f>SUM(S302,S304:S309,S311:S316,S318:S322,S324:S331,S333:S336)</f>
        <v>784720881</v>
      </c>
      <c r="T338" s="37">
        <f t="shared" si="78"/>
        <v>0.46296909846391565</v>
      </c>
      <c r="U338" s="37">
        <f t="shared" si="79"/>
        <v>3.5234068631694537E-2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12663030670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12699768407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2548873651</v>
      </c>
      <c r="G339" s="39">
        <f t="shared" si="72"/>
        <v>0.20128464641869181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3027451302</v>
      </c>
      <c r="I339" s="39">
        <f t="shared" si="73"/>
        <v>0.2390779412050496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5576324953</v>
      </c>
      <c r="O339" s="39">
        <f t="shared" si="77"/>
        <v>0.44036258762374142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2813210515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12261305412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12288459326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5221985298</v>
      </c>
      <c r="T339" s="39">
        <f t="shared" si="78"/>
        <v>0.42589146282004381</v>
      </c>
      <c r="U339" s="39">
        <f t="shared" si="79"/>
        <v>7.6155263126478134E-2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1" max="16383" man="1"/>
    <brk id="232" max="16383" man="1"/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tabSelected="1" view="pageBreakPreview" topLeftCell="A279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6.5703125" bestFit="1" customWidth="1"/>
    <col min="5" max="5" width="11.7109375" hidden="1" customWidth="1"/>
    <col min="6" max="6" width="14.85546875" bestFit="1" customWidth="1"/>
    <col min="7" max="7" width="11.5703125" bestFit="1" customWidth="1"/>
    <col min="8" max="8" width="15.42578125" bestFit="1" customWidth="1"/>
    <col min="9" max="9" width="11.140625" bestFit="1" customWidth="1"/>
    <col min="10" max="13" width="11.7109375" hidden="1" customWidth="1"/>
    <col min="14" max="14" width="16.28515625" customWidth="1"/>
    <col min="15" max="15" width="14" bestFit="1" customWidth="1"/>
    <col min="16" max="16" width="16" customWidth="1"/>
    <col min="17" max="19" width="11.7109375" hidden="1" customWidth="1"/>
    <col min="20" max="20" width="14" bestFit="1" customWidth="1"/>
    <col min="21" max="21" width="12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74.2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401787399</v>
      </c>
      <c r="E8" s="31">
        <v>402187399</v>
      </c>
      <c r="F8" s="31">
        <v>102323388</v>
      </c>
      <c r="G8" s="36">
        <f>IF(($D8       =0),0,($F8       /$D8       ))</f>
        <v>0.2546704756163844</v>
      </c>
      <c r="H8" s="31">
        <v>119464109</v>
      </c>
      <c r="I8" s="36">
        <f>IF(($D8       =0),0,($H8       /$D8       ))</f>
        <v>0.29733164677969404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221787497</v>
      </c>
      <c r="O8" s="36">
        <f>IF(($D8       =0),0,($N8       /$D8       ))</f>
        <v>0.55200212239607838</v>
      </c>
      <c r="P8" s="31">
        <v>113611525</v>
      </c>
      <c r="Q8" s="31">
        <v>434298556</v>
      </c>
      <c r="R8" s="31">
        <v>383811906</v>
      </c>
      <c r="S8" s="31">
        <v>219088248</v>
      </c>
      <c r="T8" s="36">
        <f>IF(($Q8       =0),0,($S8       /$Q8       ))</f>
        <v>0.50446460153553907</v>
      </c>
      <c r="U8" s="36">
        <f>IF(($P8       =0),0,(($H8       /$P8       )-1))</f>
        <v>5.1513999129929822E-2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589774980</v>
      </c>
      <c r="E9" s="31">
        <v>589774980</v>
      </c>
      <c r="F9" s="31">
        <v>104483894</v>
      </c>
      <c r="G9" s="36">
        <f>IF(($D9       =0),0,($F9       /$D9       ))</f>
        <v>0.17715891237027384</v>
      </c>
      <c r="H9" s="31">
        <v>103082878</v>
      </c>
      <c r="I9" s="36">
        <f>IF(($D9       =0),0,($H9       /$D9       ))</f>
        <v>0.17478340298532163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207566772</v>
      </c>
      <c r="O9" s="36">
        <f>IF(($D9       =0),0,($N9       /$D9       ))</f>
        <v>0.35194231535559545</v>
      </c>
      <c r="P9" s="31">
        <v>97589666</v>
      </c>
      <c r="Q9" s="31">
        <v>532241590</v>
      </c>
      <c r="R9" s="31">
        <v>497398070</v>
      </c>
      <c r="S9" s="31">
        <v>171378527</v>
      </c>
      <c r="T9" s="36">
        <f>IF(($Q9       =0),0,($S9       /$Q9       ))</f>
        <v>0.32199386560527898</v>
      </c>
      <c r="U9" s="36">
        <f>IF(($P9       =0),0,(($H9       /$P9       )-1))</f>
        <v>5.6288869766190297E-2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991562379</v>
      </c>
      <c r="E10" s="32">
        <f>SUM(E8:E9)</f>
        <v>991962379</v>
      </c>
      <c r="F10" s="32">
        <f>SUM(F8:F9)</f>
        <v>206807282</v>
      </c>
      <c r="G10" s="37">
        <f t="shared" ref="G10:G54" si="0">IF(($D10      =0),0,($F10      /$D10      ))</f>
        <v>0.20856709207600946</v>
      </c>
      <c r="H10" s="32">
        <f>SUM(H8:H9)</f>
        <v>222546987</v>
      </c>
      <c r="I10" s="37">
        <f t="shared" ref="I10:I54" si="1">IF(($D10      =0),0,($H10      /$D10      ))</f>
        <v>0.22444073284067184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429354269</v>
      </c>
      <c r="O10" s="37">
        <f t="shared" ref="O10:O54" si="5">IF(($D10      =0),0,($N10      /$D10      ))</f>
        <v>0.43300782491668133</v>
      </c>
      <c r="P10" s="32">
        <f>SUM(P8:P9)</f>
        <v>211201191</v>
      </c>
      <c r="Q10" s="32">
        <f>SUM(Q8:Q9)</f>
        <v>966540146</v>
      </c>
      <c r="R10" s="32">
        <f>SUM(R8:R9)</f>
        <v>881209976</v>
      </c>
      <c r="S10" s="32">
        <f>SUM(S8:S9)</f>
        <v>390466775</v>
      </c>
      <c r="T10" s="37">
        <f t="shared" ref="T10:T54" si="6">IF(($Q10      =0),0,($S10      /$Q10      ))</f>
        <v>0.40398402137348988</v>
      </c>
      <c r="U10" s="37">
        <f t="shared" ref="U10:U54" si="7">IF(($P10      =0),0,(($H10      /$P10      )-1))</f>
        <v>5.3720322060115677E-2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20903774</v>
      </c>
      <c r="E11" s="31">
        <v>20903774</v>
      </c>
      <c r="F11" s="31">
        <v>3877394</v>
      </c>
      <c r="G11" s="36">
        <f t="shared" si="0"/>
        <v>0.18548774972404505</v>
      </c>
      <c r="H11" s="31">
        <v>5141425</v>
      </c>
      <c r="I11" s="36">
        <f t="shared" si="1"/>
        <v>0.24595678273215163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9018819</v>
      </c>
      <c r="O11" s="36">
        <f t="shared" si="5"/>
        <v>0.43144453245619668</v>
      </c>
      <c r="P11" s="31">
        <v>3881659</v>
      </c>
      <c r="Q11" s="31">
        <v>22110654</v>
      </c>
      <c r="R11" s="31">
        <v>21103772</v>
      </c>
      <c r="S11" s="31">
        <v>7362518</v>
      </c>
      <c r="T11" s="36">
        <f t="shared" si="6"/>
        <v>0.33298508492783613</v>
      </c>
      <c r="U11" s="36">
        <f t="shared" si="7"/>
        <v>0.32454319145499388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1159188</v>
      </c>
      <c r="E12" s="31">
        <v>1159188</v>
      </c>
      <c r="F12" s="31">
        <v>229772</v>
      </c>
      <c r="G12" s="36">
        <f t="shared" si="0"/>
        <v>0.19821806298891984</v>
      </c>
      <c r="H12" s="31">
        <v>395401</v>
      </c>
      <c r="I12" s="36">
        <f t="shared" si="1"/>
        <v>0.34110170222604097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625173</v>
      </c>
      <c r="O12" s="36">
        <f t="shared" si="5"/>
        <v>0.53931976521496083</v>
      </c>
      <c r="P12" s="31">
        <v>337194</v>
      </c>
      <c r="Q12" s="31">
        <v>1164617</v>
      </c>
      <c r="R12" s="31">
        <v>1108041</v>
      </c>
      <c r="S12" s="31">
        <v>591226</v>
      </c>
      <c r="T12" s="36">
        <f t="shared" si="6"/>
        <v>0.50765702372539645</v>
      </c>
      <c r="U12" s="36">
        <f t="shared" si="7"/>
        <v>0.17262169552245887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12851964</v>
      </c>
      <c r="E13" s="31">
        <v>12851964</v>
      </c>
      <c r="F13" s="31">
        <v>2539796</v>
      </c>
      <c r="G13" s="36">
        <f t="shared" si="0"/>
        <v>0.19761928993887626</v>
      </c>
      <c r="H13" s="31">
        <v>4645089</v>
      </c>
      <c r="I13" s="36">
        <f t="shared" si="1"/>
        <v>0.36143028411844291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7184885</v>
      </c>
      <c r="O13" s="36">
        <f t="shared" si="5"/>
        <v>0.55904957405731914</v>
      </c>
      <c r="P13" s="31">
        <v>3299837</v>
      </c>
      <c r="Q13" s="31">
        <v>14408790</v>
      </c>
      <c r="R13" s="31">
        <v>16598166</v>
      </c>
      <c r="S13" s="31">
        <v>4038110</v>
      </c>
      <c r="T13" s="36">
        <f t="shared" si="6"/>
        <v>0.28025323431044524</v>
      </c>
      <c r="U13" s="36">
        <f t="shared" si="7"/>
        <v>0.40767225775091309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18197411</v>
      </c>
      <c r="E14" s="31">
        <v>18197411</v>
      </c>
      <c r="F14" s="31">
        <v>4064421</v>
      </c>
      <c r="G14" s="36">
        <f t="shared" si="0"/>
        <v>0.2233516075446117</v>
      </c>
      <c r="H14" s="31">
        <v>5223837</v>
      </c>
      <c r="I14" s="36">
        <f t="shared" si="1"/>
        <v>0.28706484675210114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9288258</v>
      </c>
      <c r="O14" s="36">
        <f t="shared" si="5"/>
        <v>0.5104164542967129</v>
      </c>
      <c r="P14" s="31">
        <v>4229821</v>
      </c>
      <c r="Q14" s="31">
        <v>15968525</v>
      </c>
      <c r="R14" s="31">
        <v>15706025</v>
      </c>
      <c r="S14" s="31">
        <v>7399501</v>
      </c>
      <c r="T14" s="36">
        <f t="shared" si="6"/>
        <v>0.46338036856879394</v>
      </c>
      <c r="U14" s="36">
        <f t="shared" si="7"/>
        <v>0.23500190670007082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75205258</v>
      </c>
      <c r="E16" s="31">
        <v>72073387</v>
      </c>
      <c r="F16" s="31">
        <v>10602616</v>
      </c>
      <c r="G16" s="36">
        <f t="shared" si="0"/>
        <v>0.14098237652479031</v>
      </c>
      <c r="H16" s="31">
        <v>16296844</v>
      </c>
      <c r="I16" s="36">
        <f t="shared" si="1"/>
        <v>0.21669819947961616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26899460</v>
      </c>
      <c r="O16" s="36">
        <f t="shared" si="5"/>
        <v>0.3576805760044065</v>
      </c>
      <c r="P16" s="31">
        <v>14858258</v>
      </c>
      <c r="Q16" s="31">
        <v>63812609</v>
      </c>
      <c r="R16" s="31">
        <v>60909452</v>
      </c>
      <c r="S16" s="31">
        <v>25841894</v>
      </c>
      <c r="T16" s="36">
        <f t="shared" si="6"/>
        <v>0.40496532589664214</v>
      </c>
      <c r="U16" s="36">
        <f t="shared" si="7"/>
        <v>9.6820636712594332E-2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299864</v>
      </c>
      <c r="E17" s="31">
        <v>299864</v>
      </c>
      <c r="F17" s="31">
        <v>3738</v>
      </c>
      <c r="G17" s="36">
        <f t="shared" si="0"/>
        <v>1.2465651095163141E-2</v>
      </c>
      <c r="H17" s="31">
        <v>139932</v>
      </c>
      <c r="I17" s="36">
        <f t="shared" si="1"/>
        <v>0.46665154870207826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143670</v>
      </c>
      <c r="O17" s="36">
        <f t="shared" si="5"/>
        <v>0.47911719979724143</v>
      </c>
      <c r="P17" s="31">
        <v>44635</v>
      </c>
      <c r="Q17" s="31">
        <v>284291</v>
      </c>
      <c r="R17" s="31">
        <v>284036</v>
      </c>
      <c r="S17" s="31">
        <v>44635</v>
      </c>
      <c r="T17" s="36">
        <f t="shared" si="6"/>
        <v>0.15700461850709307</v>
      </c>
      <c r="U17" s="36">
        <f t="shared" si="7"/>
        <v>2.135028565027445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128617459</v>
      </c>
      <c r="E19" s="32">
        <f>SUM(E11:E18)</f>
        <v>125485588</v>
      </c>
      <c r="F19" s="32">
        <f>SUM(F11:F18)</f>
        <v>21317737</v>
      </c>
      <c r="G19" s="37">
        <f t="shared" si="0"/>
        <v>0.16574528190609022</v>
      </c>
      <c r="H19" s="32">
        <f>SUM(H11:H18)</f>
        <v>31842528</v>
      </c>
      <c r="I19" s="37">
        <f t="shared" si="1"/>
        <v>0.24757547107193278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53160265</v>
      </c>
      <c r="O19" s="37">
        <f t="shared" si="5"/>
        <v>0.41332075297802301</v>
      </c>
      <c r="P19" s="32">
        <f>SUM(P11:P18)</f>
        <v>26651404</v>
      </c>
      <c r="Q19" s="32">
        <f>SUM(Q11:Q18)</f>
        <v>117749486</v>
      </c>
      <c r="R19" s="32">
        <f>SUM(R11:R18)</f>
        <v>115709492</v>
      </c>
      <c r="S19" s="32">
        <f>SUM(S11:S18)</f>
        <v>45277884</v>
      </c>
      <c r="T19" s="37">
        <f t="shared" si="6"/>
        <v>0.3845272326708925</v>
      </c>
      <c r="U19" s="37">
        <f t="shared" si="7"/>
        <v>0.19477863154976749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2248916</v>
      </c>
      <c r="E23" s="31">
        <v>2248916</v>
      </c>
      <c r="F23" s="31">
        <v>530526</v>
      </c>
      <c r="G23" s="36">
        <f t="shared" si="0"/>
        <v>0.2359029861497717</v>
      </c>
      <c r="H23" s="31">
        <v>385718</v>
      </c>
      <c r="I23" s="36">
        <f t="shared" si="1"/>
        <v>0.17151285330354712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916244</v>
      </c>
      <c r="O23" s="36">
        <f t="shared" si="5"/>
        <v>0.40741583945331883</v>
      </c>
      <c r="P23" s="31">
        <v>594161</v>
      </c>
      <c r="Q23" s="31">
        <v>2579904</v>
      </c>
      <c r="R23" s="31">
        <v>2244894</v>
      </c>
      <c r="S23" s="31">
        <v>1138095</v>
      </c>
      <c r="T23" s="36">
        <f t="shared" si="6"/>
        <v>0.44113850747934807</v>
      </c>
      <c r="U23" s="36">
        <f t="shared" si="7"/>
        <v>-0.35081905409476555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2499674</v>
      </c>
      <c r="E24" s="31">
        <v>2499674</v>
      </c>
      <c r="F24" s="31">
        <v>492126</v>
      </c>
      <c r="G24" s="36">
        <f t="shared" si="0"/>
        <v>0.19687607263987225</v>
      </c>
      <c r="H24" s="31">
        <v>578273</v>
      </c>
      <c r="I24" s="36">
        <f t="shared" si="1"/>
        <v>0.23133936665341159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1070399</v>
      </c>
      <c r="O24" s="36">
        <f t="shared" si="5"/>
        <v>0.42821543929328382</v>
      </c>
      <c r="P24" s="31">
        <v>469608</v>
      </c>
      <c r="Q24" s="31">
        <v>2366174</v>
      </c>
      <c r="R24" s="31">
        <v>2406674</v>
      </c>
      <c r="S24" s="31">
        <v>901594</v>
      </c>
      <c r="T24" s="36">
        <f t="shared" si="6"/>
        <v>0.38103453085022487</v>
      </c>
      <c r="U24" s="36">
        <f t="shared" si="7"/>
        <v>0.23139512103712034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6478590</v>
      </c>
      <c r="E25" s="31">
        <v>6478590</v>
      </c>
      <c r="F25" s="31">
        <v>1835060</v>
      </c>
      <c r="G25" s="36">
        <f t="shared" si="0"/>
        <v>0.28324990468605049</v>
      </c>
      <c r="H25" s="31">
        <v>1992782</v>
      </c>
      <c r="I25" s="36">
        <f t="shared" si="1"/>
        <v>0.30759501681693086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3827842</v>
      </c>
      <c r="O25" s="36">
        <f t="shared" si="5"/>
        <v>0.5908449215029814</v>
      </c>
      <c r="P25" s="31">
        <v>1276481</v>
      </c>
      <c r="Q25" s="31">
        <v>5892803</v>
      </c>
      <c r="R25" s="31">
        <v>5892803</v>
      </c>
      <c r="S25" s="31">
        <v>2704375</v>
      </c>
      <c r="T25" s="36">
        <f t="shared" si="6"/>
        <v>0.45892845900329604</v>
      </c>
      <c r="U25" s="36">
        <f t="shared" si="7"/>
        <v>0.5611528882921093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11227180</v>
      </c>
      <c r="E27" s="32">
        <f>SUM(E20:E26)</f>
        <v>11227180</v>
      </c>
      <c r="F27" s="32">
        <f>SUM(F20:F26)</f>
        <v>2857712</v>
      </c>
      <c r="G27" s="37">
        <f t="shared" si="0"/>
        <v>0.25453515486524664</v>
      </c>
      <c r="H27" s="32">
        <f>SUM(H20:H26)</f>
        <v>2956773</v>
      </c>
      <c r="I27" s="37">
        <f t="shared" si="1"/>
        <v>0.26335847470157242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5814485</v>
      </c>
      <c r="O27" s="37">
        <f t="shared" si="5"/>
        <v>0.51789362956681906</v>
      </c>
      <c r="P27" s="32">
        <f>SUM(P20:P26)</f>
        <v>2340250</v>
      </c>
      <c r="Q27" s="32">
        <f>SUM(Q20:Q26)</f>
        <v>10838881</v>
      </c>
      <c r="R27" s="32">
        <f>SUM(R20:R26)</f>
        <v>10544371</v>
      </c>
      <c r="S27" s="32">
        <f>SUM(S20:S26)</f>
        <v>4744064</v>
      </c>
      <c r="T27" s="37">
        <f t="shared" si="6"/>
        <v>0.43768946259304814</v>
      </c>
      <c r="U27" s="37">
        <f t="shared" si="7"/>
        <v>0.26344322187800451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12349250</v>
      </c>
      <c r="E28" s="31">
        <v>12349250</v>
      </c>
      <c r="F28" s="31">
        <v>9325186</v>
      </c>
      <c r="G28" s="36">
        <f t="shared" si="0"/>
        <v>0.75512164706358686</v>
      </c>
      <c r="H28" s="31">
        <v>2458482</v>
      </c>
      <c r="I28" s="36">
        <f t="shared" si="1"/>
        <v>0.19907945826669635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11783668</v>
      </c>
      <c r="O28" s="36">
        <f t="shared" si="5"/>
        <v>0.95420110533028324</v>
      </c>
      <c r="P28" s="31">
        <v>2716408</v>
      </c>
      <c r="Q28" s="31">
        <v>9676615</v>
      </c>
      <c r="R28" s="31">
        <v>9676615</v>
      </c>
      <c r="S28" s="31">
        <v>5449497</v>
      </c>
      <c r="T28" s="36">
        <f t="shared" si="6"/>
        <v>0.56316149810651761</v>
      </c>
      <c r="U28" s="36">
        <f t="shared" si="7"/>
        <v>-9.495112663487959E-2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43478</v>
      </c>
      <c r="E29" s="31">
        <v>43478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35000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3003106</v>
      </c>
      <c r="E30" s="31">
        <v>3003106</v>
      </c>
      <c r="F30" s="31">
        <v>455023</v>
      </c>
      <c r="G30" s="36">
        <f t="shared" si="0"/>
        <v>0.15151746225407961</v>
      </c>
      <c r="H30" s="31">
        <v>483526</v>
      </c>
      <c r="I30" s="36">
        <f t="shared" si="1"/>
        <v>0.16100863572581187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938549</v>
      </c>
      <c r="O30" s="36">
        <f t="shared" si="5"/>
        <v>0.3125260979798915</v>
      </c>
      <c r="P30" s="31">
        <v>296245</v>
      </c>
      <c r="Q30" s="31">
        <v>2860151</v>
      </c>
      <c r="R30" s="31">
        <v>2395153</v>
      </c>
      <c r="S30" s="31">
        <v>754205</v>
      </c>
      <c r="T30" s="36">
        <f t="shared" si="6"/>
        <v>0.2636941196461306</v>
      </c>
      <c r="U30" s="36">
        <f t="shared" si="7"/>
        <v>0.63218282165099837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384</v>
      </c>
      <c r="R32" s="31">
        <v>384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24908771</v>
      </c>
      <c r="E33" s="31">
        <v>24908771</v>
      </c>
      <c r="F33" s="31">
        <v>7585752</v>
      </c>
      <c r="G33" s="36">
        <f t="shared" si="0"/>
        <v>0.30454140029630528</v>
      </c>
      <c r="H33" s="31">
        <v>8620922</v>
      </c>
      <c r="I33" s="36">
        <f t="shared" si="1"/>
        <v>0.34609985374228219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16206674</v>
      </c>
      <c r="O33" s="36">
        <f t="shared" si="5"/>
        <v>0.65064125403858741</v>
      </c>
      <c r="P33" s="31">
        <v>8205566</v>
      </c>
      <c r="Q33" s="31">
        <v>24455137</v>
      </c>
      <c r="R33" s="31">
        <v>24537137</v>
      </c>
      <c r="S33" s="31">
        <v>15487265</v>
      </c>
      <c r="T33" s="36">
        <f t="shared" si="6"/>
        <v>0.63329291510409447</v>
      </c>
      <c r="U33" s="36">
        <f t="shared" si="7"/>
        <v>5.0618811670029906E-2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40304605</v>
      </c>
      <c r="E35" s="32">
        <f>SUM(E28:E34)</f>
        <v>40304605</v>
      </c>
      <c r="F35" s="32">
        <f>SUM(F28:F34)</f>
        <v>17365961</v>
      </c>
      <c r="G35" s="37">
        <f t="shared" si="0"/>
        <v>0.43086791199169427</v>
      </c>
      <c r="H35" s="32">
        <f>SUM(H28:H34)</f>
        <v>11562930</v>
      </c>
      <c r="I35" s="37">
        <f t="shared" si="1"/>
        <v>0.2868885577715003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28928891</v>
      </c>
      <c r="O35" s="37">
        <f t="shared" si="5"/>
        <v>0.71775646976319452</v>
      </c>
      <c r="P35" s="32">
        <f>SUM(P28:P34)</f>
        <v>11218219</v>
      </c>
      <c r="Q35" s="32">
        <f>SUM(Q28:Q34)</f>
        <v>36992287</v>
      </c>
      <c r="R35" s="32">
        <f>SUM(R28:R34)</f>
        <v>36644289</v>
      </c>
      <c r="S35" s="32">
        <f>SUM(S28:S34)</f>
        <v>21690967</v>
      </c>
      <c r="T35" s="37">
        <f t="shared" si="6"/>
        <v>0.58636458459570229</v>
      </c>
      <c r="U35" s="37">
        <f t="shared" si="7"/>
        <v>3.0727783082145299E-2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12344864</v>
      </c>
      <c r="E36" s="31">
        <v>12344864</v>
      </c>
      <c r="F36" s="31">
        <v>2272752</v>
      </c>
      <c r="G36" s="36">
        <f t="shared" si="0"/>
        <v>0.18410506588002915</v>
      </c>
      <c r="H36" s="31">
        <v>2566819</v>
      </c>
      <c r="I36" s="36">
        <f t="shared" si="1"/>
        <v>0.20792606544713657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4839571</v>
      </c>
      <c r="O36" s="36">
        <f t="shared" si="5"/>
        <v>0.39203113132716572</v>
      </c>
      <c r="P36" s="31">
        <v>2165617</v>
      </c>
      <c r="Q36" s="31">
        <v>8203680</v>
      </c>
      <c r="R36" s="31">
        <v>9164680</v>
      </c>
      <c r="S36" s="31">
        <v>4233244</v>
      </c>
      <c r="T36" s="36">
        <f t="shared" si="6"/>
        <v>0.51601768962221828</v>
      </c>
      <c r="U36" s="36">
        <f t="shared" si="7"/>
        <v>0.18525990514481561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2997986</v>
      </c>
      <c r="E37" s="31">
        <v>2997986</v>
      </c>
      <c r="F37" s="31">
        <v>250857</v>
      </c>
      <c r="G37" s="36">
        <f t="shared" si="0"/>
        <v>8.3675173933433974E-2</v>
      </c>
      <c r="H37" s="31">
        <v>437526</v>
      </c>
      <c r="I37" s="36">
        <f t="shared" si="1"/>
        <v>0.14593997436946002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688383</v>
      </c>
      <c r="O37" s="36">
        <f t="shared" si="5"/>
        <v>0.22961514830289401</v>
      </c>
      <c r="P37" s="31">
        <v>722891</v>
      </c>
      <c r="Q37" s="31">
        <v>1651576</v>
      </c>
      <c r="R37" s="31">
        <v>2760016</v>
      </c>
      <c r="S37" s="31">
        <v>1032384</v>
      </c>
      <c r="T37" s="36">
        <f t="shared" si="6"/>
        <v>0.62509021685953292</v>
      </c>
      <c r="U37" s="36">
        <f t="shared" si="7"/>
        <v>-0.39475522589159362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15801229</v>
      </c>
      <c r="E38" s="31">
        <v>15801229</v>
      </c>
      <c r="F38" s="31">
        <v>9531196</v>
      </c>
      <c r="G38" s="36">
        <f t="shared" si="0"/>
        <v>0.60319333388561103</v>
      </c>
      <c r="H38" s="31">
        <v>9568081</v>
      </c>
      <c r="I38" s="36">
        <f t="shared" si="1"/>
        <v>0.60552764598247388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19099277</v>
      </c>
      <c r="O38" s="36">
        <f t="shared" si="5"/>
        <v>1.2087209798680849</v>
      </c>
      <c r="P38" s="31">
        <v>9425033</v>
      </c>
      <c r="Q38" s="31">
        <v>11487136</v>
      </c>
      <c r="R38" s="31">
        <v>15913100</v>
      </c>
      <c r="S38" s="31">
        <v>15377737</v>
      </c>
      <c r="T38" s="36">
        <f t="shared" si="6"/>
        <v>1.3386919942446924</v>
      </c>
      <c r="U38" s="36">
        <f t="shared" si="7"/>
        <v>1.5177453490083259E-2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31144079</v>
      </c>
      <c r="E40" s="32">
        <f>SUM(E36:E39)</f>
        <v>31144079</v>
      </c>
      <c r="F40" s="32">
        <f>SUM(F36:F39)</f>
        <v>12054805</v>
      </c>
      <c r="G40" s="37">
        <f t="shared" si="0"/>
        <v>0.38706570838071658</v>
      </c>
      <c r="H40" s="32">
        <f>SUM(H36:H39)</f>
        <v>12572426</v>
      </c>
      <c r="I40" s="37">
        <f t="shared" si="1"/>
        <v>0.40368591410264532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24627231</v>
      </c>
      <c r="O40" s="37">
        <f t="shared" si="5"/>
        <v>0.79075162248336195</v>
      </c>
      <c r="P40" s="32">
        <f>SUM(P36:P39)</f>
        <v>12313541</v>
      </c>
      <c r="Q40" s="32">
        <f>SUM(Q36:Q39)</f>
        <v>21342392</v>
      </c>
      <c r="R40" s="32">
        <f>SUM(R36:R39)</f>
        <v>27837796</v>
      </c>
      <c r="S40" s="32">
        <f>SUM(S36:S39)</f>
        <v>20643365</v>
      </c>
      <c r="T40" s="37">
        <f t="shared" si="6"/>
        <v>0.96724701711035954</v>
      </c>
      <c r="U40" s="37">
        <f t="shared" si="7"/>
        <v>2.1024415316438949E-2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444628</v>
      </c>
      <c r="E44" s="31">
        <v>443666</v>
      </c>
      <c r="F44" s="31">
        <v>29718</v>
      </c>
      <c r="G44" s="36">
        <f t="shared" si="0"/>
        <v>6.6837895948973075E-2</v>
      </c>
      <c r="H44" s="31">
        <v>42807</v>
      </c>
      <c r="I44" s="36">
        <f t="shared" si="1"/>
        <v>9.6275988016949005E-2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72525</v>
      </c>
      <c r="O44" s="36">
        <f t="shared" si="5"/>
        <v>0.16311388396592208</v>
      </c>
      <c r="P44" s="31">
        <v>12595</v>
      </c>
      <c r="Q44" s="31">
        <v>0</v>
      </c>
      <c r="R44" s="31">
        <v>444628</v>
      </c>
      <c r="S44" s="31">
        <v>24592</v>
      </c>
      <c r="T44" s="36">
        <f t="shared" si="6"/>
        <v>0</v>
      </c>
      <c r="U44" s="36">
        <f t="shared" si="7"/>
        <v>2.3987296546248511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27564568</v>
      </c>
      <c r="E45" s="31">
        <v>27572568</v>
      </c>
      <c r="F45" s="31">
        <v>4844137</v>
      </c>
      <c r="G45" s="36">
        <f t="shared" si="0"/>
        <v>0.17573781675083752</v>
      </c>
      <c r="H45" s="31">
        <v>6493738</v>
      </c>
      <c r="I45" s="36">
        <f t="shared" si="1"/>
        <v>0.23558279600101115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11337875</v>
      </c>
      <c r="O45" s="36">
        <f t="shared" si="5"/>
        <v>0.41132061275184867</v>
      </c>
      <c r="P45" s="31">
        <v>5042388</v>
      </c>
      <c r="Q45" s="31">
        <v>4881711</v>
      </c>
      <c r="R45" s="31">
        <v>11908311</v>
      </c>
      <c r="S45" s="31">
        <v>9765982</v>
      </c>
      <c r="T45" s="36">
        <f t="shared" si="6"/>
        <v>2.0005244062993488</v>
      </c>
      <c r="U45" s="36">
        <f t="shared" si="7"/>
        <v>0.28782989329658881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6164013</v>
      </c>
      <c r="E46" s="31">
        <v>6164013</v>
      </c>
      <c r="F46" s="31">
        <v>1870729</v>
      </c>
      <c r="G46" s="36">
        <f t="shared" si="0"/>
        <v>0.30349205947489077</v>
      </c>
      <c r="H46" s="31">
        <v>1501127</v>
      </c>
      <c r="I46" s="36">
        <f t="shared" si="1"/>
        <v>0.24353079722576834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3371856</v>
      </c>
      <c r="O46" s="36">
        <f t="shared" si="5"/>
        <v>0.54702285670065909</v>
      </c>
      <c r="P46" s="31">
        <v>1701224</v>
      </c>
      <c r="Q46" s="31">
        <v>5936130</v>
      </c>
      <c r="R46" s="31">
        <v>5958445</v>
      </c>
      <c r="S46" s="31">
        <v>2027519</v>
      </c>
      <c r="T46" s="36">
        <f t="shared" si="6"/>
        <v>0.34155569369269206</v>
      </c>
      <c r="U46" s="36">
        <f t="shared" si="7"/>
        <v>-0.11761943165626632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34173209</v>
      </c>
      <c r="E47" s="32">
        <f>SUM(E41:E46)</f>
        <v>34180247</v>
      </c>
      <c r="F47" s="32">
        <f>SUM(F41:F46)</f>
        <v>6744584</v>
      </c>
      <c r="G47" s="37">
        <f t="shared" si="0"/>
        <v>0.19736466657257737</v>
      </c>
      <c r="H47" s="32">
        <f>SUM(H41:H46)</f>
        <v>8037672</v>
      </c>
      <c r="I47" s="37">
        <f t="shared" si="1"/>
        <v>0.23520389905437328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14782256</v>
      </c>
      <c r="O47" s="37">
        <f t="shared" si="5"/>
        <v>0.43256856562695062</v>
      </c>
      <c r="P47" s="32">
        <f>SUM(P41:P46)</f>
        <v>6756207</v>
      </c>
      <c r="Q47" s="32">
        <f>SUM(Q41:Q46)</f>
        <v>10817841</v>
      </c>
      <c r="R47" s="32">
        <f>SUM(R41:R46)</f>
        <v>18311384</v>
      </c>
      <c r="S47" s="32">
        <f>SUM(S41:S46)</f>
        <v>11818093</v>
      </c>
      <c r="T47" s="37">
        <f t="shared" si="6"/>
        <v>1.0924631818862931</v>
      </c>
      <c r="U47" s="37">
        <f t="shared" si="7"/>
        <v>0.18967225249315178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45137</v>
      </c>
      <c r="E49" s="31">
        <v>45137</v>
      </c>
      <c r="F49" s="31">
        <v>3670</v>
      </c>
      <c r="G49" s="36">
        <f t="shared" si="0"/>
        <v>8.1308017812437683E-2</v>
      </c>
      <c r="H49" s="31">
        <v>13949</v>
      </c>
      <c r="I49" s="36">
        <f t="shared" si="1"/>
        <v>0.30903693200700089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17619</v>
      </c>
      <c r="O49" s="36">
        <f t="shared" si="5"/>
        <v>0.39034494981943862</v>
      </c>
      <c r="P49" s="31">
        <v>17744</v>
      </c>
      <c r="Q49" s="31">
        <v>96505</v>
      </c>
      <c r="R49" s="31">
        <v>45137</v>
      </c>
      <c r="S49" s="31">
        <v>18150</v>
      </c>
      <c r="T49" s="36">
        <f t="shared" si="6"/>
        <v>0.18807315683125228</v>
      </c>
      <c r="U49" s="36">
        <f t="shared" si="7"/>
        <v>-0.21387511271415693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3104364</v>
      </c>
      <c r="E50" s="31">
        <v>3104364</v>
      </c>
      <c r="F50" s="31">
        <v>558330</v>
      </c>
      <c r="G50" s="36">
        <f t="shared" si="0"/>
        <v>0.17985326463004983</v>
      </c>
      <c r="H50" s="31">
        <v>574027</v>
      </c>
      <c r="I50" s="36">
        <f t="shared" si="1"/>
        <v>0.18490969486825642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1132357</v>
      </c>
      <c r="O50" s="36">
        <f t="shared" si="5"/>
        <v>0.36476295949830628</v>
      </c>
      <c r="P50" s="31">
        <v>518148</v>
      </c>
      <c r="Q50" s="31">
        <v>2865816</v>
      </c>
      <c r="R50" s="31">
        <v>2725816</v>
      </c>
      <c r="S50" s="31">
        <v>1028885</v>
      </c>
      <c r="T50" s="36">
        <f t="shared" si="6"/>
        <v>0.35901990916374255</v>
      </c>
      <c r="U50" s="36">
        <f t="shared" si="7"/>
        <v>0.10784370488740658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5193023</v>
      </c>
      <c r="E52" s="31">
        <v>5193023</v>
      </c>
      <c r="F52" s="31">
        <v>1368421</v>
      </c>
      <c r="G52" s="36">
        <f t="shared" si="0"/>
        <v>0.26351144603056831</v>
      </c>
      <c r="H52" s="31">
        <v>1659976</v>
      </c>
      <c r="I52" s="36">
        <f t="shared" si="1"/>
        <v>0.31965504485537616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3028397</v>
      </c>
      <c r="O52" s="36">
        <f t="shared" si="5"/>
        <v>0.58316649088594452</v>
      </c>
      <c r="P52" s="31">
        <v>1393737</v>
      </c>
      <c r="Q52" s="31">
        <v>5067610</v>
      </c>
      <c r="R52" s="31">
        <v>5493710</v>
      </c>
      <c r="S52" s="31">
        <v>2598712</v>
      </c>
      <c r="T52" s="36">
        <f t="shared" si="6"/>
        <v>0.51280820741927657</v>
      </c>
      <c r="U52" s="36">
        <f t="shared" si="7"/>
        <v>0.19102527951830228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8342524</v>
      </c>
      <c r="E53" s="32">
        <f>SUM(E48:E52)</f>
        <v>8342524</v>
      </c>
      <c r="F53" s="32">
        <f>SUM(F48:F52)</f>
        <v>1930421</v>
      </c>
      <c r="G53" s="37">
        <f t="shared" si="0"/>
        <v>0.2313953187308781</v>
      </c>
      <c r="H53" s="32">
        <f>SUM(H48:H52)</f>
        <v>2247952</v>
      </c>
      <c r="I53" s="37">
        <f t="shared" si="1"/>
        <v>0.26945706119634777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4178373</v>
      </c>
      <c r="O53" s="37">
        <f t="shared" si="5"/>
        <v>0.50085237992722587</v>
      </c>
      <c r="P53" s="32">
        <f>SUM(P48:P52)</f>
        <v>1929629</v>
      </c>
      <c r="Q53" s="32">
        <f>SUM(Q48:Q52)</f>
        <v>8029931</v>
      </c>
      <c r="R53" s="32">
        <f>SUM(R48:R52)</f>
        <v>8264663</v>
      </c>
      <c r="S53" s="32">
        <f>SUM(S48:S52)</f>
        <v>3645747</v>
      </c>
      <c r="T53" s="37">
        <f t="shared" si="6"/>
        <v>0.45401971698137877</v>
      </c>
      <c r="U53" s="37">
        <f t="shared" si="7"/>
        <v>0.16496590795432686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1245371435</v>
      </c>
      <c r="E54" s="32">
        <f>SUM(E8:E9,E11:E18,E20:E26,E28:E34,E36:E39,E41:E46,E48:E52)</f>
        <v>1242646602</v>
      </c>
      <c r="F54" s="32">
        <f>SUM(F8:F9,F11:F18,F20:F26,F28:F34,F36:F39,F41:F46,F48:F52)</f>
        <v>269078502</v>
      </c>
      <c r="G54" s="37">
        <f t="shared" si="0"/>
        <v>0.21606285035757225</v>
      </c>
      <c r="H54" s="32">
        <f>SUM(H8:H9,H11:H18,H20:H26,H28:H34,H36:H39,H41:H46,H48:H52)</f>
        <v>291767268</v>
      </c>
      <c r="I54" s="37">
        <f t="shared" si="1"/>
        <v>0.23428132346716304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560845770</v>
      </c>
      <c r="O54" s="37">
        <f t="shared" si="5"/>
        <v>0.45034417382473529</v>
      </c>
      <c r="P54" s="32">
        <f>SUM(P8:P9,P11:P18,P20:P26,P28:P34,P36:P39,P41:P46,P48:P52)</f>
        <v>272410441</v>
      </c>
      <c r="Q54" s="32">
        <f>SUM(Q8:Q9,Q11:Q18,Q20:Q26,Q28:Q34,Q36:Q39,Q41:Q46,Q48:Q52)</f>
        <v>1172310964</v>
      </c>
      <c r="R54" s="32">
        <f>SUM(R8:R9,R11:R18,R20:R26,R28:R34,R36:R39,R41:R46,R48:R52)</f>
        <v>1098521971</v>
      </c>
      <c r="S54" s="32">
        <f>SUM(S8:S9,S11:S18,S20:S26,S28:S34,S36:S39,S41:S46,S48:S52)</f>
        <v>498286895</v>
      </c>
      <c r="T54" s="37">
        <f t="shared" si="6"/>
        <v>0.42504669008623208</v>
      </c>
      <c r="U54" s="37">
        <f t="shared" si="7"/>
        <v>7.1057581085888E-2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218020162</v>
      </c>
      <c r="E57" s="31">
        <v>218020162</v>
      </c>
      <c r="F57" s="31">
        <v>51533876</v>
      </c>
      <c r="G57" s="36">
        <f t="shared" ref="G57:G85" si="8">IF(($D57      =0),0,($F57      /$D57      ))</f>
        <v>0.23637206544227776</v>
      </c>
      <c r="H57" s="31">
        <v>53244656</v>
      </c>
      <c r="I57" s="36">
        <f t="shared" ref="I57:I85" si="9">IF(($D57      =0),0,($H57      /$D57      ))</f>
        <v>0.24421895439193372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104778532</v>
      </c>
      <c r="O57" s="36">
        <f t="shared" ref="O57:O85" si="13">IF(($D57      =0),0,($N57      /$D57      ))</f>
        <v>0.48059101983421149</v>
      </c>
      <c r="P57" s="31">
        <v>35647966</v>
      </c>
      <c r="Q57" s="31">
        <v>217218746</v>
      </c>
      <c r="R57" s="31">
        <v>205270139</v>
      </c>
      <c r="S57" s="31">
        <v>67795850</v>
      </c>
      <c r="T57" s="36">
        <f t="shared" ref="T57:T85" si="14">IF(($Q57      =0),0,($S57      /$Q57      ))</f>
        <v>0.31210865198531251</v>
      </c>
      <c r="U57" s="36">
        <f t="shared" ref="U57:U85" si="15">IF(($P57      =0),0,(($H57      /$P57      )-1))</f>
        <v>0.49362395599232789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218020162</v>
      </c>
      <c r="E58" s="32">
        <f>E57</f>
        <v>218020162</v>
      </c>
      <c r="F58" s="32">
        <f>F57</f>
        <v>51533876</v>
      </c>
      <c r="G58" s="37">
        <f t="shared" si="8"/>
        <v>0.23637206544227776</v>
      </c>
      <c r="H58" s="32">
        <f>H57</f>
        <v>53244656</v>
      </c>
      <c r="I58" s="37">
        <f t="shared" si="9"/>
        <v>0.24421895439193372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104778532</v>
      </c>
      <c r="O58" s="37">
        <f t="shared" si="13"/>
        <v>0.48059101983421149</v>
      </c>
      <c r="P58" s="32">
        <f>P57</f>
        <v>35647966</v>
      </c>
      <c r="Q58" s="32">
        <f>Q57</f>
        <v>217218746</v>
      </c>
      <c r="R58" s="32">
        <f>R57</f>
        <v>205270139</v>
      </c>
      <c r="S58" s="32">
        <f>S57</f>
        <v>67795850</v>
      </c>
      <c r="T58" s="37">
        <f t="shared" si="14"/>
        <v>0.31210865198531251</v>
      </c>
      <c r="U58" s="37">
        <f t="shared" si="15"/>
        <v>0.49362395599232789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300000</v>
      </c>
      <c r="E59" s="31">
        <v>300000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300000</v>
      </c>
      <c r="R59" s="31">
        <v>150000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116458</v>
      </c>
      <c r="Q60" s="31">
        <v>0</v>
      </c>
      <c r="R60" s="31">
        <v>0</v>
      </c>
      <c r="S60" s="31">
        <v>232793</v>
      </c>
      <c r="T60" s="36">
        <f t="shared" si="14"/>
        <v>0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1306740</v>
      </c>
      <c r="E61" s="31">
        <v>1306740</v>
      </c>
      <c r="F61" s="31">
        <v>39307</v>
      </c>
      <c r="G61" s="36">
        <f t="shared" si="8"/>
        <v>3.0080199580635781E-2</v>
      </c>
      <c r="H61" s="31">
        <v>49434</v>
      </c>
      <c r="I61" s="36">
        <f t="shared" si="9"/>
        <v>3.783001974378989E-2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88741</v>
      </c>
      <c r="O61" s="36">
        <f t="shared" si="13"/>
        <v>6.7910219324425675E-2</v>
      </c>
      <c r="P61" s="31">
        <v>1179856</v>
      </c>
      <c r="Q61" s="31">
        <v>638682</v>
      </c>
      <c r="R61" s="31">
        <v>528367</v>
      </c>
      <c r="S61" s="31">
        <v>1222194</v>
      </c>
      <c r="T61" s="36">
        <f t="shared" si="14"/>
        <v>1.9136189840953715</v>
      </c>
      <c r="U61" s="36">
        <f t="shared" si="15"/>
        <v>-0.95810166664406504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1606740</v>
      </c>
      <c r="E63" s="32">
        <f>SUM(E59:E62)</f>
        <v>1606740</v>
      </c>
      <c r="F63" s="32">
        <f>SUM(F59:F62)</f>
        <v>39307</v>
      </c>
      <c r="G63" s="37">
        <f t="shared" si="8"/>
        <v>2.4463821153391338E-2</v>
      </c>
      <c r="H63" s="32">
        <f>SUM(H59:H62)</f>
        <v>49434</v>
      </c>
      <c r="I63" s="37">
        <f t="shared" si="9"/>
        <v>3.0766645505806788E-2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88741</v>
      </c>
      <c r="O63" s="37">
        <f t="shared" si="13"/>
        <v>5.5230466659198126E-2</v>
      </c>
      <c r="P63" s="32">
        <f>SUM(P59:P62)</f>
        <v>1296314</v>
      </c>
      <c r="Q63" s="32">
        <f>SUM(Q59:Q62)</f>
        <v>938682</v>
      </c>
      <c r="R63" s="32">
        <f>SUM(R59:R62)</f>
        <v>678367</v>
      </c>
      <c r="S63" s="32">
        <f>SUM(S59:S62)</f>
        <v>1454987</v>
      </c>
      <c r="T63" s="37">
        <f t="shared" si="14"/>
        <v>1.550031853172853</v>
      </c>
      <c r="U63" s="37">
        <f t="shared" si="15"/>
        <v>-0.96186572080529875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2027263</v>
      </c>
      <c r="E64" s="31">
        <v>2027263</v>
      </c>
      <c r="F64" s="31">
        <v>0</v>
      </c>
      <c r="G64" s="36">
        <f t="shared" si="8"/>
        <v>0</v>
      </c>
      <c r="H64" s="31">
        <v>52102</v>
      </c>
      <c r="I64" s="36">
        <f t="shared" si="9"/>
        <v>2.570066143366697E-2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52102</v>
      </c>
      <c r="O64" s="36">
        <f t="shared" si="13"/>
        <v>2.570066143366697E-2</v>
      </c>
      <c r="P64" s="31">
        <v>0</v>
      </c>
      <c r="Q64" s="31">
        <v>1669816</v>
      </c>
      <c r="R64" s="31">
        <v>1669816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305476</v>
      </c>
      <c r="E65" s="31">
        <v>305476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212655</v>
      </c>
      <c r="R65" s="31">
        <v>212655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6323072</v>
      </c>
      <c r="E66" s="31">
        <v>6323072</v>
      </c>
      <c r="F66" s="31">
        <v>38441</v>
      </c>
      <c r="G66" s="36">
        <f t="shared" si="8"/>
        <v>6.0794816190611143E-3</v>
      </c>
      <c r="H66" s="31">
        <v>218154</v>
      </c>
      <c r="I66" s="36">
        <f t="shared" si="9"/>
        <v>3.4501267738213326E-2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256595</v>
      </c>
      <c r="O66" s="36">
        <f t="shared" si="13"/>
        <v>4.0580749357274438E-2</v>
      </c>
      <c r="P66" s="31">
        <v>112845</v>
      </c>
      <c r="Q66" s="31">
        <v>5539030</v>
      </c>
      <c r="R66" s="31">
        <v>5520030</v>
      </c>
      <c r="S66" s="31">
        <v>162059</v>
      </c>
      <c r="T66" s="36">
        <f t="shared" si="14"/>
        <v>2.9257649805110281E-2</v>
      </c>
      <c r="U66" s="36">
        <f t="shared" si="15"/>
        <v>0.93321813106473472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76007767</v>
      </c>
      <c r="E67" s="31">
        <v>76007767</v>
      </c>
      <c r="F67" s="31">
        <v>15133238</v>
      </c>
      <c r="G67" s="36">
        <f t="shared" si="8"/>
        <v>0.19910120501237721</v>
      </c>
      <c r="H67" s="31">
        <v>13995189</v>
      </c>
      <c r="I67" s="36">
        <f t="shared" si="9"/>
        <v>0.18412840624564067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29128427</v>
      </c>
      <c r="O67" s="36">
        <f t="shared" si="13"/>
        <v>0.38322961125801785</v>
      </c>
      <c r="P67" s="31">
        <v>13458505</v>
      </c>
      <c r="Q67" s="31">
        <v>72352260</v>
      </c>
      <c r="R67" s="31">
        <v>75650592</v>
      </c>
      <c r="S67" s="31">
        <v>26111139</v>
      </c>
      <c r="T67" s="36">
        <f t="shared" si="14"/>
        <v>0.36088905861406401</v>
      </c>
      <c r="U67" s="36">
        <f t="shared" si="15"/>
        <v>3.987694026936861E-2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7507964</v>
      </c>
      <c r="E68" s="31">
        <v>7507964</v>
      </c>
      <c r="F68" s="31">
        <v>1473529</v>
      </c>
      <c r="G68" s="36">
        <f t="shared" si="8"/>
        <v>0.19626212912049126</v>
      </c>
      <c r="H68" s="31">
        <v>855071</v>
      </c>
      <c r="I68" s="36">
        <f t="shared" si="9"/>
        <v>0.11388853223057542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2328600</v>
      </c>
      <c r="O68" s="36">
        <f t="shared" si="13"/>
        <v>0.31015066135106667</v>
      </c>
      <c r="P68" s="31">
        <v>853319</v>
      </c>
      <c r="Q68" s="31">
        <v>6270270</v>
      </c>
      <c r="R68" s="31">
        <v>6028114</v>
      </c>
      <c r="S68" s="31">
        <v>1742409</v>
      </c>
      <c r="T68" s="36">
        <f t="shared" si="14"/>
        <v>0.27788420594328472</v>
      </c>
      <c r="U68" s="36">
        <f t="shared" si="15"/>
        <v>2.0531594866632918E-3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92171542</v>
      </c>
      <c r="E70" s="32">
        <f>SUM(E64:E69)</f>
        <v>92171542</v>
      </c>
      <c r="F70" s="32">
        <f>SUM(F64:F69)</f>
        <v>16645208</v>
      </c>
      <c r="G70" s="37">
        <f t="shared" si="8"/>
        <v>0.18058944918161399</v>
      </c>
      <c r="H70" s="32">
        <f>SUM(H64:H69)</f>
        <v>15120516</v>
      </c>
      <c r="I70" s="37">
        <f t="shared" si="9"/>
        <v>0.16404755385344427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31765724</v>
      </c>
      <c r="O70" s="37">
        <f t="shared" si="13"/>
        <v>0.34463700303505829</v>
      </c>
      <c r="P70" s="32">
        <f>SUM(P64:P69)</f>
        <v>14424669</v>
      </c>
      <c r="Q70" s="32">
        <f>SUM(Q64:Q69)</f>
        <v>86044031</v>
      </c>
      <c r="R70" s="32">
        <f>SUM(R64:R69)</f>
        <v>89081207</v>
      </c>
      <c r="S70" s="32">
        <f>SUM(S64:S69)</f>
        <v>28015607</v>
      </c>
      <c r="T70" s="37">
        <f t="shared" si="14"/>
        <v>0.32559617063965773</v>
      </c>
      <c r="U70" s="37">
        <f t="shared" si="15"/>
        <v>4.8240067068436643E-2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13176612</v>
      </c>
      <c r="E71" s="31">
        <v>13176612</v>
      </c>
      <c r="F71" s="31">
        <v>3127895</v>
      </c>
      <c r="G71" s="36">
        <f t="shared" si="8"/>
        <v>0.23738234077166423</v>
      </c>
      <c r="H71" s="31">
        <v>3103149</v>
      </c>
      <c r="I71" s="36">
        <f t="shared" si="9"/>
        <v>0.23550431628403418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6231044</v>
      </c>
      <c r="O71" s="36">
        <f t="shared" si="13"/>
        <v>0.47288665705569838</v>
      </c>
      <c r="P71" s="31">
        <v>3126060</v>
      </c>
      <c r="Q71" s="31">
        <v>9872040</v>
      </c>
      <c r="R71" s="31">
        <v>12186618</v>
      </c>
      <c r="S71" s="31">
        <v>6040613</v>
      </c>
      <c r="T71" s="36">
        <f t="shared" si="14"/>
        <v>0.61189105797788501</v>
      </c>
      <c r="U71" s="36">
        <f t="shared" si="15"/>
        <v>-7.3290339916700642E-3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24403361</v>
      </c>
      <c r="E72" s="31">
        <v>24403361</v>
      </c>
      <c r="F72" s="31">
        <v>5343593</v>
      </c>
      <c r="G72" s="36">
        <f t="shared" si="8"/>
        <v>0.21896955095652604</v>
      </c>
      <c r="H72" s="31">
        <v>3376940</v>
      </c>
      <c r="I72" s="36">
        <f t="shared" si="9"/>
        <v>0.13838011903360362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8720533</v>
      </c>
      <c r="O72" s="36">
        <f t="shared" si="13"/>
        <v>0.35734966999012963</v>
      </c>
      <c r="P72" s="31">
        <v>4027411</v>
      </c>
      <c r="Q72" s="31">
        <v>25625257</v>
      </c>
      <c r="R72" s="31">
        <v>22136292</v>
      </c>
      <c r="S72" s="31">
        <v>9585993</v>
      </c>
      <c r="T72" s="36">
        <f t="shared" si="14"/>
        <v>0.37408377992072428</v>
      </c>
      <c r="U72" s="36">
        <f t="shared" si="15"/>
        <v>-0.16151095579765762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35180716</v>
      </c>
      <c r="E73" s="31">
        <v>35180716</v>
      </c>
      <c r="F73" s="31">
        <v>8031934</v>
      </c>
      <c r="G73" s="36">
        <f t="shared" si="8"/>
        <v>0.22830501801043504</v>
      </c>
      <c r="H73" s="31">
        <v>9081515</v>
      </c>
      <c r="I73" s="36">
        <f t="shared" si="9"/>
        <v>0.25813900433407894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17113449</v>
      </c>
      <c r="O73" s="36">
        <f t="shared" si="13"/>
        <v>0.48644402234451395</v>
      </c>
      <c r="P73" s="31">
        <v>220958</v>
      </c>
      <c r="Q73" s="31">
        <v>35154748</v>
      </c>
      <c r="R73" s="31">
        <v>35154748</v>
      </c>
      <c r="S73" s="31">
        <v>7321767</v>
      </c>
      <c r="T73" s="36">
        <f t="shared" si="14"/>
        <v>0.20827249280808385</v>
      </c>
      <c r="U73" s="36">
        <f t="shared" si="15"/>
        <v>40.100639035472803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13075473</v>
      </c>
      <c r="E74" s="31">
        <v>45453513</v>
      </c>
      <c r="F74" s="31">
        <v>11317786</v>
      </c>
      <c r="G74" s="36">
        <f t="shared" si="8"/>
        <v>0.86557373488515488</v>
      </c>
      <c r="H74" s="31">
        <v>11473970</v>
      </c>
      <c r="I74" s="36">
        <f t="shared" si="9"/>
        <v>0.87751854177665312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22791756</v>
      </c>
      <c r="O74" s="36">
        <f t="shared" si="13"/>
        <v>1.743092276661808</v>
      </c>
      <c r="P74" s="31">
        <v>11700147</v>
      </c>
      <c r="Q74" s="31">
        <v>65440107</v>
      </c>
      <c r="R74" s="31">
        <v>60480189</v>
      </c>
      <c r="S74" s="31">
        <v>23547807</v>
      </c>
      <c r="T74" s="36">
        <f t="shared" si="14"/>
        <v>0.3598375381629495</v>
      </c>
      <c r="U74" s="36">
        <f t="shared" si="15"/>
        <v>-1.9331124643134801E-2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2791526</v>
      </c>
      <c r="E75" s="31">
        <v>2791526</v>
      </c>
      <c r="F75" s="31">
        <v>4222654</v>
      </c>
      <c r="G75" s="36">
        <f t="shared" si="8"/>
        <v>1.5126686980526063</v>
      </c>
      <c r="H75" s="31">
        <v>4455456</v>
      </c>
      <c r="I75" s="36">
        <f t="shared" si="9"/>
        <v>1.5960646614074165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8678110</v>
      </c>
      <c r="O75" s="36">
        <f t="shared" si="13"/>
        <v>3.108733359460023</v>
      </c>
      <c r="P75" s="31">
        <v>628010</v>
      </c>
      <c r="Q75" s="31">
        <v>3300793</v>
      </c>
      <c r="R75" s="31">
        <v>2909166</v>
      </c>
      <c r="S75" s="31">
        <v>1202634</v>
      </c>
      <c r="T75" s="36">
        <f t="shared" si="14"/>
        <v>0.36434699176834173</v>
      </c>
      <c r="U75" s="36">
        <f t="shared" si="15"/>
        <v>6.0945621885001833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4634400</v>
      </c>
      <c r="E76" s="31">
        <v>4634400</v>
      </c>
      <c r="F76" s="31">
        <v>1267629</v>
      </c>
      <c r="G76" s="36">
        <f t="shared" si="8"/>
        <v>0.2735260227861212</v>
      </c>
      <c r="H76" s="31">
        <v>443609</v>
      </c>
      <c r="I76" s="36">
        <f t="shared" si="9"/>
        <v>9.5720913171068525E-2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1711238</v>
      </c>
      <c r="O76" s="36">
        <f t="shared" si="13"/>
        <v>0.36924693595718971</v>
      </c>
      <c r="P76" s="31">
        <v>631871</v>
      </c>
      <c r="Q76" s="31">
        <v>6197874</v>
      </c>
      <c r="R76" s="31">
        <v>6197879</v>
      </c>
      <c r="S76" s="31">
        <v>960893</v>
      </c>
      <c r="T76" s="36">
        <f t="shared" si="14"/>
        <v>0.15503590424716604</v>
      </c>
      <c r="U76" s="36">
        <f t="shared" si="15"/>
        <v>-0.29794372585543571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80004</v>
      </c>
      <c r="E77" s="31">
        <v>80004</v>
      </c>
      <c r="F77" s="31">
        <v>8710</v>
      </c>
      <c r="G77" s="36">
        <f t="shared" si="8"/>
        <v>0.10886955652217389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8710</v>
      </c>
      <c r="O77" s="36">
        <f t="shared" si="13"/>
        <v>0.10886955652217389</v>
      </c>
      <c r="P77" s="31">
        <v>232098</v>
      </c>
      <c r="Q77" s="31">
        <v>219996</v>
      </c>
      <c r="R77" s="31">
        <v>575052</v>
      </c>
      <c r="S77" s="31">
        <v>240698</v>
      </c>
      <c r="T77" s="36">
        <f t="shared" si="14"/>
        <v>1.0941017109401989</v>
      </c>
      <c r="U77" s="36">
        <f t="shared" si="15"/>
        <v>-1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93342092</v>
      </c>
      <c r="E78" s="32">
        <f>SUM(E71:E77)</f>
        <v>125720132</v>
      </c>
      <c r="F78" s="32">
        <f>SUM(F71:F77)</f>
        <v>33320201</v>
      </c>
      <c r="G78" s="37">
        <f t="shared" si="8"/>
        <v>0.35696865461296923</v>
      </c>
      <c r="H78" s="32">
        <f>SUM(H71:H77)</f>
        <v>31934639</v>
      </c>
      <c r="I78" s="37">
        <f t="shared" si="9"/>
        <v>0.3421247404654269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65254840</v>
      </c>
      <c r="O78" s="37">
        <f t="shared" si="13"/>
        <v>0.69909339507839618</v>
      </c>
      <c r="P78" s="32">
        <f>SUM(P71:P77)</f>
        <v>20566555</v>
      </c>
      <c r="Q78" s="32">
        <f>SUM(Q71:Q77)</f>
        <v>145810815</v>
      </c>
      <c r="R78" s="32">
        <f>SUM(R71:R77)</f>
        <v>139639944</v>
      </c>
      <c r="S78" s="32">
        <f>SUM(S71:S77)</f>
        <v>48900405</v>
      </c>
      <c r="T78" s="37">
        <f t="shared" si="14"/>
        <v>0.3353688476400053</v>
      </c>
      <c r="U78" s="37">
        <f t="shared" si="15"/>
        <v>0.55274614538020583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48126927</v>
      </c>
      <c r="E79" s="31">
        <v>48126927</v>
      </c>
      <c r="F79" s="31">
        <v>10653065</v>
      </c>
      <c r="G79" s="36">
        <f t="shared" si="8"/>
        <v>0.22135352627023122</v>
      </c>
      <c r="H79" s="31">
        <v>11129386</v>
      </c>
      <c r="I79" s="36">
        <f t="shared" si="9"/>
        <v>0.23125070919238205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21782451</v>
      </c>
      <c r="O79" s="36">
        <f t="shared" si="13"/>
        <v>0.45260423546261325</v>
      </c>
      <c r="P79" s="31">
        <v>0</v>
      </c>
      <c r="Q79" s="31">
        <v>45379479</v>
      </c>
      <c r="R79" s="31">
        <v>45353945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2370443</v>
      </c>
      <c r="E80" s="31">
        <v>2370443</v>
      </c>
      <c r="F80" s="31">
        <v>1567981</v>
      </c>
      <c r="G80" s="36">
        <f t="shared" si="8"/>
        <v>0.66147171646818759</v>
      </c>
      <c r="H80" s="31">
        <v>1535700</v>
      </c>
      <c r="I80" s="36">
        <f t="shared" si="9"/>
        <v>0.6478535868611901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3103681</v>
      </c>
      <c r="O80" s="36">
        <f t="shared" si="13"/>
        <v>1.3093253033293777</v>
      </c>
      <c r="P80" s="31">
        <v>1685177</v>
      </c>
      <c r="Q80" s="31">
        <v>7348157</v>
      </c>
      <c r="R80" s="31">
        <v>7363157</v>
      </c>
      <c r="S80" s="31">
        <v>3331066</v>
      </c>
      <c r="T80" s="36">
        <f t="shared" si="14"/>
        <v>0.45331992770432095</v>
      </c>
      <c r="U80" s="36">
        <f t="shared" si="15"/>
        <v>-8.8701068196397226E-2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45028410</v>
      </c>
      <c r="E81" s="31">
        <v>45028410</v>
      </c>
      <c r="F81" s="31">
        <v>9426026</v>
      </c>
      <c r="G81" s="36">
        <f t="shared" si="8"/>
        <v>0.2093350842279352</v>
      </c>
      <c r="H81" s="31">
        <v>10216614</v>
      </c>
      <c r="I81" s="36">
        <f t="shared" si="9"/>
        <v>0.22689262179144234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19642640</v>
      </c>
      <c r="O81" s="36">
        <f t="shared" si="13"/>
        <v>0.43622770601937755</v>
      </c>
      <c r="P81" s="31">
        <v>8649408</v>
      </c>
      <c r="Q81" s="31">
        <v>42743790</v>
      </c>
      <c r="R81" s="31">
        <v>43629530</v>
      </c>
      <c r="S81" s="31">
        <v>16620856</v>
      </c>
      <c r="T81" s="36">
        <f t="shared" si="14"/>
        <v>0.38884843856850315</v>
      </c>
      <c r="U81" s="36">
        <f t="shared" si="15"/>
        <v>0.18119228506737106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95525780</v>
      </c>
      <c r="E84" s="32">
        <f>SUM(E79:E83)</f>
        <v>95525780</v>
      </c>
      <c r="F84" s="32">
        <f>SUM(F79:F83)</f>
        <v>21647072</v>
      </c>
      <c r="G84" s="37">
        <f t="shared" si="8"/>
        <v>0.22660973822982655</v>
      </c>
      <c r="H84" s="32">
        <f>SUM(H79:H83)</f>
        <v>22881700</v>
      </c>
      <c r="I84" s="37">
        <f t="shared" si="9"/>
        <v>0.23953429116202976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44528772</v>
      </c>
      <c r="O84" s="37">
        <f t="shared" si="13"/>
        <v>0.46614402939185634</v>
      </c>
      <c r="P84" s="32">
        <f>SUM(P79:P83)</f>
        <v>10334585</v>
      </c>
      <c r="Q84" s="32">
        <f>SUM(Q79:Q83)</f>
        <v>95471426</v>
      </c>
      <c r="R84" s="32">
        <f>SUM(R79:R83)</f>
        <v>96346632</v>
      </c>
      <c r="S84" s="32">
        <f>SUM(S79:S83)</f>
        <v>19951922</v>
      </c>
      <c r="T84" s="37">
        <f t="shared" si="14"/>
        <v>0.20898317785679665</v>
      </c>
      <c r="U84" s="37">
        <f t="shared" si="15"/>
        <v>1.2140898739523647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500666316</v>
      </c>
      <c r="E85" s="32">
        <f>SUM(E57,E59:E62,E64:E69,E71:E77,E79:E83)</f>
        <v>533044356</v>
      </c>
      <c r="F85" s="32">
        <f>SUM(F57,F59:F62,F64:F69,F71:F77,F79:F83)</f>
        <v>123185664</v>
      </c>
      <c r="G85" s="37">
        <f t="shared" si="8"/>
        <v>0.24604344263495451</v>
      </c>
      <c r="H85" s="32">
        <f>SUM(H57,H59:H62,H64:H69,H71:H77,H79:H83)</f>
        <v>123230945</v>
      </c>
      <c r="I85" s="37">
        <f t="shared" si="9"/>
        <v>0.24613388410975107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246416609</v>
      </c>
      <c r="O85" s="37">
        <f t="shared" si="13"/>
        <v>0.49217732674470555</v>
      </c>
      <c r="P85" s="32">
        <f>SUM(P57,P59:P62,P64:P69,P71:P77,P79:P83)</f>
        <v>82270089</v>
      </c>
      <c r="Q85" s="32">
        <f>SUM(Q57,Q59:Q62,Q64:Q69,Q71:Q77,Q79:Q83)</f>
        <v>545483700</v>
      </c>
      <c r="R85" s="32">
        <f>SUM(R57,R59:R62,R64:R69,R71:R77,R79:R83)</f>
        <v>531016289</v>
      </c>
      <c r="S85" s="32">
        <f>SUM(S57,S59:S62,S64:S69,S71:S77,S79:S83)</f>
        <v>166118771</v>
      </c>
      <c r="T85" s="37">
        <f t="shared" si="14"/>
        <v>0.304534802781458</v>
      </c>
      <c r="U85" s="37">
        <f t="shared" si="15"/>
        <v>0.49788272381715792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1291063028</v>
      </c>
      <c r="E88" s="31">
        <v>1291063028</v>
      </c>
      <c r="F88" s="31">
        <v>243500083</v>
      </c>
      <c r="G88" s="36">
        <f t="shared" ref="G88:G99" si="16">IF(($D88      =0),0,($F88      /$D88      ))</f>
        <v>0.18860433435012749</v>
      </c>
      <c r="H88" s="31">
        <v>272141062</v>
      </c>
      <c r="I88" s="36">
        <f t="shared" ref="I88:I99" si="17">IF(($D88      =0),0,($H88      /$D88      ))</f>
        <v>0.21078836284358379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515641145</v>
      </c>
      <c r="O88" s="36">
        <f t="shared" ref="O88:O99" si="21">IF(($D88      =0),0,($N88      /$D88      ))</f>
        <v>0.39939269719371129</v>
      </c>
      <c r="P88" s="31">
        <v>229384288</v>
      </c>
      <c r="Q88" s="31">
        <v>1253854603</v>
      </c>
      <c r="R88" s="31">
        <v>1148596146</v>
      </c>
      <c r="S88" s="31">
        <v>452462569</v>
      </c>
      <c r="T88" s="36">
        <f t="shared" ref="T88:T99" si="22">IF(($Q88      =0),0,($S88      /$Q88      ))</f>
        <v>0.36085728593843985</v>
      </c>
      <c r="U88" s="36">
        <f t="shared" ref="U88:U99" si="23">IF(($P88      =0),0,(($H88      /$P88      )-1))</f>
        <v>0.18639800647549154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199919000</v>
      </c>
      <c r="E89" s="31">
        <v>199919000</v>
      </c>
      <c r="F89" s="31">
        <v>-5341932</v>
      </c>
      <c r="G89" s="36">
        <f t="shared" si="16"/>
        <v>-2.6720481795127028E-2</v>
      </c>
      <c r="H89" s="31">
        <v>38001772</v>
      </c>
      <c r="I89" s="36">
        <f t="shared" si="17"/>
        <v>0.1900858447671307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32659840</v>
      </c>
      <c r="O89" s="36">
        <f t="shared" si="21"/>
        <v>0.16336536297200366</v>
      </c>
      <c r="P89" s="31">
        <v>25564538</v>
      </c>
      <c r="Q89" s="31">
        <v>240547000</v>
      </c>
      <c r="R89" s="31">
        <v>193507000</v>
      </c>
      <c r="S89" s="31">
        <v>50099649</v>
      </c>
      <c r="T89" s="36">
        <f t="shared" si="22"/>
        <v>0.20827384669108323</v>
      </c>
      <c r="U89" s="36">
        <f t="shared" si="23"/>
        <v>0.48650337432266522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542028355</v>
      </c>
      <c r="E90" s="31">
        <v>542028355</v>
      </c>
      <c r="F90" s="31">
        <v>137748543</v>
      </c>
      <c r="G90" s="36">
        <f t="shared" si="16"/>
        <v>0.25413530810579088</v>
      </c>
      <c r="H90" s="31">
        <v>145243521</v>
      </c>
      <c r="I90" s="36">
        <f t="shared" si="17"/>
        <v>0.26796295739915671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282992064</v>
      </c>
      <c r="O90" s="36">
        <f t="shared" si="21"/>
        <v>0.52209826550494765</v>
      </c>
      <c r="P90" s="31">
        <v>163532816</v>
      </c>
      <c r="Q90" s="31">
        <v>461294650</v>
      </c>
      <c r="R90" s="31">
        <v>490259362</v>
      </c>
      <c r="S90" s="31">
        <v>301481794</v>
      </c>
      <c r="T90" s="36">
        <f t="shared" si="22"/>
        <v>0.65355579996429614</v>
      </c>
      <c r="U90" s="36">
        <f t="shared" si="23"/>
        <v>-0.11183868441426459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2033010383</v>
      </c>
      <c r="E91" s="32">
        <f>SUM(E88:E90)</f>
        <v>2033010383</v>
      </c>
      <c r="F91" s="32">
        <f>SUM(F88:F90)</f>
        <v>375906694</v>
      </c>
      <c r="G91" s="37">
        <f t="shared" si="16"/>
        <v>0.18490151213359543</v>
      </c>
      <c r="H91" s="32">
        <f>SUM(H88:H90)</f>
        <v>455386355</v>
      </c>
      <c r="I91" s="37">
        <f t="shared" si="17"/>
        <v>0.22399607931564608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831293049</v>
      </c>
      <c r="O91" s="37">
        <f t="shared" si="21"/>
        <v>0.40889759144924148</v>
      </c>
      <c r="P91" s="32">
        <f>SUM(P88:P90)</f>
        <v>418481642</v>
      </c>
      <c r="Q91" s="32">
        <f>SUM(Q88:Q90)</f>
        <v>1955696253</v>
      </c>
      <c r="R91" s="32">
        <f>SUM(R88:R90)</f>
        <v>1832362508</v>
      </c>
      <c r="S91" s="32">
        <f>SUM(S88:S90)</f>
        <v>804044012</v>
      </c>
      <c r="T91" s="37">
        <f t="shared" si="22"/>
        <v>0.41112929002477361</v>
      </c>
      <c r="U91" s="37">
        <f t="shared" si="23"/>
        <v>8.818717309468016E-2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26895326</v>
      </c>
      <c r="E92" s="31">
        <v>26895326</v>
      </c>
      <c r="F92" s="31">
        <v>5772437</v>
      </c>
      <c r="G92" s="36">
        <f t="shared" si="16"/>
        <v>0.21462602832923461</v>
      </c>
      <c r="H92" s="31">
        <v>6737027</v>
      </c>
      <c r="I92" s="36">
        <f t="shared" si="17"/>
        <v>0.25049062428170604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12509464</v>
      </c>
      <c r="O92" s="36">
        <f t="shared" si="21"/>
        <v>0.46511665261094065</v>
      </c>
      <c r="P92" s="31">
        <v>6296565</v>
      </c>
      <c r="Q92" s="31">
        <v>25965405</v>
      </c>
      <c r="R92" s="31">
        <v>25827669</v>
      </c>
      <c r="S92" s="31">
        <v>12089484</v>
      </c>
      <c r="T92" s="36">
        <f t="shared" si="22"/>
        <v>0.46559967002247798</v>
      </c>
      <c r="U92" s="36">
        <f t="shared" si="23"/>
        <v>6.9952744075539641E-2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43949281</v>
      </c>
      <c r="E93" s="31">
        <v>43949281</v>
      </c>
      <c r="F93" s="31">
        <v>7289256</v>
      </c>
      <c r="G93" s="36">
        <f t="shared" si="16"/>
        <v>0.16585609216223582</v>
      </c>
      <c r="H93" s="31">
        <v>11038291</v>
      </c>
      <c r="I93" s="36">
        <f t="shared" si="17"/>
        <v>0.2511597630004459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18327547</v>
      </c>
      <c r="O93" s="36">
        <f t="shared" si="21"/>
        <v>0.41701585516268175</v>
      </c>
      <c r="P93" s="31">
        <v>8220965</v>
      </c>
      <c r="Q93" s="31">
        <v>44587639</v>
      </c>
      <c r="R93" s="31">
        <v>43544483</v>
      </c>
      <c r="S93" s="31">
        <v>15159798</v>
      </c>
      <c r="T93" s="36">
        <f t="shared" si="22"/>
        <v>0.34000001659652801</v>
      </c>
      <c r="U93" s="36">
        <f t="shared" si="23"/>
        <v>0.34270015746326621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5575472</v>
      </c>
      <c r="E94" s="31">
        <v>5575472</v>
      </c>
      <c r="F94" s="31">
        <v>942556</v>
      </c>
      <c r="G94" s="36">
        <f t="shared" si="16"/>
        <v>0.1690540280715247</v>
      </c>
      <c r="H94" s="31">
        <v>2537601</v>
      </c>
      <c r="I94" s="36">
        <f t="shared" si="17"/>
        <v>0.455136533732032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3480157</v>
      </c>
      <c r="O94" s="36">
        <f t="shared" si="21"/>
        <v>0.6241905618035567</v>
      </c>
      <c r="P94" s="31">
        <v>925393</v>
      </c>
      <c r="Q94" s="31">
        <v>5172676</v>
      </c>
      <c r="R94" s="31">
        <v>5022676</v>
      </c>
      <c r="S94" s="31">
        <v>2092695</v>
      </c>
      <c r="T94" s="36">
        <f t="shared" si="22"/>
        <v>0.40456719114052381</v>
      </c>
      <c r="U94" s="36">
        <f t="shared" si="23"/>
        <v>1.7421873733646138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3643122</v>
      </c>
      <c r="E95" s="31">
        <v>3643122</v>
      </c>
      <c r="F95" s="31">
        <v>796034</v>
      </c>
      <c r="G95" s="36">
        <f t="shared" si="16"/>
        <v>0.21850325078325677</v>
      </c>
      <c r="H95" s="31">
        <v>984398</v>
      </c>
      <c r="I95" s="36">
        <f t="shared" si="17"/>
        <v>0.27020725630379661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1780432</v>
      </c>
      <c r="O95" s="36">
        <f t="shared" si="21"/>
        <v>0.48871050708705338</v>
      </c>
      <c r="P95" s="31">
        <v>897646</v>
      </c>
      <c r="Q95" s="31">
        <v>3784070</v>
      </c>
      <c r="R95" s="31">
        <v>3342388</v>
      </c>
      <c r="S95" s="31">
        <v>1724767</v>
      </c>
      <c r="T95" s="36">
        <f t="shared" si="22"/>
        <v>0.45579680079913953</v>
      </c>
      <c r="U95" s="36">
        <f t="shared" si="23"/>
        <v>9.6643888570772996E-2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80063201</v>
      </c>
      <c r="E96" s="32">
        <f>SUM(E92:E95)</f>
        <v>80063201</v>
      </c>
      <c r="F96" s="32">
        <f>SUM(F92:F95)</f>
        <v>14800283</v>
      </c>
      <c r="G96" s="37">
        <f t="shared" si="16"/>
        <v>0.1848574977660461</v>
      </c>
      <c r="H96" s="32">
        <f>SUM(H92:H95)</f>
        <v>21297317</v>
      </c>
      <c r="I96" s="37">
        <f t="shared" si="17"/>
        <v>0.26600631418671355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36097600</v>
      </c>
      <c r="O96" s="37">
        <f t="shared" si="21"/>
        <v>0.45086381195275965</v>
      </c>
      <c r="P96" s="32">
        <f>SUM(P92:P95)</f>
        <v>16340569</v>
      </c>
      <c r="Q96" s="32">
        <f>SUM(Q92:Q95)</f>
        <v>79509790</v>
      </c>
      <c r="R96" s="32">
        <f>SUM(R92:R95)</f>
        <v>77737216</v>
      </c>
      <c r="S96" s="32">
        <f>SUM(S92:S95)</f>
        <v>31066744</v>
      </c>
      <c r="T96" s="37">
        <f t="shared" si="22"/>
        <v>0.3907285379574012</v>
      </c>
      <c r="U96" s="37">
        <f t="shared" si="23"/>
        <v>0.30333998773237325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138513090</v>
      </c>
      <c r="E97" s="31">
        <v>138513090</v>
      </c>
      <c r="F97" s="31">
        <v>12041631</v>
      </c>
      <c r="G97" s="36">
        <f t="shared" si="16"/>
        <v>8.6934967662623083E-2</v>
      </c>
      <c r="H97" s="31">
        <v>37497631</v>
      </c>
      <c r="I97" s="36">
        <f t="shared" si="17"/>
        <v>0.27071543202162335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49539262</v>
      </c>
      <c r="O97" s="36">
        <f t="shared" si="21"/>
        <v>0.35765039968424645</v>
      </c>
      <c r="P97" s="31">
        <v>24754360</v>
      </c>
      <c r="Q97" s="31">
        <v>145609444</v>
      </c>
      <c r="R97" s="31">
        <v>135334655</v>
      </c>
      <c r="S97" s="31">
        <v>51396552</v>
      </c>
      <c r="T97" s="36">
        <f t="shared" si="22"/>
        <v>0.35297540178781261</v>
      </c>
      <c r="U97" s="36">
        <f t="shared" si="23"/>
        <v>0.51478895031016769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32108949</v>
      </c>
      <c r="E98" s="31">
        <v>32108949</v>
      </c>
      <c r="F98" s="31">
        <v>6554239</v>
      </c>
      <c r="G98" s="36">
        <f t="shared" si="16"/>
        <v>0.20412499331572639</v>
      </c>
      <c r="H98" s="31">
        <v>5056651</v>
      </c>
      <c r="I98" s="36">
        <f t="shared" si="17"/>
        <v>0.15748416430572051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11610890</v>
      </c>
      <c r="O98" s="36">
        <f t="shared" si="21"/>
        <v>0.36160915762144691</v>
      </c>
      <c r="P98" s="31">
        <v>3969868</v>
      </c>
      <c r="Q98" s="31">
        <v>25294537</v>
      </c>
      <c r="R98" s="31">
        <v>24681329</v>
      </c>
      <c r="S98" s="31">
        <v>10266517</v>
      </c>
      <c r="T98" s="36">
        <f t="shared" si="22"/>
        <v>0.40587882672056819</v>
      </c>
      <c r="U98" s="36">
        <f t="shared" si="23"/>
        <v>0.27375796877881076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46345396</v>
      </c>
      <c r="E99" s="31">
        <v>46345396</v>
      </c>
      <c r="F99" s="31">
        <v>13924169</v>
      </c>
      <c r="G99" s="36">
        <f t="shared" si="16"/>
        <v>0.30044341405562702</v>
      </c>
      <c r="H99" s="31">
        <v>13470214</v>
      </c>
      <c r="I99" s="36">
        <f t="shared" si="17"/>
        <v>0.29064837422038642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27394383</v>
      </c>
      <c r="O99" s="36">
        <f t="shared" si="21"/>
        <v>0.59109178827601339</v>
      </c>
      <c r="P99" s="31">
        <v>11918310</v>
      </c>
      <c r="Q99" s="31">
        <v>54989658</v>
      </c>
      <c r="R99" s="31">
        <v>54989657</v>
      </c>
      <c r="S99" s="31">
        <v>23183958</v>
      </c>
      <c r="T99" s="36">
        <f t="shared" si="22"/>
        <v>0.42160578630985485</v>
      </c>
      <c r="U99" s="36">
        <f t="shared" si="23"/>
        <v>0.13021174982023465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216967435</v>
      </c>
      <c r="E101" s="32">
        <f>SUM(E97:E100)</f>
        <v>216967435</v>
      </c>
      <c r="F101" s="32">
        <f>SUM(F97:F100)</f>
        <v>32520039</v>
      </c>
      <c r="G101" s="37">
        <f>IF(($D101     =0),0,($F101     /$D101     ))</f>
        <v>0.14988442389983547</v>
      </c>
      <c r="H101" s="32">
        <f>SUM(H97:H100)</f>
        <v>56024496</v>
      </c>
      <c r="I101" s="37">
        <f>IF(($D101     =0),0,($H101     /$D101     ))</f>
        <v>0.25821615119338071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88544535</v>
      </c>
      <c r="O101" s="37">
        <f>IF(($D101     =0),0,($N101     /$D101     ))</f>
        <v>0.40810057509321618</v>
      </c>
      <c r="P101" s="32">
        <f>SUM(P97:P100)</f>
        <v>40642538</v>
      </c>
      <c r="Q101" s="32">
        <f>SUM(Q97:Q100)</f>
        <v>225893639</v>
      </c>
      <c r="R101" s="32">
        <f>SUM(R97:R100)</f>
        <v>215005641</v>
      </c>
      <c r="S101" s="32">
        <f>SUM(S97:S100)</f>
        <v>84847027</v>
      </c>
      <c r="T101" s="37">
        <f>IF(($Q101     =0),0,($S101     /$Q101     ))</f>
        <v>0.37560609221050267</v>
      </c>
      <c r="U101" s="37">
        <f>IF(($P101     =0),0,(($H101     /$P101     )-1))</f>
        <v>0.37846942531000405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2330041019</v>
      </c>
      <c r="E102" s="32">
        <f>SUM(E88:E90,E92:E95,E97:E100)</f>
        <v>2330041019</v>
      </c>
      <c r="F102" s="32">
        <f>SUM(F88:F90,F92:F95,F97:F100)</f>
        <v>423227016</v>
      </c>
      <c r="G102" s="37">
        <f>IF(($D102     =0),0,($F102     /$D102     ))</f>
        <v>0.18163929842816212</v>
      </c>
      <c r="H102" s="32">
        <f>SUM(H88:H90,H92:H95,H97:H100)</f>
        <v>532708168</v>
      </c>
      <c r="I102" s="37">
        <f>IF(($D102     =0),0,($H102     /$D102     ))</f>
        <v>0.22862609012292243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955935184</v>
      </c>
      <c r="O102" s="37">
        <f>IF(($D102     =0),0,($N102     /$D102     ))</f>
        <v>0.41026538855108458</v>
      </c>
      <c r="P102" s="32">
        <f>SUM(P88:P90,P92:P95,P97:P100)</f>
        <v>475464749</v>
      </c>
      <c r="Q102" s="32">
        <f>SUM(Q88:Q90,Q92:Q95,Q97:Q100)</f>
        <v>2261099682</v>
      </c>
      <c r="R102" s="32">
        <f>SUM(R88:R90,R92:R95,R97:R100)</f>
        <v>2125105365</v>
      </c>
      <c r="S102" s="32">
        <f>SUM(S88:S90,S92:S95,S97:S100)</f>
        <v>919957783</v>
      </c>
      <c r="T102" s="37">
        <f>IF(($Q102     =0),0,($S102     /$Q102     ))</f>
        <v>0.40686299251799196</v>
      </c>
      <c r="U102" s="37">
        <f>IF(($P102     =0),0,(($H102     /$P102     )-1))</f>
        <v>0.12039466463159387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2352654320</v>
      </c>
      <c r="E105" s="31">
        <v>2352654320</v>
      </c>
      <c r="F105" s="31">
        <v>425782594</v>
      </c>
      <c r="G105" s="36">
        <f t="shared" ref="G105:G136" si="24">IF(($D105     =0),0,($F105     /$D105     ))</f>
        <v>0.18097966640505012</v>
      </c>
      <c r="H105" s="31">
        <v>598435117</v>
      </c>
      <c r="I105" s="36">
        <f t="shared" ref="I105:I136" si="25">IF(($D105     =0),0,($H105     /$D105     ))</f>
        <v>0.25436593549365977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1024217711</v>
      </c>
      <c r="O105" s="36">
        <f t="shared" ref="O105:O136" si="29">IF(($D105     =0),0,($N105     /$D105     ))</f>
        <v>0.43534560189870986</v>
      </c>
      <c r="P105" s="31">
        <v>513357540</v>
      </c>
      <c r="Q105" s="31">
        <v>2123509980</v>
      </c>
      <c r="R105" s="31">
        <v>2212776318</v>
      </c>
      <c r="S105" s="31">
        <v>928223140</v>
      </c>
      <c r="T105" s="36">
        <f t="shared" ref="T105:T136" si="30">IF(($Q105     =0),0,($S105     /$Q105     ))</f>
        <v>0.43711738995453181</v>
      </c>
      <c r="U105" s="36">
        <f t="shared" ref="U105:U136" si="31">IF(($P105     =0),0,(($H105     /$P105     )-1))</f>
        <v>0.16572772457963714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2352654320</v>
      </c>
      <c r="E106" s="32">
        <f>E105</f>
        <v>2352654320</v>
      </c>
      <c r="F106" s="32">
        <f>F105</f>
        <v>425782594</v>
      </c>
      <c r="G106" s="37">
        <f t="shared" si="24"/>
        <v>0.18097966640505012</v>
      </c>
      <c r="H106" s="32">
        <f>H105</f>
        <v>598435117</v>
      </c>
      <c r="I106" s="37">
        <f t="shared" si="25"/>
        <v>0.25436593549365977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1024217711</v>
      </c>
      <c r="O106" s="37">
        <f t="shared" si="29"/>
        <v>0.43534560189870986</v>
      </c>
      <c r="P106" s="32">
        <f>P105</f>
        <v>513357540</v>
      </c>
      <c r="Q106" s="32">
        <f>Q105</f>
        <v>2123509980</v>
      </c>
      <c r="R106" s="32">
        <f>R105</f>
        <v>2212776318</v>
      </c>
      <c r="S106" s="32">
        <f>S105</f>
        <v>928223140</v>
      </c>
      <c r="T106" s="37">
        <f t="shared" si="30"/>
        <v>0.43711738995453181</v>
      </c>
      <c r="U106" s="37">
        <f t="shared" si="31"/>
        <v>0.16572772457963714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31983468</v>
      </c>
      <c r="E107" s="31">
        <v>31983468</v>
      </c>
      <c r="F107" s="31">
        <v>2392680</v>
      </c>
      <c r="G107" s="36">
        <f t="shared" si="24"/>
        <v>7.4809898663897242E-2</v>
      </c>
      <c r="H107" s="31">
        <v>9617268</v>
      </c>
      <c r="I107" s="36">
        <f t="shared" si="25"/>
        <v>0.30069497153967167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12009948</v>
      </c>
      <c r="O107" s="36">
        <f t="shared" si="29"/>
        <v>0.37550487020356893</v>
      </c>
      <c r="P107" s="31">
        <v>6203327</v>
      </c>
      <c r="Q107" s="31">
        <v>30115987</v>
      </c>
      <c r="R107" s="31">
        <v>31712986</v>
      </c>
      <c r="S107" s="31">
        <v>10793051</v>
      </c>
      <c r="T107" s="36">
        <f t="shared" si="30"/>
        <v>0.35838277523496076</v>
      </c>
      <c r="U107" s="36">
        <f t="shared" si="31"/>
        <v>0.55034032544149292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173913</v>
      </c>
      <c r="E108" s="31">
        <v>173913</v>
      </c>
      <c r="F108" s="31">
        <v>0</v>
      </c>
      <c r="G108" s="36">
        <f t="shared" si="24"/>
        <v>0</v>
      </c>
      <c r="H108" s="31">
        <v>50800</v>
      </c>
      <c r="I108" s="36">
        <f t="shared" si="25"/>
        <v>0.29210007302501828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50800</v>
      </c>
      <c r="O108" s="36">
        <f t="shared" si="29"/>
        <v>0.29210007302501828</v>
      </c>
      <c r="P108" s="31">
        <v>141001</v>
      </c>
      <c r="Q108" s="31">
        <v>282609</v>
      </c>
      <c r="R108" s="31">
        <v>543479</v>
      </c>
      <c r="S108" s="31">
        <v>149451</v>
      </c>
      <c r="T108" s="36">
        <f t="shared" si="30"/>
        <v>0.52882604587964288</v>
      </c>
      <c r="U108" s="36">
        <f t="shared" si="31"/>
        <v>-0.63971886724207627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6065472</v>
      </c>
      <c r="E109" s="31">
        <v>6065472</v>
      </c>
      <c r="F109" s="31">
        <v>2379988</v>
      </c>
      <c r="G109" s="36">
        <f t="shared" si="24"/>
        <v>0.39238298355016726</v>
      </c>
      <c r="H109" s="31">
        <v>3134034</v>
      </c>
      <c r="I109" s="36">
        <f t="shared" si="25"/>
        <v>0.5167007612927732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5514022</v>
      </c>
      <c r="O109" s="36">
        <f t="shared" si="29"/>
        <v>0.90908374484294052</v>
      </c>
      <c r="P109" s="31">
        <v>3331807</v>
      </c>
      <c r="Q109" s="31">
        <v>5755704</v>
      </c>
      <c r="R109" s="31">
        <v>6173652</v>
      </c>
      <c r="S109" s="31">
        <v>5886079</v>
      </c>
      <c r="T109" s="36">
        <f t="shared" si="30"/>
        <v>1.0226514428122087</v>
      </c>
      <c r="U109" s="36">
        <f t="shared" si="31"/>
        <v>-5.9359080522971452E-2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5313747</v>
      </c>
      <c r="E110" s="31">
        <v>5313747</v>
      </c>
      <c r="F110" s="31">
        <v>1319465</v>
      </c>
      <c r="G110" s="36">
        <f t="shared" si="24"/>
        <v>0.24831159631800309</v>
      </c>
      <c r="H110" s="31">
        <v>1454020</v>
      </c>
      <c r="I110" s="36">
        <f t="shared" si="25"/>
        <v>0.27363365248665394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2773485</v>
      </c>
      <c r="O110" s="36">
        <f t="shared" si="29"/>
        <v>0.52194524880465709</v>
      </c>
      <c r="P110" s="31">
        <v>1306229</v>
      </c>
      <c r="Q110" s="31">
        <v>5273620</v>
      </c>
      <c r="R110" s="31">
        <v>5381709</v>
      </c>
      <c r="S110" s="31">
        <v>2467476</v>
      </c>
      <c r="T110" s="36">
        <f t="shared" si="30"/>
        <v>0.46789036752742896</v>
      </c>
      <c r="U110" s="36">
        <f t="shared" si="31"/>
        <v>0.11314325436045292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43536600</v>
      </c>
      <c r="E112" s="32">
        <f>SUM(E107:E111)</f>
        <v>43536600</v>
      </c>
      <c r="F112" s="32">
        <f>SUM(F107:F111)</f>
        <v>6092133</v>
      </c>
      <c r="G112" s="37">
        <f t="shared" si="24"/>
        <v>0.13993129918275657</v>
      </c>
      <c r="H112" s="32">
        <f>SUM(H107:H111)</f>
        <v>14256122</v>
      </c>
      <c r="I112" s="37">
        <f t="shared" si="25"/>
        <v>0.32745143166898655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20348255</v>
      </c>
      <c r="O112" s="37">
        <f t="shared" si="29"/>
        <v>0.46738273085174314</v>
      </c>
      <c r="P112" s="32">
        <f>SUM(P107:P111)</f>
        <v>10982364</v>
      </c>
      <c r="Q112" s="32">
        <f>SUM(Q107:Q111)</f>
        <v>41427920</v>
      </c>
      <c r="R112" s="32">
        <f>SUM(R107:R111)</f>
        <v>43811826</v>
      </c>
      <c r="S112" s="32">
        <f>SUM(S107:S111)</f>
        <v>19296057</v>
      </c>
      <c r="T112" s="37">
        <f t="shared" si="30"/>
        <v>0.46577421700148114</v>
      </c>
      <c r="U112" s="37">
        <f t="shared" si="31"/>
        <v>0.2980922868701128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1540000</v>
      </c>
      <c r="E113" s="31">
        <v>1540000</v>
      </c>
      <c r="F113" s="31">
        <v>296820</v>
      </c>
      <c r="G113" s="36">
        <f t="shared" si="24"/>
        <v>0.19274025974025974</v>
      </c>
      <c r="H113" s="31">
        <v>524534</v>
      </c>
      <c r="I113" s="36">
        <f t="shared" si="25"/>
        <v>0.34060649350649352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821354</v>
      </c>
      <c r="O113" s="36">
        <f t="shared" si="29"/>
        <v>0.53334675324675329</v>
      </c>
      <c r="P113" s="31">
        <v>327322</v>
      </c>
      <c r="Q113" s="31">
        <v>894000</v>
      </c>
      <c r="R113" s="31">
        <v>974000</v>
      </c>
      <c r="S113" s="31">
        <v>422151</v>
      </c>
      <c r="T113" s="36">
        <f t="shared" si="30"/>
        <v>0.47220469798657716</v>
      </c>
      <c r="U113" s="36">
        <f t="shared" si="31"/>
        <v>0.60250151227231896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13921865</v>
      </c>
      <c r="E114" s="31">
        <v>13921865</v>
      </c>
      <c r="F114" s="31">
        <v>2467038</v>
      </c>
      <c r="G114" s="36">
        <f t="shared" si="24"/>
        <v>0.17720599933988729</v>
      </c>
      <c r="H114" s="31">
        <v>3409950</v>
      </c>
      <c r="I114" s="36">
        <f t="shared" si="25"/>
        <v>0.24493485606993029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5876988</v>
      </c>
      <c r="O114" s="36">
        <f t="shared" si="29"/>
        <v>0.42214085540981761</v>
      </c>
      <c r="P114" s="31">
        <v>2984138</v>
      </c>
      <c r="Q114" s="31">
        <v>16269720</v>
      </c>
      <c r="R114" s="31">
        <v>13273641</v>
      </c>
      <c r="S114" s="31">
        <v>4995229</v>
      </c>
      <c r="T114" s="36">
        <f t="shared" si="30"/>
        <v>0.30702611968737015</v>
      </c>
      <c r="U114" s="36">
        <f t="shared" si="31"/>
        <v>0.14269179240370256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475360</v>
      </c>
      <c r="E115" s="31">
        <v>475360</v>
      </c>
      <c r="F115" s="31">
        <v>27945</v>
      </c>
      <c r="G115" s="36">
        <f t="shared" si="24"/>
        <v>5.8787024570851568E-2</v>
      </c>
      <c r="H115" s="31">
        <v>55790</v>
      </c>
      <c r="I115" s="36">
        <f t="shared" si="25"/>
        <v>0.11736368226186469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83735</v>
      </c>
      <c r="O115" s="36">
        <f t="shared" si="29"/>
        <v>0.17615070683271625</v>
      </c>
      <c r="P115" s="31">
        <v>30094</v>
      </c>
      <c r="Q115" s="31">
        <v>309312</v>
      </c>
      <c r="R115" s="31">
        <v>453155</v>
      </c>
      <c r="S115" s="31">
        <v>76747</v>
      </c>
      <c r="T115" s="36">
        <f t="shared" si="30"/>
        <v>0.24812163769915166</v>
      </c>
      <c r="U115" s="36">
        <f t="shared" si="31"/>
        <v>0.85385791187612159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35000</v>
      </c>
      <c r="E116" s="31">
        <v>35000</v>
      </c>
      <c r="F116" s="31">
        <v>12500</v>
      </c>
      <c r="G116" s="36">
        <f t="shared" si="24"/>
        <v>0.35714285714285715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12500</v>
      </c>
      <c r="O116" s="36">
        <f t="shared" si="29"/>
        <v>0.35714285714285715</v>
      </c>
      <c r="P116" s="31">
        <v>156250</v>
      </c>
      <c r="Q116" s="31">
        <v>0</v>
      </c>
      <c r="R116" s="31">
        <v>155000</v>
      </c>
      <c r="S116" s="31">
        <v>156250</v>
      </c>
      <c r="T116" s="36">
        <f t="shared" si="30"/>
        <v>0</v>
      </c>
      <c r="U116" s="36">
        <f t="shared" si="31"/>
        <v>-1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109113348</v>
      </c>
      <c r="E117" s="31">
        <v>109113348</v>
      </c>
      <c r="F117" s="31">
        <v>25030645</v>
      </c>
      <c r="G117" s="36">
        <f t="shared" si="24"/>
        <v>0.22940039379966601</v>
      </c>
      <c r="H117" s="31">
        <v>30979085</v>
      </c>
      <c r="I117" s="36">
        <f t="shared" si="25"/>
        <v>0.28391654703877295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56009730</v>
      </c>
      <c r="O117" s="36">
        <f t="shared" si="29"/>
        <v>0.51331694083843893</v>
      </c>
      <c r="P117" s="31">
        <v>32756973</v>
      </c>
      <c r="Q117" s="31">
        <v>158602525</v>
      </c>
      <c r="R117" s="31">
        <v>126498622</v>
      </c>
      <c r="S117" s="31">
        <v>58658836</v>
      </c>
      <c r="T117" s="36">
        <f t="shared" si="30"/>
        <v>0.36984805885026106</v>
      </c>
      <c r="U117" s="36">
        <f t="shared" si="31"/>
        <v>-5.427510044960504E-2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3066008</v>
      </c>
      <c r="E118" s="31">
        <v>3066008</v>
      </c>
      <c r="F118" s="31">
        <v>583491</v>
      </c>
      <c r="G118" s="36">
        <f t="shared" si="24"/>
        <v>0.19030967955726144</v>
      </c>
      <c r="H118" s="31">
        <v>1804822</v>
      </c>
      <c r="I118" s="36">
        <f t="shared" si="25"/>
        <v>0.58865534597430924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2388313</v>
      </c>
      <c r="O118" s="36">
        <f t="shared" si="29"/>
        <v>0.77896502553157065</v>
      </c>
      <c r="P118" s="31">
        <v>456824</v>
      </c>
      <c r="Q118" s="31">
        <v>2564200</v>
      </c>
      <c r="R118" s="31">
        <v>2702400</v>
      </c>
      <c r="S118" s="31">
        <v>760493</v>
      </c>
      <c r="T118" s="36">
        <f t="shared" si="30"/>
        <v>0.29658099992200299</v>
      </c>
      <c r="U118" s="36">
        <f t="shared" si="31"/>
        <v>2.9508038106579337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4056168</v>
      </c>
      <c r="E119" s="31">
        <v>4056168</v>
      </c>
      <c r="F119" s="31">
        <v>834904</v>
      </c>
      <c r="G119" s="36">
        <f t="shared" si="24"/>
        <v>0.2058356557223468</v>
      </c>
      <c r="H119" s="31">
        <v>968883</v>
      </c>
      <c r="I119" s="36">
        <f t="shared" si="25"/>
        <v>0.238866585407705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1803787</v>
      </c>
      <c r="O119" s="36">
        <f t="shared" si="29"/>
        <v>0.4447022411300518</v>
      </c>
      <c r="P119" s="31">
        <v>1188999</v>
      </c>
      <c r="Q119" s="31">
        <v>3518568</v>
      </c>
      <c r="R119" s="31">
        <v>3654743</v>
      </c>
      <c r="S119" s="31">
        <v>1963723</v>
      </c>
      <c r="T119" s="36">
        <f t="shared" si="30"/>
        <v>0.55810289867923546</v>
      </c>
      <c r="U119" s="36">
        <f t="shared" si="31"/>
        <v>-0.18512715317674788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360870</v>
      </c>
      <c r="E120" s="31">
        <v>360870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132568619</v>
      </c>
      <c r="E121" s="32">
        <f>SUM(E113:E120)</f>
        <v>132568619</v>
      </c>
      <c r="F121" s="32">
        <f>SUM(F113:F120)</f>
        <v>29253343</v>
      </c>
      <c r="G121" s="37">
        <f t="shared" si="24"/>
        <v>0.2206656689996899</v>
      </c>
      <c r="H121" s="32">
        <f>SUM(H113:H120)</f>
        <v>37743064</v>
      </c>
      <c r="I121" s="37">
        <f t="shared" si="25"/>
        <v>0.28470586994649166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66996407</v>
      </c>
      <c r="O121" s="37">
        <f t="shared" si="29"/>
        <v>0.50537153894618148</v>
      </c>
      <c r="P121" s="32">
        <f>SUM(P113:P120)</f>
        <v>37900600</v>
      </c>
      <c r="Q121" s="32">
        <f>SUM(Q113:Q120)</f>
        <v>182158325</v>
      </c>
      <c r="R121" s="32">
        <f>SUM(R113:R120)</f>
        <v>147711561</v>
      </c>
      <c r="S121" s="32">
        <f>SUM(S113:S120)</f>
        <v>67033429</v>
      </c>
      <c r="T121" s="37">
        <f t="shared" si="30"/>
        <v>0.3679954182714405</v>
      </c>
      <c r="U121" s="37">
        <f t="shared" si="31"/>
        <v>-4.1565568882814263E-3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5274643</v>
      </c>
      <c r="E122" s="31">
        <v>5274643</v>
      </c>
      <c r="F122" s="31">
        <v>2676869</v>
      </c>
      <c r="G122" s="36">
        <f t="shared" si="24"/>
        <v>0.50749766382293549</v>
      </c>
      <c r="H122" s="31">
        <v>2376938</v>
      </c>
      <c r="I122" s="36">
        <f t="shared" si="25"/>
        <v>0.4506348581316309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5053807</v>
      </c>
      <c r="O122" s="36">
        <f t="shared" si="29"/>
        <v>0.95813252195456644</v>
      </c>
      <c r="P122" s="31">
        <v>2716890</v>
      </c>
      <c r="Q122" s="31">
        <v>5146740</v>
      </c>
      <c r="R122" s="31">
        <v>5198710</v>
      </c>
      <c r="S122" s="31">
        <v>4053538</v>
      </c>
      <c r="T122" s="36">
        <f t="shared" si="30"/>
        <v>0.78759331149426626</v>
      </c>
      <c r="U122" s="36">
        <f t="shared" si="31"/>
        <v>-0.12512541913732245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11786200</v>
      </c>
      <c r="E123" s="31">
        <v>11786200</v>
      </c>
      <c r="F123" s="31">
        <v>3648703</v>
      </c>
      <c r="G123" s="36">
        <f t="shared" si="24"/>
        <v>0.30957416300419133</v>
      </c>
      <c r="H123" s="31">
        <v>4964747</v>
      </c>
      <c r="I123" s="36">
        <f t="shared" si="25"/>
        <v>0.42123390066348781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8613450</v>
      </c>
      <c r="O123" s="36">
        <f t="shared" si="29"/>
        <v>0.73080806366767914</v>
      </c>
      <c r="P123" s="31">
        <v>2516298</v>
      </c>
      <c r="Q123" s="31">
        <v>3132073</v>
      </c>
      <c r="R123" s="31">
        <v>10828049</v>
      </c>
      <c r="S123" s="31">
        <v>5553485</v>
      </c>
      <c r="T123" s="36">
        <f t="shared" si="30"/>
        <v>1.7731020317853383</v>
      </c>
      <c r="U123" s="36">
        <f t="shared" si="31"/>
        <v>0.97303618251892265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43402344</v>
      </c>
      <c r="E124" s="31">
        <v>43417844</v>
      </c>
      <c r="F124" s="31">
        <v>10808025</v>
      </c>
      <c r="G124" s="36">
        <f t="shared" si="24"/>
        <v>0.24901938475949595</v>
      </c>
      <c r="H124" s="31">
        <v>12402792</v>
      </c>
      <c r="I124" s="36">
        <f t="shared" si="25"/>
        <v>0.28576318366584075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23210817</v>
      </c>
      <c r="O124" s="36">
        <f t="shared" si="29"/>
        <v>0.53478256842533667</v>
      </c>
      <c r="P124" s="31">
        <v>8398944</v>
      </c>
      <c r="Q124" s="31">
        <v>40768032</v>
      </c>
      <c r="R124" s="31">
        <v>49744837</v>
      </c>
      <c r="S124" s="31">
        <v>18775192</v>
      </c>
      <c r="T124" s="36">
        <f t="shared" si="30"/>
        <v>0.4605371188876618</v>
      </c>
      <c r="U124" s="36">
        <f t="shared" si="31"/>
        <v>0.47670850049720537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60463187</v>
      </c>
      <c r="E126" s="32">
        <f>SUM(E122:E125)</f>
        <v>60478687</v>
      </c>
      <c r="F126" s="32">
        <f>SUM(F122:F125)</f>
        <v>17133597</v>
      </c>
      <c r="G126" s="37">
        <f t="shared" si="24"/>
        <v>0.28337237664961323</v>
      </c>
      <c r="H126" s="32">
        <f>SUM(H122:H125)</f>
        <v>19744477</v>
      </c>
      <c r="I126" s="37">
        <f t="shared" si="25"/>
        <v>0.32655369291069625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36878074</v>
      </c>
      <c r="O126" s="37">
        <f t="shared" si="29"/>
        <v>0.60992606956030948</v>
      </c>
      <c r="P126" s="32">
        <f>SUM(P122:P125)</f>
        <v>13632132</v>
      </c>
      <c r="Q126" s="32">
        <f>SUM(Q122:Q125)</f>
        <v>49046845</v>
      </c>
      <c r="R126" s="32">
        <f>SUM(R122:R125)</f>
        <v>65771596</v>
      </c>
      <c r="S126" s="32">
        <f>SUM(S122:S125)</f>
        <v>28382215</v>
      </c>
      <c r="T126" s="37">
        <f t="shared" si="30"/>
        <v>0.57867565181817504</v>
      </c>
      <c r="U126" s="37">
        <f t="shared" si="31"/>
        <v>0.44837777392413747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12389352</v>
      </c>
      <c r="E127" s="31">
        <v>12389352</v>
      </c>
      <c r="F127" s="31">
        <v>2743538</v>
      </c>
      <c r="G127" s="36">
        <f t="shared" si="24"/>
        <v>0.22144321995210081</v>
      </c>
      <c r="H127" s="31">
        <v>3114923</v>
      </c>
      <c r="I127" s="36">
        <f t="shared" si="25"/>
        <v>0.25141936398287817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5858461</v>
      </c>
      <c r="O127" s="36">
        <f t="shared" si="29"/>
        <v>0.47286258393497899</v>
      </c>
      <c r="P127" s="31">
        <v>2998649</v>
      </c>
      <c r="Q127" s="31">
        <v>14599180</v>
      </c>
      <c r="R127" s="31">
        <v>13772498</v>
      </c>
      <c r="S127" s="31">
        <v>5713548</v>
      </c>
      <c r="T127" s="36">
        <f t="shared" si="30"/>
        <v>0.39136088465242569</v>
      </c>
      <c r="U127" s="36">
        <f t="shared" si="31"/>
        <v>3.8775461883001405E-2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305904</v>
      </c>
      <c r="Q129" s="31">
        <v>639324</v>
      </c>
      <c r="R129" s="31">
        <v>639324</v>
      </c>
      <c r="S129" s="31">
        <v>463639</v>
      </c>
      <c r="T129" s="36">
        <f t="shared" si="30"/>
        <v>0.72520193204071803</v>
      </c>
      <c r="U129" s="36">
        <f t="shared" si="31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28728305</v>
      </c>
      <c r="E130" s="31">
        <v>28728305</v>
      </c>
      <c r="F130" s="31">
        <v>7651665</v>
      </c>
      <c r="G130" s="36">
        <f t="shared" si="24"/>
        <v>0.2663458564645565</v>
      </c>
      <c r="H130" s="31">
        <v>8112773</v>
      </c>
      <c r="I130" s="36">
        <f t="shared" si="25"/>
        <v>0.28239650755587564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15764438</v>
      </c>
      <c r="O130" s="36">
        <f t="shared" si="29"/>
        <v>0.54874236402043208</v>
      </c>
      <c r="P130" s="31">
        <v>4741458</v>
      </c>
      <c r="Q130" s="31">
        <v>21177337</v>
      </c>
      <c r="R130" s="31">
        <v>20999570</v>
      </c>
      <c r="S130" s="31">
        <v>9341396</v>
      </c>
      <c r="T130" s="36">
        <f t="shared" si="30"/>
        <v>0.44110343052103296</v>
      </c>
      <c r="U130" s="36">
        <f t="shared" si="31"/>
        <v>0.71102918131933257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115000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115000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41117657</v>
      </c>
      <c r="E132" s="32">
        <f>SUM(E127:E131)</f>
        <v>41117657</v>
      </c>
      <c r="F132" s="32">
        <f>SUM(F127:F131)</f>
        <v>10395203</v>
      </c>
      <c r="G132" s="37">
        <f t="shared" si="24"/>
        <v>0.25281603472688147</v>
      </c>
      <c r="H132" s="32">
        <f>SUM(H127:H131)</f>
        <v>11342696</v>
      </c>
      <c r="I132" s="37">
        <f t="shared" si="25"/>
        <v>0.27585949267488663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21737899</v>
      </c>
      <c r="O132" s="37">
        <f t="shared" si="29"/>
        <v>0.52867552740176804</v>
      </c>
      <c r="P132" s="32">
        <f>SUM(P127:P131)</f>
        <v>8046011</v>
      </c>
      <c r="Q132" s="32">
        <f>SUM(Q127:Q131)</f>
        <v>36415841</v>
      </c>
      <c r="R132" s="32">
        <f>SUM(R127:R131)</f>
        <v>35411392</v>
      </c>
      <c r="S132" s="32">
        <f>SUM(S127:S131)</f>
        <v>15518583</v>
      </c>
      <c r="T132" s="37">
        <f t="shared" si="30"/>
        <v>0.4261492409306159</v>
      </c>
      <c r="U132" s="37">
        <f t="shared" si="31"/>
        <v>0.40972911918713506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80380008</v>
      </c>
      <c r="E133" s="31">
        <v>80380008</v>
      </c>
      <c r="F133" s="31">
        <v>16876228</v>
      </c>
      <c r="G133" s="36">
        <f t="shared" si="24"/>
        <v>0.20995554018855037</v>
      </c>
      <c r="H133" s="31">
        <v>18137920</v>
      </c>
      <c r="I133" s="36">
        <f t="shared" si="25"/>
        <v>0.2256521298181508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35014148</v>
      </c>
      <c r="O133" s="36">
        <f t="shared" si="29"/>
        <v>0.43560767000670114</v>
      </c>
      <c r="P133" s="31">
        <v>16019510</v>
      </c>
      <c r="Q133" s="31">
        <v>82315091</v>
      </c>
      <c r="R133" s="31">
        <v>80053488</v>
      </c>
      <c r="S133" s="31">
        <v>31353084</v>
      </c>
      <c r="T133" s="36">
        <f t="shared" si="30"/>
        <v>0.38089108107770908</v>
      </c>
      <c r="U133" s="36">
        <f t="shared" si="31"/>
        <v>0.13223937561136379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2837063</v>
      </c>
      <c r="E134" s="31">
        <v>2837063</v>
      </c>
      <c r="F134" s="31">
        <v>585096</v>
      </c>
      <c r="G134" s="36">
        <f t="shared" si="24"/>
        <v>0.2062329951784645</v>
      </c>
      <c r="H134" s="31">
        <v>743224</v>
      </c>
      <c r="I134" s="36">
        <f t="shared" si="25"/>
        <v>0.26196950860802176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1328320</v>
      </c>
      <c r="O134" s="36">
        <f t="shared" si="29"/>
        <v>0.46820250378648626</v>
      </c>
      <c r="P134" s="31">
        <v>630998</v>
      </c>
      <c r="Q134" s="31">
        <v>2808134</v>
      </c>
      <c r="R134" s="31">
        <v>2584010</v>
      </c>
      <c r="S134" s="31">
        <v>968911</v>
      </c>
      <c r="T134" s="36">
        <f t="shared" si="30"/>
        <v>0.34503730947312344</v>
      </c>
      <c r="U134" s="36">
        <f t="shared" si="31"/>
        <v>0.17785476340654016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5339507</v>
      </c>
      <c r="E136" s="31">
        <v>5339507</v>
      </c>
      <c r="F136" s="31">
        <v>1442670</v>
      </c>
      <c r="G136" s="36">
        <f t="shared" si="24"/>
        <v>0.27018786565875841</v>
      </c>
      <c r="H136" s="31">
        <v>3959964</v>
      </c>
      <c r="I136" s="36">
        <f t="shared" si="25"/>
        <v>0.74163476141149365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5402634</v>
      </c>
      <c r="O136" s="36">
        <f t="shared" si="29"/>
        <v>1.0118226270702519</v>
      </c>
      <c r="P136" s="31">
        <v>1350777</v>
      </c>
      <c r="Q136" s="31">
        <v>5248804</v>
      </c>
      <c r="R136" s="31">
        <v>5933991</v>
      </c>
      <c r="S136" s="31">
        <v>3111429</v>
      </c>
      <c r="T136" s="36">
        <f t="shared" si="30"/>
        <v>0.59278818565143598</v>
      </c>
      <c r="U136" s="36">
        <f t="shared" si="31"/>
        <v>1.9316193568590521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88556578</v>
      </c>
      <c r="E137" s="32">
        <f>SUM(E133:E136)</f>
        <v>88556578</v>
      </c>
      <c r="F137" s="32">
        <f>SUM(F133:F136)</f>
        <v>18903994</v>
      </c>
      <c r="G137" s="37">
        <f t="shared" ref="G137:G170" si="32">IF(($D137     =0),0,($F137     /$D137     ))</f>
        <v>0.21346798201710099</v>
      </c>
      <c r="H137" s="32">
        <f>SUM(H133:H136)</f>
        <v>22841108</v>
      </c>
      <c r="I137" s="37">
        <f t="shared" ref="I137:I170" si="33">IF(($D137     =0),0,($H137     /$D137     ))</f>
        <v>0.25792672341065392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41745102</v>
      </c>
      <c r="O137" s="37">
        <f t="shared" ref="O137:O170" si="37">IF(($D137     =0),0,($N137     /$D137     ))</f>
        <v>0.47139470542775491</v>
      </c>
      <c r="P137" s="32">
        <f>SUM(P133:P136)</f>
        <v>18001285</v>
      </c>
      <c r="Q137" s="32">
        <f>SUM(Q133:Q136)</f>
        <v>90372029</v>
      </c>
      <c r="R137" s="32">
        <f>SUM(R133:R136)</f>
        <v>88571489</v>
      </c>
      <c r="S137" s="32">
        <f>SUM(S133:S136)</f>
        <v>35433424</v>
      </c>
      <c r="T137" s="37">
        <f t="shared" ref="T137:T170" si="38">IF(($Q137     =0),0,($S137     /$Q137     ))</f>
        <v>0.39208397102603504</v>
      </c>
      <c r="U137" s="37">
        <f t="shared" ref="U137:U170" si="39">IF(($P137     =0),0,(($H137     /$P137     )-1))</f>
        <v>0.26885986194874412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2735253</v>
      </c>
      <c r="E139" s="31">
        <v>2735253</v>
      </c>
      <c r="F139" s="31">
        <v>1016892</v>
      </c>
      <c r="G139" s="36">
        <f t="shared" si="32"/>
        <v>0.37177255632294343</v>
      </c>
      <c r="H139" s="31">
        <v>877703</v>
      </c>
      <c r="I139" s="36">
        <f t="shared" si="33"/>
        <v>0.320885490300166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1894595</v>
      </c>
      <c r="O139" s="36">
        <f t="shared" si="37"/>
        <v>0.69265804662310948</v>
      </c>
      <c r="P139" s="31">
        <v>1139410</v>
      </c>
      <c r="Q139" s="31">
        <v>3723368</v>
      </c>
      <c r="R139" s="31">
        <v>2444415</v>
      </c>
      <c r="S139" s="31">
        <v>1492849</v>
      </c>
      <c r="T139" s="36">
        <f t="shared" si="38"/>
        <v>0.40094049258628212</v>
      </c>
      <c r="U139" s="36">
        <f t="shared" si="39"/>
        <v>-0.22968641665423328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674435</v>
      </c>
      <c r="E140" s="31">
        <v>674435</v>
      </c>
      <c r="F140" s="31">
        <v>1165777</v>
      </c>
      <c r="G140" s="36">
        <f t="shared" si="32"/>
        <v>1.728523875540267</v>
      </c>
      <c r="H140" s="31">
        <v>2890288</v>
      </c>
      <c r="I140" s="36">
        <f t="shared" si="33"/>
        <v>4.2854952664081791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4056065</v>
      </c>
      <c r="O140" s="36">
        <f t="shared" si="37"/>
        <v>6.0140191419484461</v>
      </c>
      <c r="P140" s="31">
        <v>3690873</v>
      </c>
      <c r="Q140" s="31">
        <v>8859433</v>
      </c>
      <c r="R140" s="31">
        <v>13385162</v>
      </c>
      <c r="S140" s="31">
        <v>4589494</v>
      </c>
      <c r="T140" s="36">
        <f t="shared" si="38"/>
        <v>0.51803473201953221</v>
      </c>
      <c r="U140" s="36">
        <f t="shared" si="39"/>
        <v>-0.21690938702036078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3866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3866</v>
      </c>
      <c r="O141" s="36">
        <f t="shared" si="37"/>
        <v>0</v>
      </c>
      <c r="P141" s="31">
        <v>8710</v>
      </c>
      <c r="Q141" s="31">
        <v>34783</v>
      </c>
      <c r="R141" s="31">
        <v>34783</v>
      </c>
      <c r="S141" s="31">
        <v>8710</v>
      </c>
      <c r="T141" s="36">
        <f t="shared" si="38"/>
        <v>0.25040968289106746</v>
      </c>
      <c r="U141" s="36">
        <f t="shared" si="39"/>
        <v>-0.55614236509758896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8533477</v>
      </c>
      <c r="E142" s="31">
        <v>8533477</v>
      </c>
      <c r="F142" s="31">
        <v>742251</v>
      </c>
      <c r="G142" s="36">
        <f t="shared" si="32"/>
        <v>8.6981074654563437E-2</v>
      </c>
      <c r="H142" s="31">
        <v>517179</v>
      </c>
      <c r="I142" s="36">
        <f t="shared" si="33"/>
        <v>6.060589370546144E-2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1259430</v>
      </c>
      <c r="O142" s="36">
        <f t="shared" si="37"/>
        <v>0.14758696836002488</v>
      </c>
      <c r="P142" s="31">
        <v>399599</v>
      </c>
      <c r="Q142" s="31">
        <v>7062260</v>
      </c>
      <c r="R142" s="31">
        <v>10768990</v>
      </c>
      <c r="S142" s="31">
        <v>833999</v>
      </c>
      <c r="T142" s="36">
        <f t="shared" si="38"/>
        <v>0.11809236703264961</v>
      </c>
      <c r="U142" s="36">
        <f t="shared" si="39"/>
        <v>0.29424498059304449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11943165</v>
      </c>
      <c r="E144" s="32">
        <f>SUM(E138:E143)</f>
        <v>11943165</v>
      </c>
      <c r="F144" s="32">
        <f>SUM(F138:F143)</f>
        <v>2924920</v>
      </c>
      <c r="G144" s="37">
        <f t="shared" si="32"/>
        <v>0.24490325638136959</v>
      </c>
      <c r="H144" s="32">
        <f>SUM(H138:H143)</f>
        <v>4289036</v>
      </c>
      <c r="I144" s="37">
        <f t="shared" si="33"/>
        <v>0.35912055137813131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7213956</v>
      </c>
      <c r="O144" s="37">
        <f t="shared" si="37"/>
        <v>0.60402380775950093</v>
      </c>
      <c r="P144" s="32">
        <f>SUM(P138:P143)</f>
        <v>5238592</v>
      </c>
      <c r="Q144" s="32">
        <f>SUM(Q138:Q143)</f>
        <v>19679844</v>
      </c>
      <c r="R144" s="32">
        <f>SUM(R138:R143)</f>
        <v>26633350</v>
      </c>
      <c r="S144" s="32">
        <f>SUM(S138:S143)</f>
        <v>6925052</v>
      </c>
      <c r="T144" s="37">
        <f t="shared" si="38"/>
        <v>0.35188551291361864</v>
      </c>
      <c r="U144" s="37">
        <f t="shared" si="39"/>
        <v>-0.18126168252843511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2043478</v>
      </c>
      <c r="E146" s="31">
        <v>2043478</v>
      </c>
      <c r="F146" s="31">
        <v>278949</v>
      </c>
      <c r="G146" s="36">
        <f t="shared" si="32"/>
        <v>0.13650697487323082</v>
      </c>
      <c r="H146" s="31">
        <v>891371</v>
      </c>
      <c r="I146" s="36">
        <f t="shared" si="33"/>
        <v>0.4362028854727088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1170320</v>
      </c>
      <c r="O146" s="36">
        <f t="shared" si="37"/>
        <v>0.57270986034593963</v>
      </c>
      <c r="P146" s="31">
        <v>1356942</v>
      </c>
      <c r="Q146" s="31">
        <v>4365217</v>
      </c>
      <c r="R146" s="31">
        <v>2101742</v>
      </c>
      <c r="S146" s="31">
        <v>1948992</v>
      </c>
      <c r="T146" s="36">
        <f t="shared" si="38"/>
        <v>0.44648227109900834</v>
      </c>
      <c r="U146" s="36">
        <f t="shared" si="39"/>
        <v>-0.34310309504754077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480000</v>
      </c>
      <c r="E147" s="31">
        <v>480000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900000</v>
      </c>
      <c r="R147" s="31">
        <v>870000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2523478</v>
      </c>
      <c r="E150" s="32">
        <f>SUM(E145:E149)</f>
        <v>2523478</v>
      </c>
      <c r="F150" s="32">
        <f>SUM(F145:F149)</f>
        <v>278949</v>
      </c>
      <c r="G150" s="37">
        <f t="shared" si="32"/>
        <v>0.11054148282647996</v>
      </c>
      <c r="H150" s="32">
        <f>SUM(H145:H149)</f>
        <v>891371</v>
      </c>
      <c r="I150" s="37">
        <f t="shared" si="33"/>
        <v>0.35323113575787068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1170320</v>
      </c>
      <c r="O150" s="37">
        <f t="shared" si="37"/>
        <v>0.46377261858435065</v>
      </c>
      <c r="P150" s="32">
        <f>SUM(P145:P149)</f>
        <v>1356942</v>
      </c>
      <c r="Q150" s="32">
        <f>SUM(Q145:Q149)</f>
        <v>5265217</v>
      </c>
      <c r="R150" s="32">
        <f>SUM(R145:R149)</f>
        <v>2971742</v>
      </c>
      <c r="S150" s="32">
        <f>SUM(S145:S149)</f>
        <v>1948992</v>
      </c>
      <c r="T150" s="37">
        <f t="shared" si="38"/>
        <v>0.37016366087095748</v>
      </c>
      <c r="U150" s="37">
        <f t="shared" si="39"/>
        <v>-0.34310309504754077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65000</v>
      </c>
      <c r="E151" s="31">
        <v>65000</v>
      </c>
      <c r="F151" s="31">
        <v>232404</v>
      </c>
      <c r="G151" s="36">
        <f t="shared" si="32"/>
        <v>3.5754461538461539</v>
      </c>
      <c r="H151" s="31">
        <v>4367073</v>
      </c>
      <c r="I151" s="36">
        <f t="shared" si="33"/>
        <v>67.185738461538463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4599477</v>
      </c>
      <c r="O151" s="36">
        <f t="shared" si="37"/>
        <v>70.761184615384622</v>
      </c>
      <c r="P151" s="31">
        <v>222705</v>
      </c>
      <c r="Q151" s="31">
        <v>2235544</v>
      </c>
      <c r="R151" s="31">
        <v>2247176</v>
      </c>
      <c r="S151" s="31">
        <v>445410</v>
      </c>
      <c r="T151" s="36">
        <f t="shared" si="38"/>
        <v>0.19924009547564261</v>
      </c>
      <c r="U151" s="36">
        <f t="shared" si="39"/>
        <v>18.60922745335758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171289100</v>
      </c>
      <c r="E152" s="31">
        <v>173755858</v>
      </c>
      <c r="F152" s="31">
        <v>36975885</v>
      </c>
      <c r="G152" s="36">
        <f t="shared" si="32"/>
        <v>0.21586828934240415</v>
      </c>
      <c r="H152" s="31">
        <v>46458712</v>
      </c>
      <c r="I152" s="36">
        <f t="shared" si="33"/>
        <v>0.27122982139552371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83434597</v>
      </c>
      <c r="O152" s="36">
        <f t="shared" si="37"/>
        <v>0.48709811073792786</v>
      </c>
      <c r="P152" s="31">
        <v>40981217</v>
      </c>
      <c r="Q152" s="31">
        <v>169864900</v>
      </c>
      <c r="R152" s="31">
        <v>165607800</v>
      </c>
      <c r="S152" s="31">
        <v>79207664</v>
      </c>
      <c r="T152" s="36">
        <f t="shared" si="38"/>
        <v>0.46629800506166957</v>
      </c>
      <c r="U152" s="36">
        <f t="shared" si="39"/>
        <v>0.13365867099554407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29149790</v>
      </c>
      <c r="E153" s="31">
        <v>28004820</v>
      </c>
      <c r="F153" s="31">
        <v>5790263</v>
      </c>
      <c r="G153" s="36">
        <f t="shared" si="32"/>
        <v>0.19863824061854304</v>
      </c>
      <c r="H153" s="31">
        <v>6765147</v>
      </c>
      <c r="I153" s="36">
        <f t="shared" si="33"/>
        <v>0.23208218652690121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12555410</v>
      </c>
      <c r="O153" s="36">
        <f t="shared" si="37"/>
        <v>0.43072042714544428</v>
      </c>
      <c r="P153" s="31">
        <v>7341873</v>
      </c>
      <c r="Q153" s="31">
        <v>28455250</v>
      </c>
      <c r="R153" s="31">
        <v>27670820</v>
      </c>
      <c r="S153" s="31">
        <v>13412130</v>
      </c>
      <c r="T153" s="36">
        <f t="shared" si="38"/>
        <v>0.47134114091424256</v>
      </c>
      <c r="U153" s="36">
        <f t="shared" si="39"/>
        <v>-7.8552979600709505E-2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8418743</v>
      </c>
      <c r="E155" s="31">
        <v>8418743</v>
      </c>
      <c r="F155" s="31">
        <v>4517533</v>
      </c>
      <c r="G155" s="36">
        <f t="shared" si="32"/>
        <v>0.53660421751798337</v>
      </c>
      <c r="H155" s="31">
        <v>1920276</v>
      </c>
      <c r="I155" s="36">
        <f t="shared" si="33"/>
        <v>0.22809533442225283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6437809</v>
      </c>
      <c r="O155" s="36">
        <f t="shared" si="37"/>
        <v>0.7646995519402362</v>
      </c>
      <c r="P155" s="31">
        <v>1562106</v>
      </c>
      <c r="Q155" s="31">
        <v>7795780</v>
      </c>
      <c r="R155" s="31">
        <v>6516331</v>
      </c>
      <c r="S155" s="31">
        <v>3989092</v>
      </c>
      <c r="T155" s="36">
        <f t="shared" si="38"/>
        <v>0.51169889350392139</v>
      </c>
      <c r="U155" s="36">
        <f t="shared" si="39"/>
        <v>0.22928661691332097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208922633</v>
      </c>
      <c r="E157" s="32">
        <f>SUM(E151:E156)</f>
        <v>210244421</v>
      </c>
      <c r="F157" s="32">
        <f>SUM(F151:F156)</f>
        <v>47516085</v>
      </c>
      <c r="G157" s="37">
        <f t="shared" si="32"/>
        <v>0.22743387979415328</v>
      </c>
      <c r="H157" s="32">
        <f>SUM(H151:H156)</f>
        <v>59511208</v>
      </c>
      <c r="I157" s="37">
        <f t="shared" si="33"/>
        <v>0.28484806622171949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107027293</v>
      </c>
      <c r="O157" s="37">
        <f t="shared" si="37"/>
        <v>0.51228194601587274</v>
      </c>
      <c r="P157" s="32">
        <f>SUM(P151:P156)</f>
        <v>50107901</v>
      </c>
      <c r="Q157" s="32">
        <f>SUM(Q151:Q156)</f>
        <v>208351474</v>
      </c>
      <c r="R157" s="32">
        <f>SUM(R151:R156)</f>
        <v>202042127</v>
      </c>
      <c r="S157" s="32">
        <f>SUM(S151:S156)</f>
        <v>97054296</v>
      </c>
      <c r="T157" s="37">
        <f t="shared" si="38"/>
        <v>0.46582005942516153</v>
      </c>
      <c r="U157" s="37">
        <f t="shared" si="39"/>
        <v>0.18766116345603856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10029753</v>
      </c>
      <c r="E158" s="31">
        <v>10029753</v>
      </c>
      <c r="F158" s="31">
        <v>1672306</v>
      </c>
      <c r="G158" s="36">
        <f t="shared" si="32"/>
        <v>0.16673451479812115</v>
      </c>
      <c r="H158" s="31">
        <v>3617558</v>
      </c>
      <c r="I158" s="36">
        <f t="shared" si="33"/>
        <v>0.36068266087908646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5289864</v>
      </c>
      <c r="O158" s="36">
        <f t="shared" si="37"/>
        <v>0.52741717567720758</v>
      </c>
      <c r="P158" s="31">
        <v>2813070</v>
      </c>
      <c r="Q158" s="31">
        <v>9442061</v>
      </c>
      <c r="R158" s="31">
        <v>9789787</v>
      </c>
      <c r="S158" s="31">
        <v>5046777</v>
      </c>
      <c r="T158" s="36">
        <f t="shared" si="38"/>
        <v>0.53449951234163817</v>
      </c>
      <c r="U158" s="36">
        <f t="shared" si="39"/>
        <v>0.28598221871478491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127341050</v>
      </c>
      <c r="E159" s="31">
        <v>127341050</v>
      </c>
      <c r="F159" s="31">
        <v>23236385</v>
      </c>
      <c r="G159" s="36">
        <f t="shared" si="32"/>
        <v>0.18247364066811134</v>
      </c>
      <c r="H159" s="31">
        <v>30149033</v>
      </c>
      <c r="I159" s="36">
        <f t="shared" si="33"/>
        <v>0.23675816243073228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53385418</v>
      </c>
      <c r="O159" s="36">
        <f t="shared" si="37"/>
        <v>0.41923180309884361</v>
      </c>
      <c r="P159" s="31">
        <v>29377069</v>
      </c>
      <c r="Q159" s="31">
        <v>119234245</v>
      </c>
      <c r="R159" s="31">
        <v>118155416</v>
      </c>
      <c r="S159" s="31">
        <v>54249738</v>
      </c>
      <c r="T159" s="36">
        <f t="shared" si="38"/>
        <v>0.45498453904748587</v>
      </c>
      <c r="U159" s="36">
        <f t="shared" si="39"/>
        <v>2.6277774682014643E-2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5848291</v>
      </c>
      <c r="E160" s="31">
        <v>5848291</v>
      </c>
      <c r="F160" s="31">
        <v>1115169</v>
      </c>
      <c r="G160" s="36">
        <f t="shared" si="32"/>
        <v>0.19068288496588148</v>
      </c>
      <c r="H160" s="31">
        <v>1666680</v>
      </c>
      <c r="I160" s="36">
        <f t="shared" si="33"/>
        <v>0.28498581893411257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2781849</v>
      </c>
      <c r="O160" s="36">
        <f t="shared" si="37"/>
        <v>0.47566870389999405</v>
      </c>
      <c r="P160" s="31">
        <v>1405403</v>
      </c>
      <c r="Q160" s="31">
        <v>5916000</v>
      </c>
      <c r="R160" s="31">
        <v>3782447</v>
      </c>
      <c r="S160" s="31">
        <v>2161968</v>
      </c>
      <c r="T160" s="36">
        <f t="shared" si="38"/>
        <v>0.36544421906693714</v>
      </c>
      <c r="U160" s="36">
        <f t="shared" si="39"/>
        <v>0.18590895280570763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100000</v>
      </c>
      <c r="E161" s="31">
        <v>100000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143319094</v>
      </c>
      <c r="E163" s="32">
        <f>SUM(E158:E162)</f>
        <v>143319094</v>
      </c>
      <c r="F163" s="32">
        <f>SUM(F158:F162)</f>
        <v>26023860</v>
      </c>
      <c r="G163" s="37">
        <f t="shared" si="32"/>
        <v>0.18157985285617281</v>
      </c>
      <c r="H163" s="32">
        <f>SUM(H158:H162)</f>
        <v>35433271</v>
      </c>
      <c r="I163" s="37">
        <f t="shared" si="33"/>
        <v>0.24723342864559275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61457131</v>
      </c>
      <c r="O163" s="37">
        <f t="shared" si="37"/>
        <v>0.42881328150176556</v>
      </c>
      <c r="P163" s="32">
        <f>SUM(P158:P162)</f>
        <v>33595542</v>
      </c>
      <c r="Q163" s="32">
        <f>SUM(Q158:Q162)</f>
        <v>134592306</v>
      </c>
      <c r="R163" s="32">
        <f>SUM(R158:R162)</f>
        <v>131727650</v>
      </c>
      <c r="S163" s="32">
        <f>SUM(S158:S162)</f>
        <v>61458483</v>
      </c>
      <c r="T163" s="37">
        <f t="shared" si="38"/>
        <v>0.4566270155145421</v>
      </c>
      <c r="U163" s="37">
        <f t="shared" si="39"/>
        <v>5.470157320277802E-2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3581316</v>
      </c>
      <c r="E164" s="31">
        <v>3581316</v>
      </c>
      <c r="F164" s="31">
        <v>76407</v>
      </c>
      <c r="G164" s="36">
        <f t="shared" si="32"/>
        <v>2.1334894770525695E-2</v>
      </c>
      <c r="H164" s="31">
        <v>1090865</v>
      </c>
      <c r="I164" s="36">
        <f t="shared" si="33"/>
        <v>0.30459892397096489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1167272</v>
      </c>
      <c r="O164" s="36">
        <f t="shared" si="37"/>
        <v>0.32593381874149058</v>
      </c>
      <c r="P164" s="31">
        <v>971920</v>
      </c>
      <c r="Q164" s="31">
        <v>2304684</v>
      </c>
      <c r="R164" s="31">
        <v>6584788</v>
      </c>
      <c r="S164" s="31">
        <v>4672445</v>
      </c>
      <c r="T164" s="36">
        <f t="shared" si="38"/>
        <v>2.0273690449536681</v>
      </c>
      <c r="U164" s="36">
        <f t="shared" si="39"/>
        <v>0.12238147172606806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571721</v>
      </c>
      <c r="E165" s="31">
        <v>571721</v>
      </c>
      <c r="F165" s="31">
        <v>7500</v>
      </c>
      <c r="G165" s="36">
        <f t="shared" si="32"/>
        <v>1.3118286716772691E-2</v>
      </c>
      <c r="H165" s="31">
        <v>106834</v>
      </c>
      <c r="I165" s="36">
        <f t="shared" si="33"/>
        <v>0.1868638724132925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114334</v>
      </c>
      <c r="O165" s="36">
        <f t="shared" si="37"/>
        <v>0.1999821591300652</v>
      </c>
      <c r="P165" s="31">
        <v>0</v>
      </c>
      <c r="Q165" s="31">
        <v>57350</v>
      </c>
      <c r="R165" s="31">
        <v>5235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410000</v>
      </c>
      <c r="E166" s="31">
        <v>410000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120565</v>
      </c>
      <c r="Q166" s="31">
        <v>2022000</v>
      </c>
      <c r="R166" s="31">
        <v>1843675</v>
      </c>
      <c r="S166" s="31">
        <v>1045740</v>
      </c>
      <c r="T166" s="36">
        <f t="shared" si="38"/>
        <v>0.51718100890207719</v>
      </c>
      <c r="U166" s="36">
        <f t="shared" si="39"/>
        <v>-1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40281</v>
      </c>
      <c r="G167" s="36">
        <f t="shared" si="32"/>
        <v>0</v>
      </c>
      <c r="H167" s="31">
        <v>51444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91725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13594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4563037</v>
      </c>
      <c r="E169" s="32">
        <f>SUM(E164:E168)</f>
        <v>4563037</v>
      </c>
      <c r="F169" s="32">
        <f>SUM(F164:F168)</f>
        <v>124188</v>
      </c>
      <c r="G169" s="37">
        <f t="shared" si="32"/>
        <v>2.7216084375384201E-2</v>
      </c>
      <c r="H169" s="32">
        <f>SUM(H164:H168)</f>
        <v>1249143</v>
      </c>
      <c r="I169" s="37">
        <f t="shared" si="33"/>
        <v>0.27375254682353001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1373331</v>
      </c>
      <c r="O169" s="37">
        <f t="shared" si="37"/>
        <v>0.3009686311989142</v>
      </c>
      <c r="P169" s="32">
        <f>SUM(P164:P168)</f>
        <v>1092485</v>
      </c>
      <c r="Q169" s="32">
        <f>SUM(Q164:Q168)</f>
        <v>4384034</v>
      </c>
      <c r="R169" s="32">
        <f>SUM(R164:R168)</f>
        <v>8433698</v>
      </c>
      <c r="S169" s="32">
        <f>SUM(S164:S168)</f>
        <v>5731779</v>
      </c>
      <c r="T169" s="37">
        <f t="shared" si="38"/>
        <v>1.3074212015691484</v>
      </c>
      <c r="U169" s="37">
        <f t="shared" si="39"/>
        <v>0.14339601916731115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3090168368</v>
      </c>
      <c r="E170" s="32">
        <f>SUM(E105,E107:E111,E113:E120,E122:E125,E127:E131,E133:E136,E138:E143,E145:E149,E151:E156,E158:E162,E164:E168)</f>
        <v>3091505656</v>
      </c>
      <c r="F170" s="32">
        <f>SUM(F105,F107:F111,F113:F120,F122:F125,F127:F131,F133:F136,F138:F143,F145:F149,F151:F156,F158:F162,F164:F168)</f>
        <v>584428866</v>
      </c>
      <c r="G170" s="37">
        <f t="shared" si="32"/>
        <v>0.18912525027827221</v>
      </c>
      <c r="H170" s="32">
        <f>SUM(H105,H107:H111,H113:H120,H122:H125,H127:H131,H133:H136,H138:H143,H145:H149,H151:H156,H158:H162,H164:H168)</f>
        <v>805736613</v>
      </c>
      <c r="I170" s="37">
        <f t="shared" si="33"/>
        <v>0.26074197812123873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1390165479</v>
      </c>
      <c r="O170" s="37">
        <f t="shared" si="37"/>
        <v>0.44986722839951093</v>
      </c>
      <c r="P170" s="32">
        <f>SUM(P105,P107:P111,P113:P120,P122:P125,P127:P131,P133:P136,P138:P143,P145:P149,P151:P156,P158:P162,P164:P168)</f>
        <v>693311394</v>
      </c>
      <c r="Q170" s="32">
        <f>SUM(Q105,Q107:Q111,Q113:Q120,Q122:Q125,Q127:Q131,Q133:Q136,Q138:Q143,Q145:Q149,Q151:Q156,Q158:Q162,Q164:Q168)</f>
        <v>2895203815</v>
      </c>
      <c r="R170" s="32">
        <f>SUM(R105,R107:R111,R113:R120,R122:R125,R127:R131,R133:R136,R138:R143,R145:R149,R151:R156,R158:R162,R164:R168)</f>
        <v>2965862749</v>
      </c>
      <c r="S170" s="32">
        <f>SUM(S105,S107:S111,S113:S120,S122:S125,S127:S131,S133:S136,S138:S143,S145:S149,S151:S156,S158:S162,S164:S168)</f>
        <v>1267005450</v>
      </c>
      <c r="T170" s="37">
        <f t="shared" si="38"/>
        <v>0.43762219552062864</v>
      </c>
      <c r="U170" s="37">
        <f t="shared" si="39"/>
        <v>0.16215688934718409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10538481</v>
      </c>
      <c r="E173" s="31">
        <v>10538481</v>
      </c>
      <c r="F173" s="31">
        <v>3292935</v>
      </c>
      <c r="G173" s="36">
        <f t="shared" ref="G173:G205" si="40">IF(($D173     =0),0,($F173     /$D173     ))</f>
        <v>0.31246770763262749</v>
      </c>
      <c r="H173" s="31">
        <v>4055557</v>
      </c>
      <c r="I173" s="36">
        <f t="shared" ref="I173:I205" si="41">IF(($D173     =0),0,($H173     /$D173     ))</f>
        <v>0.38483316523510364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7348492</v>
      </c>
      <c r="O173" s="36">
        <f t="shared" ref="O173:O205" si="45">IF(($D173     =0),0,($N173     /$D173     ))</f>
        <v>0.69730087286773113</v>
      </c>
      <c r="P173" s="31">
        <v>3571413</v>
      </c>
      <c r="Q173" s="31">
        <v>8329510</v>
      </c>
      <c r="R173" s="31">
        <v>11349820</v>
      </c>
      <c r="S173" s="31">
        <v>6721097</v>
      </c>
      <c r="T173" s="36">
        <f t="shared" ref="T173:T205" si="46">IF(($Q173     =0),0,($S173     /$Q173     ))</f>
        <v>0.80690184656720498</v>
      </c>
      <c r="U173" s="36">
        <f t="shared" ref="U173:U205" si="47">IF(($P173     =0),0,(($H173     /$P173     )-1))</f>
        <v>0.13556091104557222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23263438</v>
      </c>
      <c r="E174" s="31">
        <v>23263438</v>
      </c>
      <c r="F174" s="31">
        <v>6463624</v>
      </c>
      <c r="G174" s="36">
        <f t="shared" si="40"/>
        <v>0.27784474504585266</v>
      </c>
      <c r="H174" s="31">
        <v>5872965</v>
      </c>
      <c r="I174" s="36">
        <f t="shared" si="41"/>
        <v>0.25245473175546967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12336589</v>
      </c>
      <c r="O174" s="36">
        <f t="shared" si="45"/>
        <v>0.53029947680132228</v>
      </c>
      <c r="P174" s="31">
        <v>6554163</v>
      </c>
      <c r="Q174" s="31">
        <v>28785056</v>
      </c>
      <c r="R174" s="31">
        <v>22176777</v>
      </c>
      <c r="S174" s="31">
        <v>12441200</v>
      </c>
      <c r="T174" s="36">
        <f t="shared" si="46"/>
        <v>0.43221038027509828</v>
      </c>
      <c r="U174" s="36">
        <f t="shared" si="47"/>
        <v>-0.10393363729281679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39184221</v>
      </c>
      <c r="E175" s="31">
        <v>39184221</v>
      </c>
      <c r="F175" s="31">
        <v>7175564</v>
      </c>
      <c r="G175" s="36">
        <f t="shared" si="40"/>
        <v>0.18312381404749631</v>
      </c>
      <c r="H175" s="31">
        <v>11363031</v>
      </c>
      <c r="I175" s="36">
        <f t="shared" si="41"/>
        <v>0.28998996815580436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18538595</v>
      </c>
      <c r="O175" s="36">
        <f t="shared" si="45"/>
        <v>0.47311378220330064</v>
      </c>
      <c r="P175" s="31">
        <v>8312191</v>
      </c>
      <c r="Q175" s="31">
        <v>30847816</v>
      </c>
      <c r="R175" s="31">
        <v>32108720</v>
      </c>
      <c r="S175" s="31">
        <v>16386382</v>
      </c>
      <c r="T175" s="36">
        <f t="shared" si="46"/>
        <v>0.53120071774287037</v>
      </c>
      <c r="U175" s="36">
        <f t="shared" si="47"/>
        <v>0.3670319895199714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4151424</v>
      </c>
      <c r="E176" s="31">
        <v>4151424</v>
      </c>
      <c r="F176" s="31">
        <v>613138</v>
      </c>
      <c r="G176" s="36">
        <f t="shared" si="40"/>
        <v>0.1476934179693522</v>
      </c>
      <c r="H176" s="31">
        <v>1984281</v>
      </c>
      <c r="I176" s="36">
        <f t="shared" si="41"/>
        <v>0.47797599088890946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2597419</v>
      </c>
      <c r="O176" s="36">
        <f t="shared" si="45"/>
        <v>0.62566940885826161</v>
      </c>
      <c r="P176" s="31">
        <v>1626221</v>
      </c>
      <c r="Q176" s="31">
        <v>3103039</v>
      </c>
      <c r="R176" s="31">
        <v>2984243</v>
      </c>
      <c r="S176" s="31">
        <v>2969177</v>
      </c>
      <c r="T176" s="36">
        <f t="shared" si="46"/>
        <v>0.95686099981340877</v>
      </c>
      <c r="U176" s="36">
        <f t="shared" si="47"/>
        <v>0.22017917613903637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1147776</v>
      </c>
      <c r="E178" s="31">
        <v>1147776</v>
      </c>
      <c r="F178" s="31">
        <v>358883</v>
      </c>
      <c r="G178" s="36">
        <f t="shared" si="40"/>
        <v>0.31267686377829823</v>
      </c>
      <c r="H178" s="31">
        <v>250002</v>
      </c>
      <c r="I178" s="36">
        <f t="shared" si="41"/>
        <v>0.21781427735028439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608885</v>
      </c>
      <c r="O178" s="36">
        <f t="shared" si="45"/>
        <v>0.53049114112858253</v>
      </c>
      <c r="P178" s="31">
        <v>407404</v>
      </c>
      <c r="Q178" s="31">
        <v>1349785</v>
      </c>
      <c r="R178" s="31">
        <v>1375885</v>
      </c>
      <c r="S178" s="31">
        <v>773687</v>
      </c>
      <c r="T178" s="36">
        <f t="shared" si="46"/>
        <v>0.57319276773708405</v>
      </c>
      <c r="U178" s="36">
        <f t="shared" si="47"/>
        <v>-0.38635359495733967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78285340</v>
      </c>
      <c r="E179" s="32">
        <f>SUM(E173:E178)</f>
        <v>78285340</v>
      </c>
      <c r="F179" s="32">
        <f>SUM(F173:F178)</f>
        <v>17904144</v>
      </c>
      <c r="G179" s="37">
        <f t="shared" si="40"/>
        <v>0.22870366278028556</v>
      </c>
      <c r="H179" s="32">
        <f>SUM(H173:H178)</f>
        <v>23525836</v>
      </c>
      <c r="I179" s="37">
        <f t="shared" si="41"/>
        <v>0.30051394041336477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41429980</v>
      </c>
      <c r="O179" s="37">
        <f t="shared" si="45"/>
        <v>0.5292176031936503</v>
      </c>
      <c r="P179" s="32">
        <f>SUM(P173:P178)</f>
        <v>20471392</v>
      </c>
      <c r="Q179" s="32">
        <f>SUM(Q173:Q178)</f>
        <v>72415206</v>
      </c>
      <c r="R179" s="32">
        <f>SUM(R173:R178)</f>
        <v>69995445</v>
      </c>
      <c r="S179" s="32">
        <f>SUM(S173:S178)</f>
        <v>39291543</v>
      </c>
      <c r="T179" s="37">
        <f t="shared" si="46"/>
        <v>0.54258691192565278</v>
      </c>
      <c r="U179" s="37">
        <f t="shared" si="47"/>
        <v>0.14920548636848929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23443375</v>
      </c>
      <c r="E180" s="31">
        <v>23443375</v>
      </c>
      <c r="F180" s="31">
        <v>2039419</v>
      </c>
      <c r="G180" s="36">
        <f t="shared" si="40"/>
        <v>8.6993404319983786E-2</v>
      </c>
      <c r="H180" s="31">
        <v>3122845</v>
      </c>
      <c r="I180" s="36">
        <f t="shared" si="41"/>
        <v>0.1332079958623705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5162264</v>
      </c>
      <c r="O180" s="36">
        <f t="shared" si="45"/>
        <v>0.22020140018235429</v>
      </c>
      <c r="P180" s="31">
        <v>5789910</v>
      </c>
      <c r="Q180" s="31">
        <v>22276757</v>
      </c>
      <c r="R180" s="31">
        <v>22276757</v>
      </c>
      <c r="S180" s="31">
        <v>10945466</v>
      </c>
      <c r="T180" s="36">
        <f t="shared" si="46"/>
        <v>0.49134018923849643</v>
      </c>
      <c r="U180" s="36">
        <f t="shared" si="47"/>
        <v>-0.4606401481197463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27666504</v>
      </c>
      <c r="E181" s="31">
        <v>27666504</v>
      </c>
      <c r="F181" s="31">
        <v>6007165</v>
      </c>
      <c r="G181" s="36">
        <f t="shared" si="40"/>
        <v>0.21712772238950032</v>
      </c>
      <c r="H181" s="31">
        <v>6502240</v>
      </c>
      <c r="I181" s="36">
        <f t="shared" si="41"/>
        <v>0.23502210470827828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12509405</v>
      </c>
      <c r="O181" s="36">
        <f t="shared" si="45"/>
        <v>0.45214982709777862</v>
      </c>
      <c r="P181" s="31">
        <v>6433238</v>
      </c>
      <c r="Q181" s="31">
        <v>26143515</v>
      </c>
      <c r="R181" s="31">
        <v>28540611</v>
      </c>
      <c r="S181" s="31">
        <v>13079496</v>
      </c>
      <c r="T181" s="36">
        <f t="shared" si="46"/>
        <v>0.50029600074817793</v>
      </c>
      <c r="U181" s="36">
        <f t="shared" si="47"/>
        <v>1.0725858424637691E-2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3036066</v>
      </c>
      <c r="E182" s="31">
        <v>3036066</v>
      </c>
      <c r="F182" s="31">
        <v>83646</v>
      </c>
      <c r="G182" s="36">
        <f t="shared" si="40"/>
        <v>2.7550784469112331E-2</v>
      </c>
      <c r="H182" s="31">
        <v>255717</v>
      </c>
      <c r="I182" s="36">
        <f t="shared" si="41"/>
        <v>8.4226429860220428E-2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339363</v>
      </c>
      <c r="O182" s="36">
        <f t="shared" si="45"/>
        <v>0.11177721432933276</v>
      </c>
      <c r="P182" s="31">
        <v>947905</v>
      </c>
      <c r="Q182" s="31">
        <v>2553124</v>
      </c>
      <c r="R182" s="31">
        <v>3165124</v>
      </c>
      <c r="S182" s="31">
        <v>1756396</v>
      </c>
      <c r="T182" s="36">
        <f t="shared" si="46"/>
        <v>0.68793995121271034</v>
      </c>
      <c r="U182" s="36">
        <f t="shared" si="47"/>
        <v>-0.73022929512978618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5172391</v>
      </c>
      <c r="E183" s="31">
        <v>5172391</v>
      </c>
      <c r="F183" s="31">
        <v>1732940</v>
      </c>
      <c r="G183" s="36">
        <f t="shared" si="40"/>
        <v>0.33503654306103309</v>
      </c>
      <c r="H183" s="31">
        <v>1793610</v>
      </c>
      <c r="I183" s="36">
        <f t="shared" si="41"/>
        <v>0.34676612808273777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3526550</v>
      </c>
      <c r="O183" s="36">
        <f t="shared" si="45"/>
        <v>0.6818026711437708</v>
      </c>
      <c r="P183" s="31">
        <v>1600976</v>
      </c>
      <c r="Q183" s="31">
        <v>5161151</v>
      </c>
      <c r="R183" s="31">
        <v>5636310</v>
      </c>
      <c r="S183" s="31">
        <v>2649252</v>
      </c>
      <c r="T183" s="36">
        <f t="shared" si="46"/>
        <v>0.51330643106547358</v>
      </c>
      <c r="U183" s="36">
        <f t="shared" si="47"/>
        <v>0.12032285305963364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59318336</v>
      </c>
      <c r="E185" s="32">
        <f>SUM(E180:E184)</f>
        <v>59318336</v>
      </c>
      <c r="F185" s="32">
        <f>SUM(F180:F184)</f>
        <v>9863170</v>
      </c>
      <c r="G185" s="37">
        <f t="shared" si="40"/>
        <v>0.16627523064706334</v>
      </c>
      <c r="H185" s="32">
        <f>SUM(H180:H184)</f>
        <v>11674412</v>
      </c>
      <c r="I185" s="37">
        <f t="shared" si="41"/>
        <v>0.19680949917408339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21537582</v>
      </c>
      <c r="O185" s="37">
        <f t="shared" si="45"/>
        <v>0.3630847298211467</v>
      </c>
      <c r="P185" s="32">
        <f>SUM(P180:P184)</f>
        <v>14772029</v>
      </c>
      <c r="Q185" s="32">
        <f>SUM(Q180:Q184)</f>
        <v>56134547</v>
      </c>
      <c r="R185" s="32">
        <f>SUM(R180:R184)</f>
        <v>59618802</v>
      </c>
      <c r="S185" s="32">
        <f>SUM(S180:S184)</f>
        <v>28430610</v>
      </c>
      <c r="T185" s="37">
        <f t="shared" si="46"/>
        <v>0.50647260055380872</v>
      </c>
      <c r="U185" s="37">
        <f t="shared" si="47"/>
        <v>-0.20969475486407452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3721744</v>
      </c>
      <c r="E187" s="31">
        <v>3721744</v>
      </c>
      <c r="F187" s="31">
        <v>825180</v>
      </c>
      <c r="G187" s="36">
        <f t="shared" si="40"/>
        <v>0.22171863513449608</v>
      </c>
      <c r="H187" s="31">
        <v>658219</v>
      </c>
      <c r="I187" s="36">
        <f t="shared" si="41"/>
        <v>0.176857677475936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1483399</v>
      </c>
      <c r="O187" s="36">
        <f t="shared" si="45"/>
        <v>0.39857631261043208</v>
      </c>
      <c r="P187" s="31">
        <v>1158746</v>
      </c>
      <c r="Q187" s="31">
        <v>3723138</v>
      </c>
      <c r="R187" s="31">
        <v>3680044</v>
      </c>
      <c r="S187" s="31">
        <v>1918480</v>
      </c>
      <c r="T187" s="36">
        <f t="shared" si="46"/>
        <v>0.5152857616344062</v>
      </c>
      <c r="U187" s="36">
        <f t="shared" si="47"/>
        <v>-0.43195575216656623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245823968</v>
      </c>
      <c r="E188" s="31">
        <v>248777018</v>
      </c>
      <c r="F188" s="31">
        <v>73016427</v>
      </c>
      <c r="G188" s="36">
        <f t="shared" si="40"/>
        <v>0.2970272898694728</v>
      </c>
      <c r="H188" s="31">
        <v>87258832</v>
      </c>
      <c r="I188" s="36">
        <f t="shared" si="41"/>
        <v>0.3549647038485686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160275259</v>
      </c>
      <c r="O188" s="36">
        <f t="shared" si="45"/>
        <v>0.6519919937180414</v>
      </c>
      <c r="P188" s="31">
        <v>132278536</v>
      </c>
      <c r="Q188" s="31">
        <v>178201904</v>
      </c>
      <c r="R188" s="31">
        <v>195178992</v>
      </c>
      <c r="S188" s="31">
        <v>249833378</v>
      </c>
      <c r="T188" s="36">
        <f t="shared" si="46"/>
        <v>1.401968062024747</v>
      </c>
      <c r="U188" s="36">
        <f t="shared" si="47"/>
        <v>-0.34034020455140201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5667000</v>
      </c>
      <c r="E190" s="31">
        <v>5667000</v>
      </c>
      <c r="F190" s="31">
        <v>1072060</v>
      </c>
      <c r="G190" s="36">
        <f t="shared" si="40"/>
        <v>0.18917593082759837</v>
      </c>
      <c r="H190" s="31">
        <v>1075020</v>
      </c>
      <c r="I190" s="36">
        <f t="shared" si="41"/>
        <v>0.18969825304393859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2147080</v>
      </c>
      <c r="O190" s="36">
        <f t="shared" si="45"/>
        <v>0.37887418387153698</v>
      </c>
      <c r="P190" s="31">
        <v>950688</v>
      </c>
      <c r="Q190" s="31">
        <v>5167000</v>
      </c>
      <c r="R190" s="31">
        <v>4920000</v>
      </c>
      <c r="S190" s="31">
        <v>1865280</v>
      </c>
      <c r="T190" s="36">
        <f t="shared" si="46"/>
        <v>0.36099864524869363</v>
      </c>
      <c r="U190" s="36">
        <f t="shared" si="47"/>
        <v>0.13078107644148229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255212712</v>
      </c>
      <c r="E191" s="32">
        <f>SUM(E186:E190)</f>
        <v>258165762</v>
      </c>
      <c r="F191" s="32">
        <f>SUM(F186:F190)</f>
        <v>74913667</v>
      </c>
      <c r="G191" s="37">
        <f t="shared" si="40"/>
        <v>0.29353423037955884</v>
      </c>
      <c r="H191" s="32">
        <f>SUM(H186:H190)</f>
        <v>88992071</v>
      </c>
      <c r="I191" s="37">
        <f t="shared" si="41"/>
        <v>0.34869764245912643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163905738</v>
      </c>
      <c r="O191" s="37">
        <f t="shared" si="45"/>
        <v>0.64223187283868521</v>
      </c>
      <c r="P191" s="32">
        <f>SUM(P186:P190)</f>
        <v>134387970</v>
      </c>
      <c r="Q191" s="32">
        <f>SUM(Q186:Q190)</f>
        <v>187092042</v>
      </c>
      <c r="R191" s="32">
        <f>SUM(R186:R190)</f>
        <v>203779036</v>
      </c>
      <c r="S191" s="32">
        <f>SUM(S186:S190)</f>
        <v>253617138</v>
      </c>
      <c r="T191" s="37">
        <f t="shared" si="46"/>
        <v>1.3555741617273065</v>
      </c>
      <c r="U191" s="37">
        <f t="shared" si="47"/>
        <v>-0.33779734153287677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4984860</v>
      </c>
      <c r="E192" s="31">
        <v>4984860</v>
      </c>
      <c r="F192" s="31">
        <v>1855147</v>
      </c>
      <c r="G192" s="36">
        <f t="shared" si="40"/>
        <v>0.37215628924383032</v>
      </c>
      <c r="H192" s="31">
        <v>1460828</v>
      </c>
      <c r="I192" s="36">
        <f t="shared" si="41"/>
        <v>0.29305296437613093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3315975</v>
      </c>
      <c r="O192" s="36">
        <f t="shared" si="45"/>
        <v>0.66520925361996119</v>
      </c>
      <c r="P192" s="31">
        <v>299200</v>
      </c>
      <c r="Q192" s="31">
        <v>7472074</v>
      </c>
      <c r="R192" s="31">
        <v>4822074</v>
      </c>
      <c r="S192" s="31">
        <v>951313</v>
      </c>
      <c r="T192" s="36">
        <f t="shared" si="46"/>
        <v>0.12731578943142158</v>
      </c>
      <c r="U192" s="36">
        <f t="shared" si="47"/>
        <v>3.8824465240641715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505034</v>
      </c>
      <c r="E193" s="31">
        <v>505034</v>
      </c>
      <c r="F193" s="31">
        <v>2205144</v>
      </c>
      <c r="G193" s="36">
        <f t="shared" si="40"/>
        <v>4.3663278115928827</v>
      </c>
      <c r="H193" s="31">
        <v>2534765</v>
      </c>
      <c r="I193" s="36">
        <f t="shared" si="41"/>
        <v>5.0189987208781979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4739909</v>
      </c>
      <c r="O193" s="36">
        <f t="shared" si="45"/>
        <v>9.3853265324710815</v>
      </c>
      <c r="P193" s="31">
        <v>78729</v>
      </c>
      <c r="Q193" s="31">
        <v>391036</v>
      </c>
      <c r="R193" s="31">
        <v>276367</v>
      </c>
      <c r="S193" s="31">
        <v>104816</v>
      </c>
      <c r="T193" s="36">
        <f t="shared" si="46"/>
        <v>0.26804693174030014</v>
      </c>
      <c r="U193" s="36">
        <f t="shared" si="47"/>
        <v>31.19607768420785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2806050</v>
      </c>
      <c r="E194" s="31">
        <v>2806050</v>
      </c>
      <c r="F194" s="31">
        <v>471813</v>
      </c>
      <c r="G194" s="36">
        <f t="shared" si="40"/>
        <v>0.16814133746725823</v>
      </c>
      <c r="H194" s="31">
        <v>577685</v>
      </c>
      <c r="I194" s="36">
        <f t="shared" si="41"/>
        <v>0.20587124249389713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1049498</v>
      </c>
      <c r="O194" s="36">
        <f t="shared" si="45"/>
        <v>0.37401257996115533</v>
      </c>
      <c r="P194" s="31">
        <v>796765</v>
      </c>
      <c r="Q194" s="31">
        <v>2882647</v>
      </c>
      <c r="R194" s="31">
        <v>2832647</v>
      </c>
      <c r="S194" s="31">
        <v>1501527</v>
      </c>
      <c r="T194" s="36">
        <f t="shared" si="46"/>
        <v>0.52088479789582287</v>
      </c>
      <c r="U194" s="36">
        <f t="shared" si="47"/>
        <v>-0.2749618770904847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30410764</v>
      </c>
      <c r="E195" s="31">
        <v>30410764</v>
      </c>
      <c r="F195" s="31">
        <v>5022466</v>
      </c>
      <c r="G195" s="36">
        <f t="shared" si="40"/>
        <v>0.16515421973614341</v>
      </c>
      <c r="H195" s="31">
        <v>5635097</v>
      </c>
      <c r="I195" s="36">
        <f t="shared" si="41"/>
        <v>0.18529942227035137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10657563</v>
      </c>
      <c r="O195" s="36">
        <f t="shared" si="45"/>
        <v>0.35045364200649481</v>
      </c>
      <c r="P195" s="31">
        <v>5880324</v>
      </c>
      <c r="Q195" s="31">
        <v>30038334</v>
      </c>
      <c r="R195" s="31">
        <v>27472834</v>
      </c>
      <c r="S195" s="31">
        <v>11085402</v>
      </c>
      <c r="T195" s="36">
        <f t="shared" si="46"/>
        <v>0.36904183833897047</v>
      </c>
      <c r="U195" s="36">
        <f t="shared" si="47"/>
        <v>-4.1702974189857578E-2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16082183</v>
      </c>
      <c r="E196" s="31">
        <v>16082183</v>
      </c>
      <c r="F196" s="31">
        <v>2862350</v>
      </c>
      <c r="G196" s="36">
        <f t="shared" si="40"/>
        <v>0.17798267809786769</v>
      </c>
      <c r="H196" s="31">
        <v>2694470</v>
      </c>
      <c r="I196" s="36">
        <f t="shared" si="41"/>
        <v>0.16754379675943248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5556820</v>
      </c>
      <c r="O196" s="36">
        <f t="shared" si="45"/>
        <v>0.34552647485730015</v>
      </c>
      <c r="P196" s="31">
        <v>3231005</v>
      </c>
      <c r="Q196" s="31">
        <v>15473752</v>
      </c>
      <c r="R196" s="31">
        <v>13772460</v>
      </c>
      <c r="S196" s="31">
        <v>6615287</v>
      </c>
      <c r="T196" s="36">
        <f t="shared" si="46"/>
        <v>0.42751667468885374</v>
      </c>
      <c r="U196" s="36">
        <f t="shared" si="47"/>
        <v>-0.166058238845189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54788891</v>
      </c>
      <c r="E198" s="32">
        <f>SUM(E192:E197)</f>
        <v>54788891</v>
      </c>
      <c r="F198" s="32">
        <f>SUM(F192:F197)</f>
        <v>12416920</v>
      </c>
      <c r="G198" s="37">
        <f t="shared" si="40"/>
        <v>0.22663207400930965</v>
      </c>
      <c r="H198" s="32">
        <f>SUM(H192:H197)</f>
        <v>12902845</v>
      </c>
      <c r="I198" s="37">
        <f t="shared" si="41"/>
        <v>0.23550111645807906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25319765</v>
      </c>
      <c r="O198" s="37">
        <f t="shared" si="45"/>
        <v>0.46213319046738871</v>
      </c>
      <c r="P198" s="32">
        <f>SUM(P192:P197)</f>
        <v>10286023</v>
      </c>
      <c r="Q198" s="32">
        <f>SUM(Q192:Q197)</f>
        <v>56257843</v>
      </c>
      <c r="R198" s="32">
        <f>SUM(R192:R197)</f>
        <v>49176382</v>
      </c>
      <c r="S198" s="32">
        <f>SUM(S192:S197)</f>
        <v>20258345</v>
      </c>
      <c r="T198" s="37">
        <f t="shared" si="46"/>
        <v>0.36009814667085621</v>
      </c>
      <c r="U198" s="37">
        <f t="shared" si="47"/>
        <v>0.25440561429815967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3211990</v>
      </c>
      <c r="E199" s="31">
        <v>3211990</v>
      </c>
      <c r="F199" s="31">
        <v>121053</v>
      </c>
      <c r="G199" s="36">
        <f t="shared" si="40"/>
        <v>3.7687850833906703E-2</v>
      </c>
      <c r="H199" s="31">
        <v>1621467</v>
      </c>
      <c r="I199" s="36">
        <f t="shared" si="41"/>
        <v>0.50481695148490502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1742520</v>
      </c>
      <c r="O199" s="36">
        <f t="shared" si="45"/>
        <v>0.54250480231881171</v>
      </c>
      <c r="P199" s="31">
        <v>479553</v>
      </c>
      <c r="Q199" s="31">
        <v>2674748</v>
      </c>
      <c r="R199" s="31">
        <v>2938832</v>
      </c>
      <c r="S199" s="31">
        <v>757583</v>
      </c>
      <c r="T199" s="36">
        <f t="shared" si="46"/>
        <v>0.2832352804824978</v>
      </c>
      <c r="U199" s="36">
        <f t="shared" si="47"/>
        <v>2.3812049971535991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17967329</v>
      </c>
      <c r="E200" s="31">
        <v>17967329</v>
      </c>
      <c r="F200" s="31">
        <v>4162292</v>
      </c>
      <c r="G200" s="36">
        <f t="shared" si="40"/>
        <v>0.23165891825100993</v>
      </c>
      <c r="H200" s="31">
        <v>7774612</v>
      </c>
      <c r="I200" s="36">
        <f t="shared" si="41"/>
        <v>0.43270827845363102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11936904</v>
      </c>
      <c r="O200" s="36">
        <f t="shared" si="45"/>
        <v>0.66436719670464095</v>
      </c>
      <c r="P200" s="31">
        <v>2554234</v>
      </c>
      <c r="Q200" s="31">
        <v>14804828</v>
      </c>
      <c r="R200" s="31">
        <v>10043098</v>
      </c>
      <c r="S200" s="31">
        <v>4639197</v>
      </c>
      <c r="T200" s="36">
        <f t="shared" si="46"/>
        <v>0.31335703461060133</v>
      </c>
      <c r="U200" s="36">
        <f t="shared" si="47"/>
        <v>2.0438135268734188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1200000</v>
      </c>
      <c r="E201" s="31">
        <v>1200000</v>
      </c>
      <c r="F201" s="31">
        <v>0</v>
      </c>
      <c r="G201" s="36">
        <f t="shared" si="40"/>
        <v>0</v>
      </c>
      <c r="H201" s="31">
        <v>1255296</v>
      </c>
      <c r="I201" s="36">
        <f t="shared" si="41"/>
        <v>1.0460799999999999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1255296</v>
      </c>
      <c r="O201" s="36">
        <f t="shared" si="45"/>
        <v>1.0460799999999999</v>
      </c>
      <c r="P201" s="31">
        <v>592188</v>
      </c>
      <c r="Q201" s="31">
        <v>1400000</v>
      </c>
      <c r="R201" s="31">
        <v>1650000</v>
      </c>
      <c r="S201" s="31">
        <v>1336175</v>
      </c>
      <c r="T201" s="36">
        <f t="shared" si="46"/>
        <v>0.95441071428571433</v>
      </c>
      <c r="U201" s="36">
        <f t="shared" si="47"/>
        <v>1.1197592656386148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1252970</v>
      </c>
      <c r="E202" s="31">
        <v>1252970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1194442</v>
      </c>
      <c r="R202" s="31">
        <v>1194442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23632289</v>
      </c>
      <c r="E204" s="32">
        <f>SUM(E199:E203)</f>
        <v>23632289</v>
      </c>
      <c r="F204" s="32">
        <f>SUM(F199:F203)</f>
        <v>4283345</v>
      </c>
      <c r="G204" s="37">
        <f t="shared" si="40"/>
        <v>0.18124968766250277</v>
      </c>
      <c r="H204" s="32">
        <f>SUM(H199:H203)</f>
        <v>10651375</v>
      </c>
      <c r="I204" s="37">
        <f t="shared" si="41"/>
        <v>0.45071279383897178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14934720</v>
      </c>
      <c r="O204" s="37">
        <f t="shared" si="45"/>
        <v>0.63196248150147449</v>
      </c>
      <c r="P204" s="32">
        <f>SUM(P199:P203)</f>
        <v>3625975</v>
      </c>
      <c r="Q204" s="32">
        <f>SUM(Q199:Q203)</f>
        <v>20074018</v>
      </c>
      <c r="R204" s="32">
        <f>SUM(R199:R203)</f>
        <v>15826372</v>
      </c>
      <c r="S204" s="32">
        <f>SUM(S199:S203)</f>
        <v>6732955</v>
      </c>
      <c r="T204" s="37">
        <f t="shared" si="46"/>
        <v>0.33540644429032596</v>
      </c>
      <c r="U204" s="37">
        <f t="shared" si="47"/>
        <v>1.9375202531732842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471237568</v>
      </c>
      <c r="E205" s="32">
        <f>SUM(E173:E178,E180:E184,E186:E190,E192:E197,E199:E203)</f>
        <v>474190618</v>
      </c>
      <c r="F205" s="32">
        <f>SUM(F173:F178,F180:F184,F186:F190,F192:F197,F199:F203)</f>
        <v>119381246</v>
      </c>
      <c r="G205" s="37">
        <f t="shared" si="40"/>
        <v>0.25333558720004257</v>
      </c>
      <c r="H205" s="32">
        <f>SUM(H173:H178,H180:H184,H186:H190,H192:H197,H199:H203)</f>
        <v>147746539</v>
      </c>
      <c r="I205" s="37">
        <f t="shared" si="41"/>
        <v>0.31352877833373421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267127785</v>
      </c>
      <c r="O205" s="37">
        <f t="shared" si="45"/>
        <v>0.56686436553377684</v>
      </c>
      <c r="P205" s="32">
        <f>SUM(P173:P178,P180:P184,P186:P190,P192:P197,P199:P203)</f>
        <v>183543389</v>
      </c>
      <c r="Q205" s="32">
        <f>SUM(Q173:Q178,Q180:Q184,Q186:Q190,Q192:Q197,Q199:Q203)</f>
        <v>391973656</v>
      </c>
      <c r="R205" s="32">
        <f>SUM(R173:R178,R180:R184,R186:R190,R192:R197,R199:R203)</f>
        <v>398396037</v>
      </c>
      <c r="S205" s="32">
        <f>SUM(S173:S178,S180:S184,S186:S190,S192:S197,S199:S203)</f>
        <v>348330591</v>
      </c>
      <c r="T205" s="37">
        <f t="shared" si="46"/>
        <v>0.88865816788462948</v>
      </c>
      <c r="U205" s="37">
        <f t="shared" si="47"/>
        <v>-0.1950320858464698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19918479</v>
      </c>
      <c r="E208" s="31">
        <v>19918479</v>
      </c>
      <c r="F208" s="31">
        <v>3252012</v>
      </c>
      <c r="G208" s="36">
        <f t="shared" ref="G208:G231" si="48">IF(($D208     =0),0,($F208     /$D208     ))</f>
        <v>0.16326608070827095</v>
      </c>
      <c r="H208" s="31">
        <v>2292889</v>
      </c>
      <c r="I208" s="36">
        <f t="shared" ref="I208:I231" si="49">IF(($D208     =0),0,($H208     /$D208     ))</f>
        <v>0.11511365902988878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5544901</v>
      </c>
      <c r="O208" s="36">
        <f t="shared" ref="O208:O231" si="53">IF(($D208     =0),0,($N208     /$D208     ))</f>
        <v>0.27837973973815971</v>
      </c>
      <c r="P208" s="31">
        <v>2354845</v>
      </c>
      <c r="Q208" s="31">
        <v>4780666</v>
      </c>
      <c r="R208" s="31">
        <v>2636359</v>
      </c>
      <c r="S208" s="31">
        <v>3119187</v>
      </c>
      <c r="T208" s="36">
        <f t="shared" ref="T208:T231" si="54">IF(($Q208     =0),0,($S208     /$Q208     ))</f>
        <v>0.65245867416799253</v>
      </c>
      <c r="U208" s="36">
        <f t="shared" ref="U208:U231" si="55">IF(($P208     =0),0,(($H208     /$P208     )-1))</f>
        <v>-2.6310011911611975E-2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21594309</v>
      </c>
      <c r="E209" s="31">
        <v>21594309</v>
      </c>
      <c r="F209" s="31">
        <v>2718041</v>
      </c>
      <c r="G209" s="36">
        <f t="shared" si="48"/>
        <v>0.12586839430703711</v>
      </c>
      <c r="H209" s="31">
        <v>2658174</v>
      </c>
      <c r="I209" s="36">
        <f t="shared" si="49"/>
        <v>0.12309604349923862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5376215</v>
      </c>
      <c r="O209" s="36">
        <f t="shared" si="53"/>
        <v>0.24896443780627572</v>
      </c>
      <c r="P209" s="31">
        <v>2282981</v>
      </c>
      <c r="Q209" s="31">
        <v>20430441</v>
      </c>
      <c r="R209" s="31">
        <v>20864079</v>
      </c>
      <c r="S209" s="31">
        <v>5071717</v>
      </c>
      <c r="T209" s="36">
        <f t="shared" si="54"/>
        <v>0.2482431485448601</v>
      </c>
      <c r="U209" s="36">
        <f t="shared" si="55"/>
        <v>0.16434346146551371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7584369</v>
      </c>
      <c r="E210" s="31">
        <v>7584369</v>
      </c>
      <c r="F210" s="31">
        <v>1356248</v>
      </c>
      <c r="G210" s="36">
        <f t="shared" si="48"/>
        <v>0.1788214682065179</v>
      </c>
      <c r="H210" s="31">
        <v>1571003</v>
      </c>
      <c r="I210" s="36">
        <f t="shared" si="49"/>
        <v>0.2071369417811818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2927251</v>
      </c>
      <c r="O210" s="36">
        <f t="shared" si="53"/>
        <v>0.3859584099876997</v>
      </c>
      <c r="P210" s="31">
        <v>2461885</v>
      </c>
      <c r="Q210" s="31">
        <v>8376633</v>
      </c>
      <c r="R210" s="31">
        <v>8957050</v>
      </c>
      <c r="S210" s="31">
        <v>4482868</v>
      </c>
      <c r="T210" s="36">
        <f t="shared" si="54"/>
        <v>0.53516347200599568</v>
      </c>
      <c r="U210" s="36">
        <f t="shared" si="55"/>
        <v>-0.36186986800764454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5279480</v>
      </c>
      <c r="E211" s="31">
        <v>5279480</v>
      </c>
      <c r="F211" s="31">
        <v>325221</v>
      </c>
      <c r="G211" s="36">
        <f t="shared" si="48"/>
        <v>6.1600953124171319E-2</v>
      </c>
      <c r="H211" s="31">
        <v>3133218</v>
      </c>
      <c r="I211" s="36">
        <f t="shared" si="49"/>
        <v>0.59347094789638377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3458439</v>
      </c>
      <c r="O211" s="36">
        <f t="shared" si="53"/>
        <v>0.65507190102055501</v>
      </c>
      <c r="P211" s="31">
        <v>684822</v>
      </c>
      <c r="Q211" s="31">
        <v>5737438</v>
      </c>
      <c r="R211" s="31">
        <v>4964338</v>
      </c>
      <c r="S211" s="31">
        <v>1660115</v>
      </c>
      <c r="T211" s="36">
        <f t="shared" si="54"/>
        <v>0.28934778903057429</v>
      </c>
      <c r="U211" s="36">
        <f t="shared" si="55"/>
        <v>3.5752297677352658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139750</v>
      </c>
      <c r="E212" s="31">
        <v>139750</v>
      </c>
      <c r="F212" s="31">
        <v>5347</v>
      </c>
      <c r="G212" s="36">
        <f t="shared" si="48"/>
        <v>3.8261180679785331E-2</v>
      </c>
      <c r="H212" s="31">
        <v>428</v>
      </c>
      <c r="I212" s="36">
        <f t="shared" si="49"/>
        <v>3.0626118067978532E-3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5775</v>
      </c>
      <c r="O212" s="36">
        <f t="shared" si="53"/>
        <v>4.1323792486583182E-2</v>
      </c>
      <c r="P212" s="31">
        <v>7084</v>
      </c>
      <c r="Q212" s="31">
        <v>11475708</v>
      </c>
      <c r="R212" s="31">
        <v>187000</v>
      </c>
      <c r="S212" s="31">
        <v>28062</v>
      </c>
      <c r="T212" s="36">
        <f t="shared" si="54"/>
        <v>2.4453393202406334E-3</v>
      </c>
      <c r="U212" s="36">
        <f t="shared" si="55"/>
        <v>-0.93958215697346137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1667580</v>
      </c>
      <c r="E213" s="31">
        <v>1667580</v>
      </c>
      <c r="F213" s="31">
        <v>302776</v>
      </c>
      <c r="G213" s="36">
        <f t="shared" si="48"/>
        <v>0.18156610177622662</v>
      </c>
      <c r="H213" s="31">
        <v>122015</v>
      </c>
      <c r="I213" s="36">
        <f t="shared" si="49"/>
        <v>7.3168903440914382E-2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424791</v>
      </c>
      <c r="O213" s="36">
        <f t="shared" si="53"/>
        <v>0.25473500521714099</v>
      </c>
      <c r="P213" s="31">
        <v>0</v>
      </c>
      <c r="Q213" s="31">
        <v>1516378</v>
      </c>
      <c r="R213" s="31">
        <v>1516378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39631292</v>
      </c>
      <c r="E214" s="31">
        <v>39631292</v>
      </c>
      <c r="F214" s="31">
        <v>2570406</v>
      </c>
      <c r="G214" s="36">
        <f t="shared" si="48"/>
        <v>6.4857991508326301E-2</v>
      </c>
      <c r="H214" s="31">
        <v>2331507</v>
      </c>
      <c r="I214" s="36">
        <f t="shared" si="49"/>
        <v>5.8829951847141397E-2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4901913</v>
      </c>
      <c r="O214" s="36">
        <f t="shared" si="53"/>
        <v>0.12368794335546769</v>
      </c>
      <c r="P214" s="31">
        <v>7522949</v>
      </c>
      <c r="Q214" s="31">
        <v>41240255</v>
      </c>
      <c r="R214" s="31">
        <v>40685726</v>
      </c>
      <c r="S214" s="31">
        <v>14918006</v>
      </c>
      <c r="T214" s="36">
        <f t="shared" si="54"/>
        <v>0.36173408724073119</v>
      </c>
      <c r="U214" s="36">
        <f t="shared" si="55"/>
        <v>-0.69008071169962737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95815259</v>
      </c>
      <c r="E216" s="32">
        <f>SUM(E208:E215)</f>
        <v>95815259</v>
      </c>
      <c r="F216" s="32">
        <f>SUM(F208:F215)</f>
        <v>10530051</v>
      </c>
      <c r="G216" s="37">
        <f t="shared" si="48"/>
        <v>0.10989952028413345</v>
      </c>
      <c r="H216" s="32">
        <f>SUM(H208:H215)</f>
        <v>12109234</v>
      </c>
      <c r="I216" s="37">
        <f t="shared" si="49"/>
        <v>0.12638106003554195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22639285</v>
      </c>
      <c r="O216" s="37">
        <f t="shared" si="53"/>
        <v>0.23628058031967539</v>
      </c>
      <c r="P216" s="32">
        <f>SUM(P208:P215)</f>
        <v>15314566</v>
      </c>
      <c r="Q216" s="32">
        <f>SUM(Q208:Q215)</f>
        <v>93557519</v>
      </c>
      <c r="R216" s="32">
        <f>SUM(R208:R215)</f>
        <v>79810930</v>
      </c>
      <c r="S216" s="32">
        <f>SUM(S208:S215)</f>
        <v>29279955</v>
      </c>
      <c r="T216" s="37">
        <f t="shared" si="54"/>
        <v>0.31296207202758336</v>
      </c>
      <c r="U216" s="37">
        <f t="shared" si="55"/>
        <v>-0.20929956487176982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3036936</v>
      </c>
      <c r="E217" s="31">
        <v>3036936</v>
      </c>
      <c r="F217" s="31">
        <v>973</v>
      </c>
      <c r="G217" s="36">
        <f t="shared" si="48"/>
        <v>3.2038870756578343E-4</v>
      </c>
      <c r="H217" s="31">
        <v>3496405</v>
      </c>
      <c r="I217" s="36">
        <f t="shared" si="49"/>
        <v>1.1512936064507122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3497378</v>
      </c>
      <c r="O217" s="36">
        <f t="shared" si="53"/>
        <v>1.151613995158278</v>
      </c>
      <c r="P217" s="31">
        <v>387797</v>
      </c>
      <c r="Q217" s="31">
        <v>1536936</v>
      </c>
      <c r="R217" s="31">
        <v>1536936</v>
      </c>
      <c r="S217" s="31">
        <v>536956</v>
      </c>
      <c r="T217" s="36">
        <f t="shared" si="54"/>
        <v>0.34936783314334496</v>
      </c>
      <c r="U217" s="36">
        <f t="shared" si="55"/>
        <v>8.0160702635657319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33728830</v>
      </c>
      <c r="E218" s="31">
        <v>33728830</v>
      </c>
      <c r="F218" s="31">
        <v>6809759</v>
      </c>
      <c r="G218" s="36">
        <f t="shared" si="48"/>
        <v>0.20189727897469317</v>
      </c>
      <c r="H218" s="31">
        <v>7538457</v>
      </c>
      <c r="I218" s="36">
        <f t="shared" si="49"/>
        <v>0.22350188251415776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14348216</v>
      </c>
      <c r="O218" s="36">
        <f t="shared" si="53"/>
        <v>0.42539916148885093</v>
      </c>
      <c r="P218" s="31">
        <v>4812523</v>
      </c>
      <c r="Q218" s="31">
        <v>28629429</v>
      </c>
      <c r="R218" s="31">
        <v>29065731</v>
      </c>
      <c r="S218" s="31">
        <v>11681871</v>
      </c>
      <c r="T218" s="36">
        <f t="shared" si="54"/>
        <v>0.40803716343766411</v>
      </c>
      <c r="U218" s="36">
        <f t="shared" si="55"/>
        <v>0.56642513708505904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93448136</v>
      </c>
      <c r="E219" s="31">
        <v>93448136</v>
      </c>
      <c r="F219" s="31">
        <v>16216045</v>
      </c>
      <c r="G219" s="36">
        <f t="shared" si="48"/>
        <v>0.17352989255986873</v>
      </c>
      <c r="H219" s="31">
        <v>21886161</v>
      </c>
      <c r="I219" s="36">
        <f t="shared" si="49"/>
        <v>0.23420650145445385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38102206</v>
      </c>
      <c r="O219" s="36">
        <f t="shared" si="53"/>
        <v>0.40773639401432255</v>
      </c>
      <c r="P219" s="31">
        <v>21053856</v>
      </c>
      <c r="Q219" s="31">
        <v>86515084</v>
      </c>
      <c r="R219" s="31">
        <v>86759956</v>
      </c>
      <c r="S219" s="31">
        <v>40823928</v>
      </c>
      <c r="T219" s="36">
        <f t="shared" si="54"/>
        <v>0.47187063934423273</v>
      </c>
      <c r="U219" s="36">
        <f t="shared" si="55"/>
        <v>3.953218830792804E-2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10690992</v>
      </c>
      <c r="E220" s="31">
        <v>10690992</v>
      </c>
      <c r="F220" s="31">
        <v>1622084</v>
      </c>
      <c r="G220" s="36">
        <f t="shared" si="48"/>
        <v>0.15172436757973443</v>
      </c>
      <c r="H220" s="31">
        <v>532575</v>
      </c>
      <c r="I220" s="36">
        <f t="shared" si="49"/>
        <v>4.9815302452756491E-2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2154659</v>
      </c>
      <c r="O220" s="36">
        <f t="shared" si="53"/>
        <v>0.2015396700324909</v>
      </c>
      <c r="P220" s="31">
        <v>1559998</v>
      </c>
      <c r="Q220" s="31">
        <v>11855487</v>
      </c>
      <c r="R220" s="31">
        <v>10661942</v>
      </c>
      <c r="S220" s="31">
        <v>2348380</v>
      </c>
      <c r="T220" s="36">
        <f t="shared" si="54"/>
        <v>0.19808380710130255</v>
      </c>
      <c r="U220" s="36">
        <f t="shared" si="55"/>
        <v>-0.65860533154529688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12818899</v>
      </c>
      <c r="E221" s="31">
        <v>12818899</v>
      </c>
      <c r="F221" s="31">
        <v>2407237</v>
      </c>
      <c r="G221" s="36">
        <f t="shared" si="48"/>
        <v>0.18778812439352241</v>
      </c>
      <c r="H221" s="31">
        <v>3210137</v>
      </c>
      <c r="I221" s="36">
        <f t="shared" si="49"/>
        <v>0.25042220864678005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5617374</v>
      </c>
      <c r="O221" s="36">
        <f t="shared" si="53"/>
        <v>0.43821033304030244</v>
      </c>
      <c r="P221" s="31">
        <v>2146578</v>
      </c>
      <c r="Q221" s="31">
        <v>8778806</v>
      </c>
      <c r="R221" s="31">
        <v>10289340</v>
      </c>
      <c r="S221" s="31">
        <v>4341874</v>
      </c>
      <c r="T221" s="36">
        <f t="shared" si="54"/>
        <v>0.49458593799657952</v>
      </c>
      <c r="U221" s="36">
        <f t="shared" si="55"/>
        <v>0.49546720408016842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10563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153723793</v>
      </c>
      <c r="E224" s="32">
        <f>SUM(E217:E223)</f>
        <v>153723793</v>
      </c>
      <c r="F224" s="32">
        <f>SUM(F217:F223)</f>
        <v>27056098</v>
      </c>
      <c r="G224" s="37">
        <f t="shared" si="48"/>
        <v>0.17600462148367624</v>
      </c>
      <c r="H224" s="32">
        <f>SUM(H217:H223)</f>
        <v>36663735</v>
      </c>
      <c r="I224" s="37">
        <f t="shared" si="49"/>
        <v>0.23850397055971681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63719833</v>
      </c>
      <c r="O224" s="37">
        <f t="shared" si="53"/>
        <v>0.41450859204339308</v>
      </c>
      <c r="P224" s="32">
        <f>SUM(P217:P223)</f>
        <v>29960752</v>
      </c>
      <c r="Q224" s="32">
        <f>SUM(Q217:Q223)</f>
        <v>137326305</v>
      </c>
      <c r="R224" s="32">
        <f>SUM(R217:R223)</f>
        <v>138313905</v>
      </c>
      <c r="S224" s="32">
        <f>SUM(S217:S223)</f>
        <v>59733009</v>
      </c>
      <c r="T224" s="37">
        <f t="shared" si="54"/>
        <v>0.43497135526948022</v>
      </c>
      <c r="U224" s="37">
        <f t="shared" si="55"/>
        <v>0.22372545922745868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1440159</v>
      </c>
      <c r="E225" s="31">
        <v>1440159</v>
      </c>
      <c r="F225" s="31">
        <v>334440</v>
      </c>
      <c r="G225" s="36">
        <f t="shared" si="48"/>
        <v>0.23222435856040896</v>
      </c>
      <c r="H225" s="31">
        <v>339320</v>
      </c>
      <c r="I225" s="36">
        <f t="shared" si="49"/>
        <v>0.23561287330079525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673760</v>
      </c>
      <c r="O225" s="36">
        <f t="shared" si="53"/>
        <v>0.46783723186120424</v>
      </c>
      <c r="P225" s="31">
        <v>326653</v>
      </c>
      <c r="Q225" s="31">
        <v>1323245</v>
      </c>
      <c r="R225" s="31">
        <v>1329309</v>
      </c>
      <c r="S225" s="31">
        <v>649141</v>
      </c>
      <c r="T225" s="36">
        <f t="shared" si="54"/>
        <v>0.49056750639526314</v>
      </c>
      <c r="U225" s="36">
        <f t="shared" si="55"/>
        <v>3.8778152963542256E-2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11395180</v>
      </c>
      <c r="E226" s="31">
        <v>11395180</v>
      </c>
      <c r="F226" s="31">
        <v>481606</v>
      </c>
      <c r="G226" s="36">
        <f t="shared" si="48"/>
        <v>4.2264009870840127E-2</v>
      </c>
      <c r="H226" s="31">
        <v>1948940</v>
      </c>
      <c r="I226" s="36">
        <f t="shared" si="49"/>
        <v>0.17103196263683418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2430546</v>
      </c>
      <c r="O226" s="36">
        <f t="shared" si="53"/>
        <v>0.21329597250767429</v>
      </c>
      <c r="P226" s="31">
        <v>2398988</v>
      </c>
      <c r="Q226" s="31">
        <v>3065679</v>
      </c>
      <c r="R226" s="31">
        <v>3412526</v>
      </c>
      <c r="S226" s="31">
        <v>2748372</v>
      </c>
      <c r="T226" s="36">
        <f t="shared" si="54"/>
        <v>0.89649699136798078</v>
      </c>
      <c r="U226" s="36">
        <f t="shared" si="55"/>
        <v>-0.18759910428897519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70000</v>
      </c>
      <c r="E227" s="31">
        <v>70000</v>
      </c>
      <c r="F227" s="31">
        <v>67500</v>
      </c>
      <c r="G227" s="36">
        <f t="shared" si="48"/>
        <v>0.9642857142857143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67500</v>
      </c>
      <c r="O227" s="36">
        <f t="shared" si="53"/>
        <v>0.9642857142857143</v>
      </c>
      <c r="P227" s="31">
        <v>173500</v>
      </c>
      <c r="Q227" s="31">
        <v>34806</v>
      </c>
      <c r="R227" s="31">
        <v>764731</v>
      </c>
      <c r="S227" s="31">
        <v>193790</v>
      </c>
      <c r="T227" s="36">
        <f t="shared" si="54"/>
        <v>5.5677182095041085</v>
      </c>
      <c r="U227" s="36">
        <f t="shared" si="55"/>
        <v>-1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98391768</v>
      </c>
      <c r="E228" s="31">
        <v>98391768</v>
      </c>
      <c r="F228" s="31">
        <v>27422677</v>
      </c>
      <c r="G228" s="36">
        <f t="shared" si="48"/>
        <v>0.27870905826186598</v>
      </c>
      <c r="H228" s="31">
        <v>25000729</v>
      </c>
      <c r="I228" s="36">
        <f t="shared" si="49"/>
        <v>0.25409370629461603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52423406</v>
      </c>
      <c r="O228" s="36">
        <f t="shared" si="53"/>
        <v>0.53280276455648201</v>
      </c>
      <c r="P228" s="31">
        <v>33336042</v>
      </c>
      <c r="Q228" s="31">
        <v>113208434</v>
      </c>
      <c r="R228" s="31">
        <v>128471451</v>
      </c>
      <c r="S228" s="31">
        <v>59771918</v>
      </c>
      <c r="T228" s="36">
        <f t="shared" si="54"/>
        <v>0.52798113963841242</v>
      </c>
      <c r="U228" s="36">
        <f t="shared" si="55"/>
        <v>-0.2500390718250235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111297107</v>
      </c>
      <c r="E230" s="32">
        <f>SUM(E225:E229)</f>
        <v>111297107</v>
      </c>
      <c r="F230" s="32">
        <f>SUM(F225:F229)</f>
        <v>28306223</v>
      </c>
      <c r="G230" s="37">
        <f t="shared" si="48"/>
        <v>0.25433026754235399</v>
      </c>
      <c r="H230" s="32">
        <f>SUM(H225:H229)</f>
        <v>27288989</v>
      </c>
      <c r="I230" s="37">
        <f t="shared" si="49"/>
        <v>0.24519046123993143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55595212</v>
      </c>
      <c r="O230" s="37">
        <f t="shared" si="53"/>
        <v>0.49952072878228543</v>
      </c>
      <c r="P230" s="32">
        <f>SUM(P225:P229)</f>
        <v>36235183</v>
      </c>
      <c r="Q230" s="32">
        <f>SUM(Q225:Q229)</f>
        <v>117632164</v>
      </c>
      <c r="R230" s="32">
        <f>SUM(R225:R229)</f>
        <v>133978017</v>
      </c>
      <c r="S230" s="32">
        <f>SUM(S225:S229)</f>
        <v>63363221</v>
      </c>
      <c r="T230" s="37">
        <f t="shared" si="54"/>
        <v>0.53865557552779531</v>
      </c>
      <c r="U230" s="37">
        <f t="shared" si="55"/>
        <v>-0.24689247464266983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360836159</v>
      </c>
      <c r="E231" s="32">
        <f>SUM(E208:E215,E217:E223,E225:E229)</f>
        <v>360836159</v>
      </c>
      <c r="F231" s="32">
        <f>SUM(F208:F215,F217:F223,F225:F229)</f>
        <v>65892372</v>
      </c>
      <c r="G231" s="37">
        <f t="shared" si="48"/>
        <v>0.18261022449249606</v>
      </c>
      <c r="H231" s="32">
        <f>SUM(H208:H215,H217:H223,H225:H229)</f>
        <v>76061958</v>
      </c>
      <c r="I231" s="37">
        <f t="shared" si="49"/>
        <v>0.21079361395153307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141954330</v>
      </c>
      <c r="O231" s="37">
        <f t="shared" si="53"/>
        <v>0.3934038384440291</v>
      </c>
      <c r="P231" s="32">
        <f>SUM(P208:P215,P217:P223,P225:P229)</f>
        <v>81510501</v>
      </c>
      <c r="Q231" s="32">
        <f>SUM(Q208:Q215,Q217:Q223,Q225:Q229)</f>
        <v>348515988</v>
      </c>
      <c r="R231" s="32">
        <f>SUM(R208:R215,R217:R223,R225:R229)</f>
        <v>352102852</v>
      </c>
      <c r="S231" s="32">
        <f>SUM(S208:S215,S217:S223,S225:S229)</f>
        <v>152376185</v>
      </c>
      <c r="T231" s="37">
        <f t="shared" si="54"/>
        <v>0.43721433233071649</v>
      </c>
      <c r="U231" s="37">
        <f t="shared" si="55"/>
        <v>-6.6844675632652506E-2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3805386</v>
      </c>
      <c r="E234" s="31">
        <v>3805386</v>
      </c>
      <c r="F234" s="31">
        <v>759425</v>
      </c>
      <c r="G234" s="36">
        <f t="shared" ref="G234:G260" si="56">IF(($D234     =0),0,($F234     /$D234     ))</f>
        <v>0.19956582591095884</v>
      </c>
      <c r="H234" s="31">
        <v>545342</v>
      </c>
      <c r="I234" s="36">
        <f t="shared" ref="I234:I260" si="57">IF(($D234     =0),0,($H234     /$D234     ))</f>
        <v>0.14330793249357621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1304767</v>
      </c>
      <c r="O234" s="36">
        <f t="shared" ref="O234:O260" si="61">IF(($D234     =0),0,($N234     /$D234     ))</f>
        <v>0.34287375840453505</v>
      </c>
      <c r="P234" s="31">
        <v>896393</v>
      </c>
      <c r="Q234" s="31">
        <v>4056755</v>
      </c>
      <c r="R234" s="31">
        <v>3635555</v>
      </c>
      <c r="S234" s="31">
        <v>1938038</v>
      </c>
      <c r="T234" s="36">
        <f t="shared" ref="T234:T260" si="62">IF(($Q234     =0),0,($S234     /$Q234     ))</f>
        <v>0.47773109295483707</v>
      </c>
      <c r="U234" s="36">
        <f t="shared" ref="U234:U260" si="63">IF(($P234     =0),0,(($H234     /$P234     )-1))</f>
        <v>-0.39162621751843218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56643484</v>
      </c>
      <c r="E235" s="31">
        <v>56643484</v>
      </c>
      <c r="F235" s="31">
        <v>12015644</v>
      </c>
      <c r="G235" s="36">
        <f t="shared" si="56"/>
        <v>0.21212755910282638</v>
      </c>
      <c r="H235" s="31">
        <v>15176944</v>
      </c>
      <c r="I235" s="36">
        <f t="shared" si="57"/>
        <v>0.26793803855709158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27192588</v>
      </c>
      <c r="O235" s="36">
        <f t="shared" si="61"/>
        <v>0.48006559765991796</v>
      </c>
      <c r="P235" s="31">
        <v>14270854</v>
      </c>
      <c r="Q235" s="31">
        <v>51403856</v>
      </c>
      <c r="R235" s="31">
        <v>49913588</v>
      </c>
      <c r="S235" s="31">
        <v>26661487</v>
      </c>
      <c r="T235" s="36">
        <f t="shared" si="62"/>
        <v>0.5186670626421489</v>
      </c>
      <c r="U235" s="36">
        <f t="shared" si="63"/>
        <v>6.3492346008164668E-2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66134804</v>
      </c>
      <c r="E236" s="31">
        <v>66134804</v>
      </c>
      <c r="F236" s="31">
        <v>10778809</v>
      </c>
      <c r="G236" s="36">
        <f t="shared" si="56"/>
        <v>0.16298239879867188</v>
      </c>
      <c r="H236" s="31">
        <v>12678114</v>
      </c>
      <c r="I236" s="36">
        <f t="shared" si="57"/>
        <v>0.19170108979229755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23456923</v>
      </c>
      <c r="O236" s="36">
        <f t="shared" si="61"/>
        <v>0.35468348859096943</v>
      </c>
      <c r="P236" s="31">
        <v>11820306</v>
      </c>
      <c r="Q236" s="31">
        <v>60248939</v>
      </c>
      <c r="R236" s="31">
        <v>67486535</v>
      </c>
      <c r="S236" s="31">
        <v>17661485</v>
      </c>
      <c r="T236" s="36">
        <f t="shared" si="62"/>
        <v>0.29314184271361193</v>
      </c>
      <c r="U236" s="36">
        <f t="shared" si="63"/>
        <v>7.2570710098367908E-2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2372175</v>
      </c>
      <c r="E237" s="31">
        <v>2372175</v>
      </c>
      <c r="F237" s="31">
        <v>711170</v>
      </c>
      <c r="G237" s="36">
        <f t="shared" si="56"/>
        <v>0.29979660016651383</v>
      </c>
      <c r="H237" s="31">
        <v>995494</v>
      </c>
      <c r="I237" s="36">
        <f t="shared" si="57"/>
        <v>0.41965453644861783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1706664</v>
      </c>
      <c r="O237" s="36">
        <f t="shared" si="61"/>
        <v>0.71945113661513171</v>
      </c>
      <c r="P237" s="31">
        <v>664938</v>
      </c>
      <c r="Q237" s="31">
        <v>3580919</v>
      </c>
      <c r="R237" s="31">
        <v>3407659</v>
      </c>
      <c r="S237" s="31">
        <v>1636400</v>
      </c>
      <c r="T237" s="36">
        <f t="shared" si="62"/>
        <v>0.45697766411359764</v>
      </c>
      <c r="U237" s="36">
        <f t="shared" si="63"/>
        <v>0.49712304004283103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51518821</v>
      </c>
      <c r="E238" s="31">
        <v>51518821</v>
      </c>
      <c r="F238" s="31">
        <v>11806969</v>
      </c>
      <c r="G238" s="36">
        <f t="shared" si="56"/>
        <v>0.22917777951479129</v>
      </c>
      <c r="H238" s="31">
        <v>14213631</v>
      </c>
      <c r="I238" s="36">
        <f t="shared" si="57"/>
        <v>0.27589200847589274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26020600</v>
      </c>
      <c r="O238" s="36">
        <f t="shared" si="61"/>
        <v>0.50506978799068403</v>
      </c>
      <c r="P238" s="31">
        <v>14304596</v>
      </c>
      <c r="Q238" s="31">
        <v>51958546</v>
      </c>
      <c r="R238" s="31">
        <v>51958546</v>
      </c>
      <c r="S238" s="31">
        <v>23238960</v>
      </c>
      <c r="T238" s="36">
        <f t="shared" si="62"/>
        <v>0.44725962885874443</v>
      </c>
      <c r="U238" s="36">
        <f t="shared" si="63"/>
        <v>-6.359144990882637E-3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945000</v>
      </c>
      <c r="E239" s="31">
        <v>945000</v>
      </c>
      <c r="F239" s="31">
        <v>0</v>
      </c>
      <c r="G239" s="36">
        <f t="shared" si="56"/>
        <v>0</v>
      </c>
      <c r="H239" s="31">
        <v>350439</v>
      </c>
      <c r="I239" s="36">
        <f t="shared" si="57"/>
        <v>0.37083492063492063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350439</v>
      </c>
      <c r="O239" s="36">
        <f t="shared" si="61"/>
        <v>0.37083492063492063</v>
      </c>
      <c r="P239" s="31">
        <v>25990</v>
      </c>
      <c r="Q239" s="31">
        <v>250000</v>
      </c>
      <c r="R239" s="31">
        <v>250000</v>
      </c>
      <c r="S239" s="31">
        <v>121428</v>
      </c>
      <c r="T239" s="36">
        <f t="shared" si="62"/>
        <v>0.48571199999999998</v>
      </c>
      <c r="U239" s="36">
        <f t="shared" si="63"/>
        <v>12.483609080415544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181419670</v>
      </c>
      <c r="E240" s="32">
        <f>SUM(E234:E239)</f>
        <v>181419670</v>
      </c>
      <c r="F240" s="32">
        <f>SUM(F234:F239)</f>
        <v>36072017</v>
      </c>
      <c r="G240" s="37">
        <f t="shared" si="56"/>
        <v>0.19883189623264114</v>
      </c>
      <c r="H240" s="32">
        <f>SUM(H234:H239)</f>
        <v>43959964</v>
      </c>
      <c r="I240" s="37">
        <f t="shared" si="57"/>
        <v>0.24231090267113814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80031981</v>
      </c>
      <c r="O240" s="37">
        <f t="shared" si="61"/>
        <v>0.44114279890377928</v>
      </c>
      <c r="P240" s="32">
        <f>SUM(P234:P239)</f>
        <v>41983077</v>
      </c>
      <c r="Q240" s="32">
        <f>SUM(Q234:Q239)</f>
        <v>171499015</v>
      </c>
      <c r="R240" s="32">
        <f>SUM(R234:R239)</f>
        <v>176651883</v>
      </c>
      <c r="S240" s="32">
        <f>SUM(S234:S239)</f>
        <v>71257798</v>
      </c>
      <c r="T240" s="37">
        <f t="shared" si="62"/>
        <v>0.41549975082947271</v>
      </c>
      <c r="U240" s="37">
        <f t="shared" si="63"/>
        <v>4.7087711079395245E-2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4868739</v>
      </c>
      <c r="E242" s="31">
        <v>4868739</v>
      </c>
      <c r="F242" s="31">
        <v>909090</v>
      </c>
      <c r="G242" s="36">
        <f t="shared" si="56"/>
        <v>0.18671980568274454</v>
      </c>
      <c r="H242" s="31">
        <v>1315483</v>
      </c>
      <c r="I242" s="36">
        <f t="shared" si="57"/>
        <v>0.27018967334252258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2224573</v>
      </c>
      <c r="O242" s="36">
        <f t="shared" si="61"/>
        <v>0.45690947902526713</v>
      </c>
      <c r="P242" s="31">
        <v>1311011</v>
      </c>
      <c r="Q242" s="31">
        <v>417492480</v>
      </c>
      <c r="R242" s="31">
        <v>3563498</v>
      </c>
      <c r="S242" s="31">
        <v>1244230</v>
      </c>
      <c r="T242" s="36">
        <f t="shared" si="62"/>
        <v>2.9802452968733712E-3</v>
      </c>
      <c r="U242" s="36">
        <f t="shared" si="63"/>
        <v>3.4111079159517832E-3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41301084</v>
      </c>
      <c r="E243" s="31">
        <v>41301084</v>
      </c>
      <c r="F243" s="31">
        <v>6441821</v>
      </c>
      <c r="G243" s="36">
        <f t="shared" si="56"/>
        <v>0.15597220160129452</v>
      </c>
      <c r="H243" s="31">
        <v>6779919</v>
      </c>
      <c r="I243" s="36">
        <f t="shared" si="57"/>
        <v>0.1641583789907306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13221740</v>
      </c>
      <c r="O243" s="36">
        <f t="shared" si="61"/>
        <v>0.32013058059202515</v>
      </c>
      <c r="P243" s="31">
        <v>11032249</v>
      </c>
      <c r="Q243" s="31">
        <v>46495651</v>
      </c>
      <c r="R243" s="31">
        <v>47480651</v>
      </c>
      <c r="S243" s="31">
        <v>21675665</v>
      </c>
      <c r="T243" s="36">
        <f t="shared" si="62"/>
        <v>0.46618693434360131</v>
      </c>
      <c r="U243" s="36">
        <f t="shared" si="63"/>
        <v>-0.38544543365545869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1500000</v>
      </c>
      <c r="E244" s="31">
        <v>1500000</v>
      </c>
      <c r="F244" s="31">
        <v>84637</v>
      </c>
      <c r="G244" s="36">
        <f t="shared" si="56"/>
        <v>5.6424666666666665E-2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84637</v>
      </c>
      <c r="O244" s="36">
        <f t="shared" si="61"/>
        <v>5.6424666666666665E-2</v>
      </c>
      <c r="P244" s="31">
        <v>0</v>
      </c>
      <c r="Q244" s="31">
        <v>3732363</v>
      </c>
      <c r="R244" s="31">
        <v>3732363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8837811</v>
      </c>
      <c r="E245" s="31">
        <v>8837811</v>
      </c>
      <c r="F245" s="31">
        <v>467906</v>
      </c>
      <c r="G245" s="36">
        <f t="shared" si="56"/>
        <v>5.2943653128585802E-2</v>
      </c>
      <c r="H245" s="31">
        <v>258917</v>
      </c>
      <c r="I245" s="36">
        <f t="shared" si="57"/>
        <v>2.9296507924869632E-2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726823</v>
      </c>
      <c r="O245" s="36">
        <f t="shared" si="61"/>
        <v>8.2240161053455427E-2</v>
      </c>
      <c r="P245" s="31">
        <v>1928467</v>
      </c>
      <c r="Q245" s="31">
        <v>15067560</v>
      </c>
      <c r="R245" s="31">
        <v>7794324</v>
      </c>
      <c r="S245" s="31">
        <v>4020581</v>
      </c>
      <c r="T245" s="36">
        <f t="shared" si="62"/>
        <v>0.2668368999360215</v>
      </c>
      <c r="U245" s="36">
        <f t="shared" si="63"/>
        <v>-0.8657394707817142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56507634</v>
      </c>
      <c r="E247" s="32">
        <f>SUM(E241:E246)</f>
        <v>56507634</v>
      </c>
      <c r="F247" s="32">
        <f>SUM(F241:F246)</f>
        <v>7903454</v>
      </c>
      <c r="G247" s="37">
        <f t="shared" si="56"/>
        <v>0.13986524369432987</v>
      </c>
      <c r="H247" s="32">
        <f>SUM(H241:H246)</f>
        <v>8354319</v>
      </c>
      <c r="I247" s="37">
        <f t="shared" si="57"/>
        <v>0.14784407713832082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16257773</v>
      </c>
      <c r="O247" s="37">
        <f t="shared" si="61"/>
        <v>0.28770932083265066</v>
      </c>
      <c r="P247" s="32">
        <f>SUM(P241:P246)</f>
        <v>14271727</v>
      </c>
      <c r="Q247" s="32">
        <f>SUM(Q241:Q246)</f>
        <v>482788054</v>
      </c>
      <c r="R247" s="32">
        <f>SUM(R241:R246)</f>
        <v>62570836</v>
      </c>
      <c r="S247" s="32">
        <f>SUM(S241:S246)</f>
        <v>26940476</v>
      </c>
      <c r="T247" s="37">
        <f t="shared" si="62"/>
        <v>5.5801869530102334E-2</v>
      </c>
      <c r="U247" s="37">
        <f t="shared" si="63"/>
        <v>-0.41462452301673092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16664942</v>
      </c>
      <c r="E248" s="31">
        <v>16664942</v>
      </c>
      <c r="F248" s="31">
        <v>5814600</v>
      </c>
      <c r="G248" s="36">
        <f t="shared" si="56"/>
        <v>0.34891210542466933</v>
      </c>
      <c r="H248" s="31">
        <v>6604254</v>
      </c>
      <c r="I248" s="36">
        <f t="shared" si="57"/>
        <v>0.3962962487358192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12418854</v>
      </c>
      <c r="O248" s="36">
        <f t="shared" si="61"/>
        <v>0.74520835416048847</v>
      </c>
      <c r="P248" s="31">
        <v>1711444</v>
      </c>
      <c r="Q248" s="31">
        <v>9697923</v>
      </c>
      <c r="R248" s="31">
        <v>15900576</v>
      </c>
      <c r="S248" s="31">
        <v>10184622</v>
      </c>
      <c r="T248" s="36">
        <f t="shared" si="62"/>
        <v>1.0501859006304752</v>
      </c>
      <c r="U248" s="36">
        <f t="shared" si="63"/>
        <v>2.8588782338189271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18350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18350</v>
      </c>
      <c r="O249" s="36">
        <f t="shared" si="61"/>
        <v>0</v>
      </c>
      <c r="P249" s="31">
        <v>0</v>
      </c>
      <c r="Q249" s="31">
        <v>0</v>
      </c>
      <c r="R249" s="31">
        <v>136631</v>
      </c>
      <c r="S249" s="31">
        <v>541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19784545</v>
      </c>
      <c r="E250" s="31">
        <v>19784545</v>
      </c>
      <c r="F250" s="31">
        <v>2371337</v>
      </c>
      <c r="G250" s="36">
        <f t="shared" si="56"/>
        <v>0.11985805081693818</v>
      </c>
      <c r="H250" s="31">
        <v>3357343</v>
      </c>
      <c r="I250" s="36">
        <f t="shared" si="57"/>
        <v>0.16969523433568981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5728680</v>
      </c>
      <c r="O250" s="36">
        <f t="shared" si="61"/>
        <v>0.28955328515262796</v>
      </c>
      <c r="P250" s="31">
        <v>1559370</v>
      </c>
      <c r="Q250" s="31">
        <v>18987193</v>
      </c>
      <c r="R250" s="31">
        <v>18791193</v>
      </c>
      <c r="S250" s="31">
        <v>1647962</v>
      </c>
      <c r="T250" s="36">
        <f t="shared" si="62"/>
        <v>8.6793345388125567E-2</v>
      </c>
      <c r="U250" s="36">
        <f t="shared" si="63"/>
        <v>1.153012434508808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3595419</v>
      </c>
      <c r="E251" s="31">
        <v>3595419</v>
      </c>
      <c r="F251" s="31">
        <v>84739</v>
      </c>
      <c r="G251" s="36">
        <f t="shared" si="56"/>
        <v>2.3568602157356348E-2</v>
      </c>
      <c r="H251" s="31">
        <v>55304</v>
      </c>
      <c r="I251" s="36">
        <f t="shared" si="57"/>
        <v>1.5381795557068593E-2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140043</v>
      </c>
      <c r="O251" s="36">
        <f t="shared" si="61"/>
        <v>3.8950397714424941E-2</v>
      </c>
      <c r="P251" s="31">
        <v>188761</v>
      </c>
      <c r="Q251" s="31">
        <v>1410278</v>
      </c>
      <c r="R251" s="31">
        <v>1485326</v>
      </c>
      <c r="S251" s="31">
        <v>291176</v>
      </c>
      <c r="T251" s="36">
        <f t="shared" si="62"/>
        <v>0.20646709372194702</v>
      </c>
      <c r="U251" s="36">
        <f t="shared" si="63"/>
        <v>-0.70701575007549233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32300</v>
      </c>
      <c r="G252" s="36">
        <f t="shared" si="56"/>
        <v>0</v>
      </c>
      <c r="H252" s="31">
        <v>27375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59675</v>
      </c>
      <c r="O252" s="36">
        <f t="shared" si="61"/>
        <v>0</v>
      </c>
      <c r="P252" s="31">
        <v>22800</v>
      </c>
      <c r="Q252" s="31">
        <v>0</v>
      </c>
      <c r="R252" s="31">
        <v>0</v>
      </c>
      <c r="S252" s="31">
        <v>22800</v>
      </c>
      <c r="T252" s="36">
        <f t="shared" si="62"/>
        <v>0</v>
      </c>
      <c r="U252" s="36">
        <f t="shared" si="63"/>
        <v>0.20065789473684204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40044906</v>
      </c>
      <c r="E254" s="32">
        <f>SUM(E248:E253)</f>
        <v>40044906</v>
      </c>
      <c r="F254" s="32">
        <f>SUM(F248:F253)</f>
        <v>8302976</v>
      </c>
      <c r="G254" s="37">
        <f t="shared" si="56"/>
        <v>0.20734162792141403</v>
      </c>
      <c r="H254" s="32">
        <f>SUM(H248:H253)</f>
        <v>10062626</v>
      </c>
      <c r="I254" s="37">
        <f t="shared" si="57"/>
        <v>0.25128354652649204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18365602</v>
      </c>
      <c r="O254" s="37">
        <f t="shared" si="61"/>
        <v>0.45862517444790607</v>
      </c>
      <c r="P254" s="32">
        <f>SUM(P248:P253)</f>
        <v>3482375</v>
      </c>
      <c r="Q254" s="32">
        <f>SUM(Q248:Q253)</f>
        <v>30095394</v>
      </c>
      <c r="R254" s="32">
        <f>SUM(R248:R253)</f>
        <v>36313726</v>
      </c>
      <c r="S254" s="32">
        <f>SUM(S248:S253)</f>
        <v>12147101</v>
      </c>
      <c r="T254" s="37">
        <f t="shared" si="62"/>
        <v>0.40361993599419232</v>
      </c>
      <c r="U254" s="37">
        <f t="shared" si="63"/>
        <v>1.8895871352166265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84174333</v>
      </c>
      <c r="E255" s="31">
        <v>84174333</v>
      </c>
      <c r="F255" s="31">
        <v>16014954</v>
      </c>
      <c r="G255" s="36">
        <f t="shared" si="56"/>
        <v>0.19025935138684141</v>
      </c>
      <c r="H255" s="31">
        <v>20128962</v>
      </c>
      <c r="I255" s="36">
        <f t="shared" si="57"/>
        <v>0.23913420258405849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36143916</v>
      </c>
      <c r="O255" s="36">
        <f t="shared" si="61"/>
        <v>0.4293935539708999</v>
      </c>
      <c r="P255" s="31">
        <v>20727502</v>
      </c>
      <c r="Q255" s="31">
        <v>91830816</v>
      </c>
      <c r="R255" s="31">
        <v>91812649</v>
      </c>
      <c r="S255" s="31">
        <v>37696743</v>
      </c>
      <c r="T255" s="36">
        <f t="shared" si="62"/>
        <v>0.41050210203947224</v>
      </c>
      <c r="U255" s="36">
        <f t="shared" si="63"/>
        <v>-2.8876610408721692E-2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2154702</v>
      </c>
      <c r="E256" s="31">
        <v>2154702</v>
      </c>
      <c r="F256" s="31">
        <v>477550</v>
      </c>
      <c r="G256" s="36">
        <f t="shared" si="56"/>
        <v>0.22163157596734956</v>
      </c>
      <c r="H256" s="31">
        <v>578921</v>
      </c>
      <c r="I256" s="36">
        <f t="shared" si="57"/>
        <v>0.26867798888198924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1056471</v>
      </c>
      <c r="O256" s="36">
        <f t="shared" si="61"/>
        <v>0.4903095648493388</v>
      </c>
      <c r="P256" s="31">
        <v>545628</v>
      </c>
      <c r="Q256" s="31">
        <v>2064141</v>
      </c>
      <c r="R256" s="31">
        <v>2064141</v>
      </c>
      <c r="S256" s="31">
        <v>1023510</v>
      </c>
      <c r="T256" s="36">
        <f t="shared" si="62"/>
        <v>0.49585275424498615</v>
      </c>
      <c r="U256" s="36">
        <f t="shared" si="63"/>
        <v>6.101776301802686E-2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70671142</v>
      </c>
      <c r="E257" s="31">
        <v>70671142</v>
      </c>
      <c r="F257" s="31">
        <v>14423833</v>
      </c>
      <c r="G257" s="36">
        <f t="shared" si="56"/>
        <v>0.20409791877991726</v>
      </c>
      <c r="H257" s="31">
        <v>17414855</v>
      </c>
      <c r="I257" s="36">
        <f t="shared" si="57"/>
        <v>0.24642102146870642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31838688</v>
      </c>
      <c r="O257" s="36">
        <f t="shared" si="61"/>
        <v>0.45051894024862371</v>
      </c>
      <c r="P257" s="31">
        <v>16857006</v>
      </c>
      <c r="Q257" s="31">
        <v>72877282</v>
      </c>
      <c r="R257" s="31">
        <v>71545397</v>
      </c>
      <c r="S257" s="31">
        <v>32444165</v>
      </c>
      <c r="T257" s="36">
        <f t="shared" si="62"/>
        <v>0.44518900965598579</v>
      </c>
      <c r="U257" s="36">
        <f t="shared" si="63"/>
        <v>3.3093005958472199E-2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157000177</v>
      </c>
      <c r="E259" s="32">
        <f>SUM(E255:E258)</f>
        <v>157000177</v>
      </c>
      <c r="F259" s="32">
        <f>SUM(F255:F258)</f>
        <v>30916337</v>
      </c>
      <c r="G259" s="37">
        <f t="shared" si="56"/>
        <v>0.19691912194468417</v>
      </c>
      <c r="H259" s="32">
        <f>SUM(H255:H258)</f>
        <v>38122738</v>
      </c>
      <c r="I259" s="37">
        <f t="shared" si="57"/>
        <v>0.2428197135089854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69039075</v>
      </c>
      <c r="O259" s="37">
        <f t="shared" si="61"/>
        <v>0.4397388354536696</v>
      </c>
      <c r="P259" s="32">
        <f>SUM(P255:P258)</f>
        <v>38130136</v>
      </c>
      <c r="Q259" s="32">
        <f>SUM(Q255:Q258)</f>
        <v>166772239</v>
      </c>
      <c r="R259" s="32">
        <f>SUM(R255:R258)</f>
        <v>165422187</v>
      </c>
      <c r="S259" s="32">
        <f>SUM(S255:S258)</f>
        <v>71164418</v>
      </c>
      <c r="T259" s="37">
        <f t="shared" si="62"/>
        <v>0.42671621144332061</v>
      </c>
      <c r="U259" s="37">
        <f t="shared" si="63"/>
        <v>-1.9401976431454582E-4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434972387</v>
      </c>
      <c r="E260" s="32">
        <f>SUM(E234:E239,E241:E246,E248:E253,E255:E258)</f>
        <v>434972387</v>
      </c>
      <c r="F260" s="32">
        <f>SUM(F234:F239,F241:F246,F248:F253,F255:F258)</f>
        <v>83194784</v>
      </c>
      <c r="G260" s="37">
        <f t="shared" si="56"/>
        <v>0.19126451813135439</v>
      </c>
      <c r="H260" s="32">
        <f>SUM(H234:H239,H241:H246,H248:H253,H255:H258)</f>
        <v>100499647</v>
      </c>
      <c r="I260" s="37">
        <f t="shared" si="57"/>
        <v>0.2310483377879341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183694431</v>
      </c>
      <c r="O260" s="37">
        <f t="shared" si="61"/>
        <v>0.42231285591928852</v>
      </c>
      <c r="P260" s="32">
        <f>SUM(P234:P239,P241:P246,P248:P253,P255:P258)</f>
        <v>97867315</v>
      </c>
      <c r="Q260" s="32">
        <f>SUM(Q234:Q239,Q241:Q246,Q248:Q253,Q255:Q258)</f>
        <v>851154702</v>
      </c>
      <c r="R260" s="32">
        <f>SUM(R234:R239,R241:R246,R248:R253,R255:R258)</f>
        <v>440958632</v>
      </c>
      <c r="S260" s="32">
        <f>SUM(S234:S239,S241:S246,S248:S253,S255:S258)</f>
        <v>181509793</v>
      </c>
      <c r="T260" s="37">
        <f t="shared" si="62"/>
        <v>0.21325123690616704</v>
      </c>
      <c r="U260" s="37">
        <f t="shared" si="63"/>
        <v>2.6896947157485585E-2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-5277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-5277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18313410</v>
      </c>
      <c r="E264" s="31">
        <v>18313410</v>
      </c>
      <c r="F264" s="31">
        <v>4747436</v>
      </c>
      <c r="G264" s="36">
        <f t="shared" si="64"/>
        <v>0.25923276986645305</v>
      </c>
      <c r="H264" s="31">
        <v>5864194</v>
      </c>
      <c r="I264" s="36">
        <f t="shared" si="65"/>
        <v>0.32021311159418153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10611630</v>
      </c>
      <c r="O264" s="36">
        <f t="shared" si="69"/>
        <v>0.57944588146063458</v>
      </c>
      <c r="P264" s="31">
        <v>4036437</v>
      </c>
      <c r="Q264" s="31">
        <v>18533595</v>
      </c>
      <c r="R264" s="31">
        <v>19117576</v>
      </c>
      <c r="S264" s="31">
        <v>8634393</v>
      </c>
      <c r="T264" s="36">
        <f t="shared" si="70"/>
        <v>0.4658779367953168</v>
      </c>
      <c r="U264" s="36">
        <f t="shared" si="71"/>
        <v>0.45281444997159626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45314132</v>
      </c>
      <c r="E265" s="31">
        <v>45314132</v>
      </c>
      <c r="F265" s="31">
        <v>8900438</v>
      </c>
      <c r="G265" s="36">
        <f t="shared" si="64"/>
        <v>0.1964163850694525</v>
      </c>
      <c r="H265" s="31">
        <v>10032680</v>
      </c>
      <c r="I265" s="36">
        <f t="shared" si="65"/>
        <v>0.22140289479670491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18933118</v>
      </c>
      <c r="O265" s="36">
        <f t="shared" si="69"/>
        <v>0.41781927986615741</v>
      </c>
      <c r="P265" s="31">
        <v>8725450</v>
      </c>
      <c r="Q265" s="31">
        <v>57096765</v>
      </c>
      <c r="R265" s="31">
        <v>39699877</v>
      </c>
      <c r="S265" s="31">
        <v>15613747</v>
      </c>
      <c r="T265" s="36">
        <f t="shared" si="70"/>
        <v>0.27346114968159757</v>
      </c>
      <c r="U265" s="36">
        <f t="shared" si="71"/>
        <v>0.1498180609596067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63627542</v>
      </c>
      <c r="E267" s="32">
        <f>SUM(E263:E266)</f>
        <v>63627542</v>
      </c>
      <c r="F267" s="32">
        <f>SUM(F263:F266)</f>
        <v>13642597</v>
      </c>
      <c r="G267" s="37">
        <f t="shared" si="64"/>
        <v>0.21441339035224716</v>
      </c>
      <c r="H267" s="32">
        <f>SUM(H263:H266)</f>
        <v>15896874</v>
      </c>
      <c r="I267" s="37">
        <f t="shared" si="65"/>
        <v>0.24984265461645525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29539471</v>
      </c>
      <c r="O267" s="37">
        <f t="shared" si="69"/>
        <v>0.46425604496870237</v>
      </c>
      <c r="P267" s="32">
        <f>SUM(P263:P266)</f>
        <v>12761887</v>
      </c>
      <c r="Q267" s="32">
        <f>SUM(Q263:Q266)</f>
        <v>75630360</v>
      </c>
      <c r="R267" s="32">
        <f>SUM(R263:R266)</f>
        <v>58817453</v>
      </c>
      <c r="S267" s="32">
        <f>SUM(S263:S266)</f>
        <v>24248140</v>
      </c>
      <c r="T267" s="37">
        <f t="shared" si="70"/>
        <v>0.32061383814647981</v>
      </c>
      <c r="U267" s="37">
        <f t="shared" si="71"/>
        <v>0.24565230831459339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2808026</v>
      </c>
      <c r="E268" s="31">
        <v>2808026</v>
      </c>
      <c r="F268" s="31">
        <v>401258</v>
      </c>
      <c r="G268" s="36">
        <f t="shared" si="64"/>
        <v>0.14289682502939788</v>
      </c>
      <c r="H268" s="31">
        <v>393595</v>
      </c>
      <c r="I268" s="36">
        <f t="shared" si="65"/>
        <v>0.1401678616935883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794853</v>
      </c>
      <c r="O268" s="36">
        <f t="shared" si="69"/>
        <v>0.28306468672298618</v>
      </c>
      <c r="P268" s="31">
        <v>922043</v>
      </c>
      <c r="Q268" s="31">
        <v>2639929</v>
      </c>
      <c r="R268" s="31">
        <v>5161933</v>
      </c>
      <c r="S268" s="31">
        <v>1366936</v>
      </c>
      <c r="T268" s="36">
        <f t="shared" si="70"/>
        <v>0.51779271336463972</v>
      </c>
      <c r="U268" s="36">
        <f t="shared" si="71"/>
        <v>-0.57312728365163013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13852125</v>
      </c>
      <c r="E269" s="31">
        <v>13852126</v>
      </c>
      <c r="F269" s="31">
        <v>1827688</v>
      </c>
      <c r="G269" s="36">
        <f t="shared" si="64"/>
        <v>0.13194278856132183</v>
      </c>
      <c r="H269" s="31">
        <v>1591124</v>
      </c>
      <c r="I269" s="36">
        <f t="shared" si="65"/>
        <v>0.11486497559038776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3418812</v>
      </c>
      <c r="O269" s="36">
        <f t="shared" si="69"/>
        <v>0.24680776415170957</v>
      </c>
      <c r="P269" s="31">
        <v>986335</v>
      </c>
      <c r="Q269" s="31">
        <v>14097928</v>
      </c>
      <c r="R269" s="31">
        <v>13859454</v>
      </c>
      <c r="S269" s="31">
        <v>1881198</v>
      </c>
      <c r="T269" s="36">
        <f t="shared" si="70"/>
        <v>0.13343790662003666</v>
      </c>
      <c r="U269" s="36">
        <f t="shared" si="71"/>
        <v>0.61316793989871599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1965107</v>
      </c>
      <c r="E271" s="31">
        <v>1965107</v>
      </c>
      <c r="F271" s="31">
        <v>51605</v>
      </c>
      <c r="G271" s="36">
        <f t="shared" si="64"/>
        <v>2.6260656544401909E-2</v>
      </c>
      <c r="H271" s="31">
        <v>72876</v>
      </c>
      <c r="I271" s="36">
        <f t="shared" si="65"/>
        <v>3.7085003513803574E-2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124481</v>
      </c>
      <c r="O271" s="36">
        <f t="shared" si="69"/>
        <v>6.334566005820548E-2</v>
      </c>
      <c r="P271" s="31">
        <v>162284</v>
      </c>
      <c r="Q271" s="31">
        <v>1849492</v>
      </c>
      <c r="R271" s="31">
        <v>1904096</v>
      </c>
      <c r="S271" s="31">
        <v>294740</v>
      </c>
      <c r="T271" s="36">
        <f t="shared" si="70"/>
        <v>0.15936267904916593</v>
      </c>
      <c r="U271" s="36">
        <f t="shared" si="71"/>
        <v>-0.55093539720490003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832318</v>
      </c>
      <c r="E272" s="31">
        <v>832318</v>
      </c>
      <c r="F272" s="31">
        <v>207079</v>
      </c>
      <c r="G272" s="36">
        <f t="shared" si="64"/>
        <v>0.24879793540449685</v>
      </c>
      <c r="H272" s="31">
        <v>271046</v>
      </c>
      <c r="I272" s="36">
        <f t="shared" si="65"/>
        <v>0.32565197436556703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478125</v>
      </c>
      <c r="O272" s="36">
        <f t="shared" si="69"/>
        <v>0.57444990977006383</v>
      </c>
      <c r="P272" s="31">
        <v>252349</v>
      </c>
      <c r="Q272" s="31">
        <v>857866</v>
      </c>
      <c r="R272" s="31">
        <v>797305</v>
      </c>
      <c r="S272" s="31">
        <v>377149</v>
      </c>
      <c r="T272" s="36">
        <f t="shared" si="70"/>
        <v>0.4396362602084708</v>
      </c>
      <c r="U272" s="36">
        <f t="shared" si="71"/>
        <v>7.4091833135855545E-2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910881</v>
      </c>
      <c r="E273" s="31">
        <v>910881</v>
      </c>
      <c r="F273" s="31">
        <v>88871</v>
      </c>
      <c r="G273" s="36">
        <f t="shared" si="64"/>
        <v>9.7565982823222791E-2</v>
      </c>
      <c r="H273" s="31">
        <v>65268</v>
      </c>
      <c r="I273" s="36">
        <f t="shared" si="65"/>
        <v>7.1653706686164276E-2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154139</v>
      </c>
      <c r="O273" s="36">
        <f t="shared" si="69"/>
        <v>0.16921968950938707</v>
      </c>
      <c r="P273" s="31">
        <v>75046</v>
      </c>
      <c r="Q273" s="31">
        <v>867724</v>
      </c>
      <c r="R273" s="31">
        <v>867724</v>
      </c>
      <c r="S273" s="31">
        <v>129159</v>
      </c>
      <c r="T273" s="36">
        <f t="shared" si="70"/>
        <v>0.14884802079924031</v>
      </c>
      <c r="U273" s="36">
        <f t="shared" si="71"/>
        <v>-0.13029342003571143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20368457</v>
      </c>
      <c r="E275" s="32">
        <f>SUM(E268:E274)</f>
        <v>20368458</v>
      </c>
      <c r="F275" s="32">
        <f>SUM(F268:F274)</f>
        <v>2576501</v>
      </c>
      <c r="G275" s="37">
        <f t="shared" si="64"/>
        <v>0.12649465789185702</v>
      </c>
      <c r="H275" s="32">
        <f>SUM(H268:H274)</f>
        <v>2393909</v>
      </c>
      <c r="I275" s="37">
        <f t="shared" si="65"/>
        <v>0.11753020859655693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4970410</v>
      </c>
      <c r="O275" s="37">
        <f t="shared" si="69"/>
        <v>0.24402486648841393</v>
      </c>
      <c r="P275" s="32">
        <f>SUM(P268:P274)</f>
        <v>2398057</v>
      </c>
      <c r="Q275" s="32">
        <f>SUM(Q268:Q274)</f>
        <v>20312939</v>
      </c>
      <c r="R275" s="32">
        <f>SUM(R268:R274)</f>
        <v>22590512</v>
      </c>
      <c r="S275" s="32">
        <f>SUM(S268:S274)</f>
        <v>4049182</v>
      </c>
      <c r="T275" s="37">
        <f t="shared" si="70"/>
        <v>0.19934003641718218</v>
      </c>
      <c r="U275" s="37">
        <f t="shared" si="71"/>
        <v>-1.7297336969054333E-3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5263607</v>
      </c>
      <c r="E277" s="31">
        <v>5263607</v>
      </c>
      <c r="F277" s="31">
        <v>1014654</v>
      </c>
      <c r="G277" s="36">
        <f t="shared" si="64"/>
        <v>0.19276781112267691</v>
      </c>
      <c r="H277" s="31">
        <v>1049309</v>
      </c>
      <c r="I277" s="36">
        <f t="shared" si="65"/>
        <v>0.19935169931949706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2063963</v>
      </c>
      <c r="O277" s="36">
        <f t="shared" si="69"/>
        <v>0.39211951044217397</v>
      </c>
      <c r="P277" s="31">
        <v>1078671</v>
      </c>
      <c r="Q277" s="31">
        <v>4868268</v>
      </c>
      <c r="R277" s="31">
        <v>4970068</v>
      </c>
      <c r="S277" s="31">
        <v>2110214</v>
      </c>
      <c r="T277" s="36">
        <f t="shared" si="70"/>
        <v>0.43346298930132854</v>
      </c>
      <c r="U277" s="36">
        <f t="shared" si="71"/>
        <v>-2.7220533415656889E-2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9776112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245812</v>
      </c>
      <c r="Q278" s="31">
        <v>9442580</v>
      </c>
      <c r="R278" s="31">
        <v>9416600</v>
      </c>
      <c r="S278" s="31">
        <v>256606</v>
      </c>
      <c r="T278" s="36">
        <f t="shared" si="70"/>
        <v>2.717541180482453E-2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426538</v>
      </c>
      <c r="E279" s="31">
        <v>426538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5626</v>
      </c>
      <c r="Q279" s="31">
        <v>475892</v>
      </c>
      <c r="R279" s="31">
        <v>475892</v>
      </c>
      <c r="S279" s="31">
        <v>7266</v>
      </c>
      <c r="T279" s="36">
        <f t="shared" si="70"/>
        <v>1.5268170089011792E-2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2226629</v>
      </c>
      <c r="E280" s="31">
        <v>2226629</v>
      </c>
      <c r="F280" s="31">
        <v>714957</v>
      </c>
      <c r="G280" s="36">
        <f t="shared" si="64"/>
        <v>0.32109390473222077</v>
      </c>
      <c r="H280" s="31">
        <v>557729</v>
      </c>
      <c r="I280" s="36">
        <f t="shared" si="65"/>
        <v>0.250481332992609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1272686</v>
      </c>
      <c r="O280" s="36">
        <f t="shared" si="69"/>
        <v>0.57157523772482977</v>
      </c>
      <c r="P280" s="31">
        <v>264071</v>
      </c>
      <c r="Q280" s="31">
        <v>1298091</v>
      </c>
      <c r="R280" s="31">
        <v>1248091</v>
      </c>
      <c r="S280" s="31">
        <v>556125</v>
      </c>
      <c r="T280" s="36">
        <f t="shared" si="70"/>
        <v>0.42841757627161731</v>
      </c>
      <c r="U280" s="36">
        <f t="shared" si="71"/>
        <v>1.1120418372331682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5227101</v>
      </c>
      <c r="E282" s="31">
        <v>5227101</v>
      </c>
      <c r="F282" s="31">
        <v>1322699</v>
      </c>
      <c r="G282" s="36">
        <f t="shared" si="64"/>
        <v>0.25304638268898955</v>
      </c>
      <c r="H282" s="31">
        <v>987976</v>
      </c>
      <c r="I282" s="36">
        <f t="shared" si="65"/>
        <v>0.18901031374752467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2310675</v>
      </c>
      <c r="O282" s="36">
        <f t="shared" si="69"/>
        <v>0.44205669643651424</v>
      </c>
      <c r="P282" s="31">
        <v>1325864</v>
      </c>
      <c r="Q282" s="31">
        <v>4501632</v>
      </c>
      <c r="R282" s="31">
        <v>4801632</v>
      </c>
      <c r="S282" s="31">
        <v>1743573</v>
      </c>
      <c r="T282" s="36">
        <f t="shared" si="70"/>
        <v>0.38732019854132899</v>
      </c>
      <c r="U282" s="36">
        <f t="shared" si="71"/>
        <v>-0.25484363403788024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399096</v>
      </c>
      <c r="E283" s="31">
        <v>399096</v>
      </c>
      <c r="F283" s="31">
        <v>91189</v>
      </c>
      <c r="G283" s="36">
        <f t="shared" si="64"/>
        <v>0.22848888487982841</v>
      </c>
      <c r="H283" s="31">
        <v>63664</v>
      </c>
      <c r="I283" s="36">
        <f t="shared" si="65"/>
        <v>0.15952051636698938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154853</v>
      </c>
      <c r="O283" s="36">
        <f t="shared" si="69"/>
        <v>0.38800940124681782</v>
      </c>
      <c r="P283" s="31">
        <v>547</v>
      </c>
      <c r="Q283" s="31">
        <v>377210</v>
      </c>
      <c r="R283" s="31">
        <v>378780</v>
      </c>
      <c r="S283" s="31">
        <v>547</v>
      </c>
      <c r="T283" s="36">
        <f t="shared" si="70"/>
        <v>1.4501206224649399E-3</v>
      </c>
      <c r="U283" s="36">
        <f t="shared" si="71"/>
        <v>115.38756855575869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13542971</v>
      </c>
      <c r="E285" s="32">
        <f>SUM(E276:E284)</f>
        <v>23319083</v>
      </c>
      <c r="F285" s="32">
        <f>SUM(F276:F284)</f>
        <v>3143499</v>
      </c>
      <c r="G285" s="37">
        <f t="shared" si="64"/>
        <v>0.23211295364953524</v>
      </c>
      <c r="H285" s="32">
        <f>SUM(H276:H284)</f>
        <v>2658678</v>
      </c>
      <c r="I285" s="37">
        <f t="shared" si="65"/>
        <v>0.19631423562820891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5802177</v>
      </c>
      <c r="O285" s="37">
        <f t="shared" si="69"/>
        <v>0.42842718927774415</v>
      </c>
      <c r="P285" s="32">
        <f>SUM(P276:P284)</f>
        <v>2920591</v>
      </c>
      <c r="Q285" s="32">
        <f>SUM(Q276:Q284)</f>
        <v>20963673</v>
      </c>
      <c r="R285" s="32">
        <f>SUM(R276:R284)</f>
        <v>21291063</v>
      </c>
      <c r="S285" s="32">
        <f>SUM(S276:S284)</f>
        <v>4674331</v>
      </c>
      <c r="T285" s="37">
        <f t="shared" si="70"/>
        <v>0.22297290174293408</v>
      </c>
      <c r="U285" s="37">
        <f t="shared" si="71"/>
        <v>-8.9678082278552562E-2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8298818</v>
      </c>
      <c r="E288" s="31">
        <v>8298818</v>
      </c>
      <c r="F288" s="31">
        <v>1608658</v>
      </c>
      <c r="G288" s="36">
        <f t="shared" si="64"/>
        <v>0.1938418218112507</v>
      </c>
      <c r="H288" s="31">
        <v>1590191</v>
      </c>
      <c r="I288" s="36">
        <f t="shared" si="65"/>
        <v>0.19161656515421835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3198849</v>
      </c>
      <c r="O288" s="36">
        <f t="shared" si="69"/>
        <v>0.38545838696546908</v>
      </c>
      <c r="P288" s="31">
        <v>1848693</v>
      </c>
      <c r="Q288" s="31">
        <v>9291787</v>
      </c>
      <c r="R288" s="31">
        <v>9291643</v>
      </c>
      <c r="S288" s="31">
        <v>3883005</v>
      </c>
      <c r="T288" s="36">
        <f t="shared" si="70"/>
        <v>0.41789647136767127</v>
      </c>
      <c r="U288" s="36">
        <f t="shared" si="71"/>
        <v>-0.13982959853258492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2066477</v>
      </c>
      <c r="E289" s="31">
        <v>2066477</v>
      </c>
      <c r="F289" s="31">
        <v>188686</v>
      </c>
      <c r="G289" s="36">
        <f t="shared" si="64"/>
        <v>9.1308057142663573E-2</v>
      </c>
      <c r="H289" s="31">
        <v>309985</v>
      </c>
      <c r="I289" s="36">
        <f t="shared" si="65"/>
        <v>0.15000650866184331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498671</v>
      </c>
      <c r="O289" s="36">
        <f t="shared" si="69"/>
        <v>0.24131456580450689</v>
      </c>
      <c r="P289" s="31">
        <v>300673</v>
      </c>
      <c r="Q289" s="31">
        <v>1788764</v>
      </c>
      <c r="R289" s="31">
        <v>1948764</v>
      </c>
      <c r="S289" s="31">
        <v>749641</v>
      </c>
      <c r="T289" s="36">
        <f t="shared" si="70"/>
        <v>0.41908323289153854</v>
      </c>
      <c r="U289" s="36">
        <f t="shared" si="71"/>
        <v>3.0970522793865696E-2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35418057</v>
      </c>
      <c r="E290" s="31">
        <v>35418057</v>
      </c>
      <c r="F290" s="31">
        <v>7498305</v>
      </c>
      <c r="G290" s="36">
        <f t="shared" si="64"/>
        <v>0.2117085361289017</v>
      </c>
      <c r="H290" s="31">
        <v>7792009</v>
      </c>
      <c r="I290" s="36">
        <f t="shared" si="65"/>
        <v>0.22000102941841221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15290314</v>
      </c>
      <c r="O290" s="36">
        <f t="shared" si="69"/>
        <v>0.43170956554731388</v>
      </c>
      <c r="P290" s="31">
        <v>7591554</v>
      </c>
      <c r="Q290" s="31">
        <v>30732217</v>
      </c>
      <c r="R290" s="31">
        <v>34812526</v>
      </c>
      <c r="S290" s="31">
        <v>14878866</v>
      </c>
      <c r="T290" s="36">
        <f t="shared" si="70"/>
        <v>0.48414554667500881</v>
      </c>
      <c r="U290" s="36">
        <f t="shared" si="71"/>
        <v>2.6405002190592386E-2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45783352</v>
      </c>
      <c r="E292" s="32">
        <f>SUM(E286:E291)</f>
        <v>45783352</v>
      </c>
      <c r="F292" s="32">
        <f>SUM(F286:F291)</f>
        <v>9295649</v>
      </c>
      <c r="G292" s="37">
        <f t="shared" si="64"/>
        <v>0.20303557065895919</v>
      </c>
      <c r="H292" s="32">
        <f>SUM(H286:H291)</f>
        <v>9692185</v>
      </c>
      <c r="I292" s="37">
        <f t="shared" si="65"/>
        <v>0.21169671019282293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18987834</v>
      </c>
      <c r="O292" s="37">
        <f t="shared" si="69"/>
        <v>0.4147322808517821</v>
      </c>
      <c r="P292" s="32">
        <f>SUM(P286:P291)</f>
        <v>9740920</v>
      </c>
      <c r="Q292" s="32">
        <f>SUM(Q286:Q291)</f>
        <v>41812768</v>
      </c>
      <c r="R292" s="32">
        <f>SUM(R286:R291)</f>
        <v>46052933</v>
      </c>
      <c r="S292" s="32">
        <f>SUM(S286:S291)</f>
        <v>19511512</v>
      </c>
      <c r="T292" s="37">
        <f t="shared" si="70"/>
        <v>0.46664004640879075</v>
      </c>
      <c r="U292" s="37">
        <f t="shared" si="71"/>
        <v>-5.0031208551143402E-3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63042875</v>
      </c>
      <c r="E293" s="31">
        <v>63042875</v>
      </c>
      <c r="F293" s="31">
        <v>14053373</v>
      </c>
      <c r="G293" s="36">
        <f t="shared" si="64"/>
        <v>0.22291770481596851</v>
      </c>
      <c r="H293" s="31">
        <v>16844680</v>
      </c>
      <c r="I293" s="36">
        <f t="shared" si="65"/>
        <v>0.26719403263255365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30898053</v>
      </c>
      <c r="O293" s="36">
        <f t="shared" si="69"/>
        <v>0.49011173744852216</v>
      </c>
      <c r="P293" s="31">
        <v>17829288</v>
      </c>
      <c r="Q293" s="31">
        <v>56349647</v>
      </c>
      <c r="R293" s="31">
        <v>59296847</v>
      </c>
      <c r="S293" s="31">
        <v>32612309</v>
      </c>
      <c r="T293" s="36">
        <f t="shared" si="70"/>
        <v>0.57874912685788427</v>
      </c>
      <c r="U293" s="36">
        <f t="shared" si="71"/>
        <v>-5.5224190668746842E-2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4845041</v>
      </c>
      <c r="E295" s="31">
        <v>4845041</v>
      </c>
      <c r="F295" s="31">
        <v>709604</v>
      </c>
      <c r="G295" s="36">
        <f t="shared" si="64"/>
        <v>0.14645985451929097</v>
      </c>
      <c r="H295" s="31">
        <v>910631</v>
      </c>
      <c r="I295" s="36">
        <f t="shared" si="65"/>
        <v>0.18795114427308252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1620235</v>
      </c>
      <c r="O295" s="36">
        <f t="shared" si="69"/>
        <v>0.33441099879237346</v>
      </c>
      <c r="P295" s="31">
        <v>1410536</v>
      </c>
      <c r="Q295" s="31">
        <v>5217903</v>
      </c>
      <c r="R295" s="31">
        <v>4640802</v>
      </c>
      <c r="S295" s="31">
        <v>1975631</v>
      </c>
      <c r="T295" s="36">
        <f t="shared" si="70"/>
        <v>0.37862547463990803</v>
      </c>
      <c r="U295" s="36">
        <f t="shared" si="71"/>
        <v>-0.35440782794625592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67887916</v>
      </c>
      <c r="E298" s="32">
        <f>SUM(E293:E297)</f>
        <v>67887916</v>
      </c>
      <c r="F298" s="32">
        <f>SUM(F293:F297)</f>
        <v>14762977</v>
      </c>
      <c r="G298" s="37">
        <f t="shared" si="64"/>
        <v>0.21746104269867408</v>
      </c>
      <c r="H298" s="32">
        <f>SUM(H293:H297)</f>
        <v>17755311</v>
      </c>
      <c r="I298" s="37">
        <f t="shared" si="65"/>
        <v>0.26153860725375633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32518288</v>
      </c>
      <c r="O298" s="37">
        <f t="shared" si="69"/>
        <v>0.47899964995243044</v>
      </c>
      <c r="P298" s="32">
        <f>SUM(P293:P297)</f>
        <v>19239824</v>
      </c>
      <c r="Q298" s="32">
        <f>SUM(Q293:Q297)</f>
        <v>61567550</v>
      </c>
      <c r="R298" s="32">
        <f>SUM(R293:R297)</f>
        <v>63937649</v>
      </c>
      <c r="S298" s="32">
        <f>SUM(S293:S297)</f>
        <v>34587940</v>
      </c>
      <c r="T298" s="37">
        <f t="shared" si="70"/>
        <v>0.5617884746104076</v>
      </c>
      <c r="U298" s="37">
        <f t="shared" si="71"/>
        <v>-7.7158346147033319E-2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211210238</v>
      </c>
      <c r="E299" s="32">
        <f>SUM(E263:E266,E268:E274,E276:E284,E286:E291,E293:E297)</f>
        <v>220986351</v>
      </c>
      <c r="F299" s="32">
        <f>SUM(F263:F266,F268:F274,F276:F284,F286:F291,F293:F297)</f>
        <v>43421223</v>
      </c>
      <c r="G299" s="37">
        <f t="shared" si="64"/>
        <v>0.20558294622062781</v>
      </c>
      <c r="H299" s="32">
        <f>SUM(H263:H266,H268:H274,H276:H284,H286:H291,H293:H297)</f>
        <v>48396957</v>
      </c>
      <c r="I299" s="37">
        <f t="shared" si="65"/>
        <v>0.22914115081864544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91818180</v>
      </c>
      <c r="O299" s="37">
        <f t="shared" si="69"/>
        <v>0.43472409703927328</v>
      </c>
      <c r="P299" s="32">
        <f>SUM(P263:P266,P268:P274,P276:P284,P286:P291,P293:P297)</f>
        <v>47061279</v>
      </c>
      <c r="Q299" s="32">
        <f>SUM(Q263:Q266,Q268:Q274,Q276:Q284,Q286:Q291,Q293:Q297)</f>
        <v>220287290</v>
      </c>
      <c r="R299" s="32">
        <f>SUM(R263:R266,R268:R274,R276:R284,R286:R291,R293:R297)</f>
        <v>212689610</v>
      </c>
      <c r="S299" s="32">
        <f>SUM(S263:S266,S268:S274,S276:S284,S286:S291,S293:S297)</f>
        <v>87071105</v>
      </c>
      <c r="T299" s="37">
        <f t="shared" si="70"/>
        <v>0.39526159225981672</v>
      </c>
      <c r="U299" s="37">
        <f t="shared" si="71"/>
        <v>2.8381676579593229E-2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1385761898</v>
      </c>
      <c r="E302" s="31">
        <v>1385802244</v>
      </c>
      <c r="F302" s="31">
        <v>275815772</v>
      </c>
      <c r="G302" s="36">
        <f t="shared" ref="G302:G339" si="72">IF(($D302     =0),0,($F302     /$D302     ))</f>
        <v>0.19903547095505436</v>
      </c>
      <c r="H302" s="31">
        <v>431717369</v>
      </c>
      <c r="I302" s="36">
        <f t="shared" ref="I302:I339" si="73">IF(($D302     =0),0,($H302     /$D302     ))</f>
        <v>0.3115379125541522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707533141</v>
      </c>
      <c r="O302" s="36">
        <f t="shared" ref="O302:O339" si="77">IF(($D302     =0),0,($N302     /$D302     ))</f>
        <v>0.51057338350920656</v>
      </c>
      <c r="P302" s="31">
        <v>394381527</v>
      </c>
      <c r="Q302" s="31">
        <v>1373113453</v>
      </c>
      <c r="R302" s="31">
        <v>1309959578</v>
      </c>
      <c r="S302" s="31">
        <v>648907287</v>
      </c>
      <c r="T302" s="36">
        <f t="shared" ref="T302:T339" si="78">IF(($Q302     =0),0,($S302     /$Q302     ))</f>
        <v>0.47258096960761481</v>
      </c>
      <c r="U302" s="36">
        <f t="shared" ref="U302:U339" si="79">IF(($P302     =0),0,(($H302     /$P302     )-1))</f>
        <v>9.4669347938297399E-2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1385761898</v>
      </c>
      <c r="E303" s="32">
        <f>E302</f>
        <v>1385802244</v>
      </c>
      <c r="F303" s="32">
        <f>F302</f>
        <v>275815772</v>
      </c>
      <c r="G303" s="37">
        <f t="shared" si="72"/>
        <v>0.19903547095505436</v>
      </c>
      <c r="H303" s="32">
        <f>H302</f>
        <v>431717369</v>
      </c>
      <c r="I303" s="37">
        <f t="shared" si="73"/>
        <v>0.3115379125541522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707533141</v>
      </c>
      <c r="O303" s="37">
        <f t="shared" si="77"/>
        <v>0.51057338350920656</v>
      </c>
      <c r="P303" s="32">
        <f>P302</f>
        <v>394381527</v>
      </c>
      <c r="Q303" s="32">
        <f>Q302</f>
        <v>1373113453</v>
      </c>
      <c r="R303" s="32">
        <f>R302</f>
        <v>1309959578</v>
      </c>
      <c r="S303" s="32">
        <f>S302</f>
        <v>648907287</v>
      </c>
      <c r="T303" s="37">
        <f t="shared" si="78"/>
        <v>0.47258096960761481</v>
      </c>
      <c r="U303" s="37">
        <f t="shared" si="79"/>
        <v>9.4669347938297399E-2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10405192</v>
      </c>
      <c r="E304" s="31">
        <v>10405192</v>
      </c>
      <c r="F304" s="31">
        <v>1882144</v>
      </c>
      <c r="G304" s="36">
        <f t="shared" si="72"/>
        <v>0.18088508121714622</v>
      </c>
      <c r="H304" s="31">
        <v>2556561</v>
      </c>
      <c r="I304" s="36">
        <f t="shared" si="73"/>
        <v>0.24570051182140609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4438705</v>
      </c>
      <c r="O304" s="36">
        <f t="shared" si="77"/>
        <v>0.42658559303855231</v>
      </c>
      <c r="P304" s="31">
        <v>1951612</v>
      </c>
      <c r="Q304" s="31">
        <v>10086783</v>
      </c>
      <c r="R304" s="31">
        <v>9308960</v>
      </c>
      <c r="S304" s="31">
        <v>3506376</v>
      </c>
      <c r="T304" s="36">
        <f t="shared" si="78"/>
        <v>0.34762084204646815</v>
      </c>
      <c r="U304" s="36">
        <f t="shared" si="79"/>
        <v>0.30997401122764145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14485308</v>
      </c>
      <c r="E305" s="31">
        <v>14485308</v>
      </c>
      <c r="F305" s="31">
        <v>2662752</v>
      </c>
      <c r="G305" s="36">
        <f t="shared" si="72"/>
        <v>0.18382432738054311</v>
      </c>
      <c r="H305" s="31">
        <v>3556033</v>
      </c>
      <c r="I305" s="36">
        <f t="shared" si="73"/>
        <v>0.24549239822860516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6218785</v>
      </c>
      <c r="O305" s="36">
        <f t="shared" si="77"/>
        <v>0.42931672560914824</v>
      </c>
      <c r="P305" s="31">
        <v>3761204</v>
      </c>
      <c r="Q305" s="31">
        <v>13740834</v>
      </c>
      <c r="R305" s="31">
        <v>13707974</v>
      </c>
      <c r="S305" s="31">
        <v>6747381</v>
      </c>
      <c r="T305" s="36">
        <f t="shared" si="78"/>
        <v>0.49104595834575981</v>
      </c>
      <c r="U305" s="36">
        <f t="shared" si="79"/>
        <v>-5.4549287940776403E-2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25122601</v>
      </c>
      <c r="E306" s="31">
        <v>25346435</v>
      </c>
      <c r="F306" s="31">
        <v>4453732</v>
      </c>
      <c r="G306" s="36">
        <f t="shared" si="72"/>
        <v>0.17727989231688232</v>
      </c>
      <c r="H306" s="31">
        <v>6747155</v>
      </c>
      <c r="I306" s="36">
        <f t="shared" si="73"/>
        <v>0.26856912626204588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11200887</v>
      </c>
      <c r="O306" s="36">
        <f t="shared" si="77"/>
        <v>0.44584901857892817</v>
      </c>
      <c r="P306" s="31">
        <v>5347517</v>
      </c>
      <c r="Q306" s="31">
        <v>24400382</v>
      </c>
      <c r="R306" s="31">
        <v>21915296</v>
      </c>
      <c r="S306" s="31">
        <v>9021183</v>
      </c>
      <c r="T306" s="36">
        <f t="shared" si="78"/>
        <v>0.36971482659574756</v>
      </c>
      <c r="U306" s="36">
        <f t="shared" si="79"/>
        <v>0.26173605432203395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60590594</v>
      </c>
      <c r="E307" s="31">
        <v>60619094</v>
      </c>
      <c r="F307" s="31">
        <v>13138755</v>
      </c>
      <c r="G307" s="36">
        <f t="shared" si="72"/>
        <v>0.21684479607511356</v>
      </c>
      <c r="H307" s="31">
        <v>13568539</v>
      </c>
      <c r="I307" s="36">
        <f t="shared" si="73"/>
        <v>0.22393804226444786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26707294</v>
      </c>
      <c r="O307" s="36">
        <f t="shared" si="77"/>
        <v>0.44078283833956144</v>
      </c>
      <c r="P307" s="31">
        <v>13619135</v>
      </c>
      <c r="Q307" s="31">
        <v>57480798</v>
      </c>
      <c r="R307" s="31">
        <v>57386176</v>
      </c>
      <c r="S307" s="31">
        <v>26330616</v>
      </c>
      <c r="T307" s="36">
        <f t="shared" si="78"/>
        <v>0.45807673024998713</v>
      </c>
      <c r="U307" s="36">
        <f t="shared" si="79"/>
        <v>-3.7150670729088064E-3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40195976</v>
      </c>
      <c r="E308" s="31">
        <v>39031219</v>
      </c>
      <c r="F308" s="31">
        <v>7171200</v>
      </c>
      <c r="G308" s="36">
        <f t="shared" si="72"/>
        <v>0.1784059180451297</v>
      </c>
      <c r="H308" s="31">
        <v>9996569</v>
      </c>
      <c r="I308" s="36">
        <f t="shared" si="73"/>
        <v>0.24869576496911033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17167769</v>
      </c>
      <c r="O308" s="36">
        <f t="shared" si="77"/>
        <v>0.42710168301424001</v>
      </c>
      <c r="P308" s="31">
        <v>10091107</v>
      </c>
      <c r="Q308" s="31">
        <v>34937707</v>
      </c>
      <c r="R308" s="31">
        <v>36011670</v>
      </c>
      <c r="S308" s="31">
        <v>16201814</v>
      </c>
      <c r="T308" s="36">
        <f t="shared" si="78"/>
        <v>0.46373432578159751</v>
      </c>
      <c r="U308" s="36">
        <f t="shared" si="79"/>
        <v>-9.3684468909109864E-3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8041762</v>
      </c>
      <c r="E309" s="31">
        <v>8541762</v>
      </c>
      <c r="F309" s="31">
        <v>1332398</v>
      </c>
      <c r="G309" s="36">
        <f t="shared" si="72"/>
        <v>0.16568483374663415</v>
      </c>
      <c r="H309" s="31">
        <v>1865749</v>
      </c>
      <c r="I309" s="36">
        <f t="shared" si="73"/>
        <v>0.23200748791123141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3198147</v>
      </c>
      <c r="O309" s="36">
        <f t="shared" si="77"/>
        <v>0.39769232165786556</v>
      </c>
      <c r="P309" s="31">
        <v>1537285</v>
      </c>
      <c r="Q309" s="31">
        <v>7833532</v>
      </c>
      <c r="R309" s="31">
        <v>7833532</v>
      </c>
      <c r="S309" s="31">
        <v>2766168</v>
      </c>
      <c r="T309" s="36">
        <f t="shared" si="78"/>
        <v>0.3531188740915337</v>
      </c>
      <c r="U309" s="36">
        <f t="shared" si="79"/>
        <v>0.21366500030898639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158841433</v>
      </c>
      <c r="E310" s="32">
        <f>SUM(E304:E309)</f>
        <v>158429010</v>
      </c>
      <c r="F310" s="32">
        <f>SUM(F304:F309)</f>
        <v>30640981</v>
      </c>
      <c r="G310" s="37">
        <f t="shared" si="72"/>
        <v>0.19290294995009269</v>
      </c>
      <c r="H310" s="32">
        <f>SUM(H304:H309)</f>
        <v>38290606</v>
      </c>
      <c r="I310" s="37">
        <f t="shared" si="73"/>
        <v>0.24106182673383461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68931587</v>
      </c>
      <c r="O310" s="37">
        <f t="shared" si="77"/>
        <v>0.4339647766839273</v>
      </c>
      <c r="P310" s="32">
        <f>SUM(P304:P309)</f>
        <v>36307860</v>
      </c>
      <c r="Q310" s="32">
        <f>SUM(Q304:Q309)</f>
        <v>148480036</v>
      </c>
      <c r="R310" s="32">
        <f>SUM(R304:R309)</f>
        <v>146163608</v>
      </c>
      <c r="S310" s="32">
        <f>SUM(S304:S309)</f>
        <v>64573538</v>
      </c>
      <c r="T310" s="37">
        <f t="shared" si="78"/>
        <v>0.43489710630188694</v>
      </c>
      <c r="U310" s="37">
        <f t="shared" si="79"/>
        <v>5.4609277440201609E-2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42560541</v>
      </c>
      <c r="E311" s="31">
        <v>42560541</v>
      </c>
      <c r="F311" s="31">
        <v>7348765</v>
      </c>
      <c r="G311" s="36">
        <f t="shared" si="72"/>
        <v>0.17266615572391339</v>
      </c>
      <c r="H311" s="31">
        <v>9241732</v>
      </c>
      <c r="I311" s="36">
        <f t="shared" si="73"/>
        <v>0.21714319843819654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16590497</v>
      </c>
      <c r="O311" s="36">
        <f t="shared" si="77"/>
        <v>0.38980935416210993</v>
      </c>
      <c r="P311" s="31">
        <v>8736593</v>
      </c>
      <c r="Q311" s="31">
        <v>40126838</v>
      </c>
      <c r="R311" s="31">
        <v>39665009</v>
      </c>
      <c r="S311" s="31">
        <v>16445782</v>
      </c>
      <c r="T311" s="36">
        <f t="shared" si="78"/>
        <v>0.4098449521489832</v>
      </c>
      <c r="U311" s="36">
        <f t="shared" si="79"/>
        <v>5.7818762989188199E-2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75767315</v>
      </c>
      <c r="E312" s="31">
        <v>76893315</v>
      </c>
      <c r="F312" s="31">
        <v>14749971</v>
      </c>
      <c r="G312" s="36">
        <f t="shared" si="72"/>
        <v>0.19467459022402997</v>
      </c>
      <c r="H312" s="31">
        <v>22694664</v>
      </c>
      <c r="I312" s="36">
        <f t="shared" si="73"/>
        <v>0.29953105768628596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37444635</v>
      </c>
      <c r="O312" s="36">
        <f t="shared" si="77"/>
        <v>0.49420564791031596</v>
      </c>
      <c r="P312" s="31">
        <v>21828078</v>
      </c>
      <c r="Q312" s="31">
        <v>69536421</v>
      </c>
      <c r="R312" s="31">
        <v>71562026</v>
      </c>
      <c r="S312" s="31">
        <v>33617521</v>
      </c>
      <c r="T312" s="36">
        <f t="shared" si="78"/>
        <v>0.48345198841913362</v>
      </c>
      <c r="U312" s="36">
        <f t="shared" si="79"/>
        <v>3.970051783762174E-2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75132700</v>
      </c>
      <c r="E313" s="31">
        <v>76934768</v>
      </c>
      <c r="F313" s="31">
        <v>2918131</v>
      </c>
      <c r="G313" s="36">
        <f t="shared" si="72"/>
        <v>3.8839692969905248E-2</v>
      </c>
      <c r="H313" s="31">
        <v>4933475</v>
      </c>
      <c r="I313" s="36">
        <f t="shared" si="73"/>
        <v>6.5663486071976654E-2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7851606</v>
      </c>
      <c r="O313" s="36">
        <f t="shared" si="77"/>
        <v>0.1045031790418819</v>
      </c>
      <c r="P313" s="31">
        <v>12831284</v>
      </c>
      <c r="Q313" s="31">
        <v>81085065</v>
      </c>
      <c r="R313" s="31">
        <v>69177180</v>
      </c>
      <c r="S313" s="31">
        <v>15275668</v>
      </c>
      <c r="T313" s="36">
        <f t="shared" si="78"/>
        <v>0.18839064875880657</v>
      </c>
      <c r="U313" s="36">
        <f t="shared" si="79"/>
        <v>-0.61551197838033977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42321533</v>
      </c>
      <c r="E314" s="31">
        <v>42316133</v>
      </c>
      <c r="F314" s="31">
        <v>6824323</v>
      </c>
      <c r="G314" s="36">
        <f t="shared" si="72"/>
        <v>0.16124942827567235</v>
      </c>
      <c r="H314" s="31">
        <v>10184159</v>
      </c>
      <c r="I314" s="36">
        <f t="shared" si="73"/>
        <v>0.24063776234192652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17008482</v>
      </c>
      <c r="O314" s="36">
        <f t="shared" si="77"/>
        <v>0.40188719061759887</v>
      </c>
      <c r="P314" s="31">
        <v>8878958</v>
      </c>
      <c r="Q314" s="31">
        <v>33248086</v>
      </c>
      <c r="R314" s="31">
        <v>35071136</v>
      </c>
      <c r="S314" s="31">
        <v>14607514</v>
      </c>
      <c r="T314" s="36">
        <f t="shared" si="78"/>
        <v>0.43934901997065334</v>
      </c>
      <c r="U314" s="36">
        <f t="shared" si="79"/>
        <v>0.1469993438419237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30934700</v>
      </c>
      <c r="E315" s="31">
        <v>33926030</v>
      </c>
      <c r="F315" s="31">
        <v>5950912</v>
      </c>
      <c r="G315" s="36">
        <f t="shared" si="72"/>
        <v>0.19237012157868025</v>
      </c>
      <c r="H315" s="31">
        <v>9175120</v>
      </c>
      <c r="I315" s="36">
        <f t="shared" si="73"/>
        <v>0.29659637882378043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15126032</v>
      </c>
      <c r="O315" s="36">
        <f t="shared" si="77"/>
        <v>0.48896650040246065</v>
      </c>
      <c r="P315" s="31">
        <v>8897242</v>
      </c>
      <c r="Q315" s="31">
        <v>36123043</v>
      </c>
      <c r="R315" s="31">
        <v>33151955</v>
      </c>
      <c r="S315" s="31">
        <v>15074876</v>
      </c>
      <c r="T315" s="36">
        <f t="shared" si="78"/>
        <v>0.41732021302856465</v>
      </c>
      <c r="U315" s="36">
        <f t="shared" si="79"/>
        <v>3.1231925578735442E-2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266716789</v>
      </c>
      <c r="E317" s="32">
        <f>SUM(E311:E316)</f>
        <v>272630787</v>
      </c>
      <c r="F317" s="32">
        <f>SUM(F311:F316)</f>
        <v>37792102</v>
      </c>
      <c r="G317" s="37">
        <f t="shared" si="72"/>
        <v>0.14169374991988223</v>
      </c>
      <c r="H317" s="32">
        <f>SUM(H311:H316)</f>
        <v>56229150</v>
      </c>
      <c r="I317" s="37">
        <f t="shared" si="73"/>
        <v>0.21081968709513821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94021252</v>
      </c>
      <c r="O317" s="37">
        <f t="shared" si="77"/>
        <v>0.35251343701502047</v>
      </c>
      <c r="P317" s="32">
        <f>SUM(P311:P316)</f>
        <v>61172155</v>
      </c>
      <c r="Q317" s="32">
        <f>SUM(Q311:Q316)</f>
        <v>260119453</v>
      </c>
      <c r="R317" s="32">
        <f>SUM(R311:R316)</f>
        <v>248627306</v>
      </c>
      <c r="S317" s="32">
        <f>SUM(S311:S316)</f>
        <v>95021361</v>
      </c>
      <c r="T317" s="37">
        <f t="shared" si="78"/>
        <v>0.36529894209795988</v>
      </c>
      <c r="U317" s="37">
        <f t="shared" si="79"/>
        <v>-8.0804820428510338E-2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11802165</v>
      </c>
      <c r="E318" s="31">
        <v>11619890</v>
      </c>
      <c r="F318" s="31">
        <v>2268920</v>
      </c>
      <c r="G318" s="36">
        <f t="shared" si="72"/>
        <v>0.19224608366346344</v>
      </c>
      <c r="H318" s="31">
        <v>2807734</v>
      </c>
      <c r="I318" s="36">
        <f t="shared" si="73"/>
        <v>0.23789991073671651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5076654</v>
      </c>
      <c r="O318" s="36">
        <f t="shared" si="77"/>
        <v>0.43014599440017998</v>
      </c>
      <c r="P318" s="31">
        <v>3216907</v>
      </c>
      <c r="Q318" s="31">
        <v>12316055</v>
      </c>
      <c r="R318" s="31">
        <v>12963971</v>
      </c>
      <c r="S318" s="31">
        <v>6029593</v>
      </c>
      <c r="T318" s="36">
        <f t="shared" si="78"/>
        <v>0.48957178252289391</v>
      </c>
      <c r="U318" s="36">
        <f t="shared" si="79"/>
        <v>-0.12719453810756731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69335118</v>
      </c>
      <c r="E319" s="31">
        <v>69335118</v>
      </c>
      <c r="F319" s="31">
        <v>10591874</v>
      </c>
      <c r="G319" s="36">
        <f t="shared" si="72"/>
        <v>0.15276348127077535</v>
      </c>
      <c r="H319" s="31">
        <v>18975753</v>
      </c>
      <c r="I319" s="36">
        <f t="shared" si="73"/>
        <v>0.27368170052007412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29567627</v>
      </c>
      <c r="O319" s="36">
        <f t="shared" si="77"/>
        <v>0.4264451817908495</v>
      </c>
      <c r="P319" s="31">
        <v>16684509</v>
      </c>
      <c r="Q319" s="31">
        <v>63848861</v>
      </c>
      <c r="R319" s="31">
        <v>64291757</v>
      </c>
      <c r="S319" s="31">
        <v>26766608</v>
      </c>
      <c r="T319" s="36">
        <f t="shared" si="78"/>
        <v>0.41921825355662962</v>
      </c>
      <c r="U319" s="36">
        <f t="shared" si="79"/>
        <v>0.13732762528402853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17234073</v>
      </c>
      <c r="E320" s="31">
        <v>17234073</v>
      </c>
      <c r="F320" s="31">
        <v>3393400</v>
      </c>
      <c r="G320" s="36">
        <f t="shared" si="72"/>
        <v>0.196900639796524</v>
      </c>
      <c r="H320" s="31">
        <v>4350657</v>
      </c>
      <c r="I320" s="36">
        <f t="shared" si="73"/>
        <v>0.25244508364331519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7744057</v>
      </c>
      <c r="O320" s="36">
        <f t="shared" si="77"/>
        <v>0.4493457234398392</v>
      </c>
      <c r="P320" s="31">
        <v>4493536</v>
      </c>
      <c r="Q320" s="31">
        <v>16450610</v>
      </c>
      <c r="R320" s="31">
        <v>17185320</v>
      </c>
      <c r="S320" s="31">
        <v>7924816</v>
      </c>
      <c r="T320" s="36">
        <f t="shared" si="78"/>
        <v>0.48173386883525898</v>
      </c>
      <c r="U320" s="36">
        <f t="shared" si="79"/>
        <v>-3.1796562884997437E-2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13242414</v>
      </c>
      <c r="E321" s="31">
        <v>13242414</v>
      </c>
      <c r="F321" s="31">
        <v>2858453</v>
      </c>
      <c r="G321" s="36">
        <f t="shared" si="72"/>
        <v>0.21585588549036452</v>
      </c>
      <c r="H321" s="31">
        <v>3532768</v>
      </c>
      <c r="I321" s="36">
        <f t="shared" si="73"/>
        <v>0.26677673723235051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6391221</v>
      </c>
      <c r="O321" s="36">
        <f t="shared" si="77"/>
        <v>0.48263262272271507</v>
      </c>
      <c r="P321" s="31">
        <v>3441330</v>
      </c>
      <c r="Q321" s="31">
        <v>12371319</v>
      </c>
      <c r="R321" s="31">
        <v>12321987</v>
      </c>
      <c r="S321" s="31">
        <v>6267906</v>
      </c>
      <c r="T321" s="36">
        <f t="shared" si="78"/>
        <v>0.50664815934339746</v>
      </c>
      <c r="U321" s="36">
        <f t="shared" si="79"/>
        <v>2.6570541040818574E-2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21498635</v>
      </c>
      <c r="E322" s="31">
        <v>22146035</v>
      </c>
      <c r="F322" s="31">
        <v>3604097</v>
      </c>
      <c r="G322" s="36">
        <f t="shared" si="72"/>
        <v>0.16764306198974957</v>
      </c>
      <c r="H322" s="31">
        <v>7344655</v>
      </c>
      <c r="I322" s="36">
        <f t="shared" si="73"/>
        <v>0.34163355022307229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10948752</v>
      </c>
      <c r="O322" s="36">
        <f t="shared" si="77"/>
        <v>0.50927661221282183</v>
      </c>
      <c r="P322" s="31">
        <v>3850216</v>
      </c>
      <c r="Q322" s="31">
        <v>16920061</v>
      </c>
      <c r="R322" s="31">
        <v>17422441</v>
      </c>
      <c r="S322" s="31">
        <v>6812520</v>
      </c>
      <c r="T322" s="36">
        <f t="shared" si="78"/>
        <v>0.40262975411258861</v>
      </c>
      <c r="U322" s="36">
        <f t="shared" si="79"/>
        <v>0.90759557385871337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133112405</v>
      </c>
      <c r="E323" s="32">
        <f>SUM(E318:E322)</f>
        <v>133577530</v>
      </c>
      <c r="F323" s="32">
        <f>SUM(F318:F322)</f>
        <v>22716744</v>
      </c>
      <c r="G323" s="37">
        <f t="shared" si="72"/>
        <v>0.17065835449370778</v>
      </c>
      <c r="H323" s="32">
        <f>SUM(H318:H322)</f>
        <v>37011567</v>
      </c>
      <c r="I323" s="37">
        <f t="shared" si="73"/>
        <v>0.27804746672558428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59728311</v>
      </c>
      <c r="O323" s="37">
        <f t="shared" si="77"/>
        <v>0.44870582121929209</v>
      </c>
      <c r="P323" s="32">
        <f>SUM(P318:P322)</f>
        <v>31686498</v>
      </c>
      <c r="Q323" s="32">
        <f>SUM(Q318:Q322)</f>
        <v>121906906</v>
      </c>
      <c r="R323" s="32">
        <f>SUM(R318:R322)</f>
        <v>124185476</v>
      </c>
      <c r="S323" s="32">
        <f>SUM(S318:S322)</f>
        <v>53801443</v>
      </c>
      <c r="T323" s="37">
        <f t="shared" si="78"/>
        <v>0.44133219983451966</v>
      </c>
      <c r="U323" s="37">
        <f t="shared" si="79"/>
        <v>0.16805482890535894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1922403</v>
      </c>
      <c r="E324" s="31">
        <v>1922403</v>
      </c>
      <c r="F324" s="31">
        <v>295476</v>
      </c>
      <c r="G324" s="36">
        <f t="shared" si="72"/>
        <v>0.15370138311269801</v>
      </c>
      <c r="H324" s="31">
        <v>347625</v>
      </c>
      <c r="I324" s="36">
        <f t="shared" si="73"/>
        <v>0.1808283694938054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643101</v>
      </c>
      <c r="O324" s="36">
        <f t="shared" si="77"/>
        <v>0.33452975260650342</v>
      </c>
      <c r="P324" s="31">
        <v>203980</v>
      </c>
      <c r="Q324" s="31">
        <v>532200</v>
      </c>
      <c r="R324" s="31">
        <v>1096200</v>
      </c>
      <c r="S324" s="31">
        <v>451873</v>
      </c>
      <c r="T324" s="36">
        <f t="shared" si="78"/>
        <v>0.84906614054866592</v>
      </c>
      <c r="U324" s="36">
        <f t="shared" si="79"/>
        <v>0.70421119717619374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29704084</v>
      </c>
      <c r="E325" s="31">
        <v>29704084</v>
      </c>
      <c r="F325" s="31">
        <v>3580873</v>
      </c>
      <c r="G325" s="36">
        <f t="shared" si="72"/>
        <v>0.12055153762694719</v>
      </c>
      <c r="H325" s="31">
        <v>10769430</v>
      </c>
      <c r="I325" s="36">
        <f t="shared" si="73"/>
        <v>0.36255721603803703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14350303</v>
      </c>
      <c r="O325" s="36">
        <f t="shared" si="77"/>
        <v>0.48310875366498424</v>
      </c>
      <c r="P325" s="31">
        <v>8458251</v>
      </c>
      <c r="Q325" s="31">
        <v>28870915</v>
      </c>
      <c r="R325" s="31">
        <v>27490433</v>
      </c>
      <c r="S325" s="31">
        <v>13794057</v>
      </c>
      <c r="T325" s="36">
        <f t="shared" si="78"/>
        <v>0.47778385271128399</v>
      </c>
      <c r="U325" s="36">
        <f t="shared" si="79"/>
        <v>0.27324549720740143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58253827</v>
      </c>
      <c r="E326" s="31">
        <v>58345237</v>
      </c>
      <c r="F326" s="31">
        <v>14496970</v>
      </c>
      <c r="G326" s="36">
        <f t="shared" si="72"/>
        <v>0.24885867155131283</v>
      </c>
      <c r="H326" s="31">
        <v>16729117</v>
      </c>
      <c r="I326" s="36">
        <f t="shared" si="73"/>
        <v>0.28717627427293319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31226087</v>
      </c>
      <c r="O326" s="36">
        <f t="shared" si="77"/>
        <v>0.53603494582424605</v>
      </c>
      <c r="P326" s="31">
        <v>16165460</v>
      </c>
      <c r="Q326" s="31">
        <v>58399220</v>
      </c>
      <c r="R326" s="31">
        <v>56243338</v>
      </c>
      <c r="S326" s="31">
        <v>26658543</v>
      </c>
      <c r="T326" s="36">
        <f t="shared" si="78"/>
        <v>0.45648799761366676</v>
      </c>
      <c r="U326" s="36">
        <f t="shared" si="79"/>
        <v>3.4867983960864768E-2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47110323</v>
      </c>
      <c r="E327" s="31">
        <v>47225323</v>
      </c>
      <c r="F327" s="31">
        <v>7213470</v>
      </c>
      <c r="G327" s="36">
        <f t="shared" si="72"/>
        <v>0.15311866997812773</v>
      </c>
      <c r="H327" s="31">
        <v>13047090</v>
      </c>
      <c r="I327" s="36">
        <f t="shared" si="73"/>
        <v>0.27694758110658679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20260560</v>
      </c>
      <c r="O327" s="36">
        <f t="shared" si="77"/>
        <v>0.43006625108471447</v>
      </c>
      <c r="P327" s="31">
        <v>9334899</v>
      </c>
      <c r="Q327" s="31">
        <v>38615100</v>
      </c>
      <c r="R327" s="31">
        <v>41137860</v>
      </c>
      <c r="S327" s="31">
        <v>16519047</v>
      </c>
      <c r="T327" s="36">
        <f t="shared" si="78"/>
        <v>0.42778723867088264</v>
      </c>
      <c r="U327" s="36">
        <f t="shared" si="79"/>
        <v>0.39766804118609111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50410100</v>
      </c>
      <c r="E328" s="31">
        <v>50689100</v>
      </c>
      <c r="F328" s="31">
        <v>8804145</v>
      </c>
      <c r="G328" s="36">
        <f t="shared" si="72"/>
        <v>0.17465041727749003</v>
      </c>
      <c r="H328" s="31">
        <v>12719583</v>
      </c>
      <c r="I328" s="36">
        <f t="shared" si="73"/>
        <v>0.2523221140208014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21523728</v>
      </c>
      <c r="O328" s="36">
        <f t="shared" si="77"/>
        <v>0.42697253129829144</v>
      </c>
      <c r="P328" s="31">
        <v>11747212</v>
      </c>
      <c r="Q328" s="31">
        <v>48740500</v>
      </c>
      <c r="R328" s="31">
        <v>50158300</v>
      </c>
      <c r="S328" s="31">
        <v>21145725</v>
      </c>
      <c r="T328" s="36">
        <f t="shared" si="78"/>
        <v>0.43384300530359765</v>
      </c>
      <c r="U328" s="36">
        <f t="shared" si="79"/>
        <v>8.2774619203262789E-2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34036413</v>
      </c>
      <c r="E329" s="31">
        <v>34036413</v>
      </c>
      <c r="F329" s="31">
        <v>5042435</v>
      </c>
      <c r="G329" s="36">
        <f t="shared" si="72"/>
        <v>0.14814824934695675</v>
      </c>
      <c r="H329" s="31">
        <v>6063609</v>
      </c>
      <c r="I329" s="36">
        <f t="shared" si="73"/>
        <v>0.17815064707318012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11106044</v>
      </c>
      <c r="O329" s="36">
        <f t="shared" si="77"/>
        <v>0.32629889642013687</v>
      </c>
      <c r="P329" s="31">
        <v>5778750</v>
      </c>
      <c r="Q329" s="31">
        <v>23167621</v>
      </c>
      <c r="R329" s="31">
        <v>23736726</v>
      </c>
      <c r="S329" s="31">
        <v>10370394</v>
      </c>
      <c r="T329" s="36">
        <f t="shared" si="78"/>
        <v>0.44762446692303887</v>
      </c>
      <c r="U329" s="36">
        <f t="shared" si="79"/>
        <v>4.9294224529526254E-2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23402803</v>
      </c>
      <c r="E330" s="31">
        <v>23399803</v>
      </c>
      <c r="F330" s="31">
        <v>3812574</v>
      </c>
      <c r="G330" s="36">
        <f t="shared" si="72"/>
        <v>0.16291099831075789</v>
      </c>
      <c r="H330" s="31">
        <v>9571787</v>
      </c>
      <c r="I330" s="36">
        <f t="shared" si="73"/>
        <v>0.40900173368121756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13384361</v>
      </c>
      <c r="O330" s="36">
        <f t="shared" si="77"/>
        <v>0.57191273199197545</v>
      </c>
      <c r="P330" s="31">
        <v>6987371</v>
      </c>
      <c r="Q330" s="31">
        <v>23962451</v>
      </c>
      <c r="R330" s="31">
        <v>22214071</v>
      </c>
      <c r="S330" s="31">
        <v>11485395</v>
      </c>
      <c r="T330" s="36">
        <f t="shared" si="78"/>
        <v>0.47930802237216885</v>
      </c>
      <c r="U330" s="36">
        <f t="shared" si="79"/>
        <v>0.36986958328103658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10650080</v>
      </c>
      <c r="E331" s="31">
        <v>10650080</v>
      </c>
      <c r="F331" s="31">
        <v>2053383</v>
      </c>
      <c r="G331" s="36">
        <f t="shared" si="72"/>
        <v>0.19280446719649055</v>
      </c>
      <c r="H331" s="31">
        <v>2844836</v>
      </c>
      <c r="I331" s="36">
        <f t="shared" si="73"/>
        <v>0.26711874464792751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4898219</v>
      </c>
      <c r="O331" s="36">
        <f t="shared" si="77"/>
        <v>0.45992321184441809</v>
      </c>
      <c r="P331" s="31">
        <v>2677297</v>
      </c>
      <c r="Q331" s="31">
        <v>14321612</v>
      </c>
      <c r="R331" s="31">
        <v>10750538</v>
      </c>
      <c r="S331" s="31">
        <v>5004213</v>
      </c>
      <c r="T331" s="36">
        <f t="shared" si="78"/>
        <v>0.34941688128403425</v>
      </c>
      <c r="U331" s="36">
        <f t="shared" si="79"/>
        <v>6.2577666952900568E-2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255490033</v>
      </c>
      <c r="E332" s="32">
        <f>SUM(E324:E331)</f>
        <v>255972443</v>
      </c>
      <c r="F332" s="32">
        <f>SUM(F324:F331)</f>
        <v>45299326</v>
      </c>
      <c r="G332" s="37">
        <f t="shared" si="72"/>
        <v>0.17730369152991576</v>
      </c>
      <c r="H332" s="32">
        <f>SUM(H324:H331)</f>
        <v>72093077</v>
      </c>
      <c r="I332" s="37">
        <f t="shared" si="73"/>
        <v>0.28217569254453068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117392403</v>
      </c>
      <c r="O332" s="37">
        <f t="shared" si="77"/>
        <v>0.45947938407444644</v>
      </c>
      <c r="P332" s="32">
        <f>SUM(P324:P331)</f>
        <v>61353220</v>
      </c>
      <c r="Q332" s="32">
        <f>SUM(Q324:Q331)</f>
        <v>236609619</v>
      </c>
      <c r="R332" s="32">
        <f>SUM(R324:R331)</f>
        <v>232827466</v>
      </c>
      <c r="S332" s="32">
        <f>SUM(S324:S331)</f>
        <v>105429247</v>
      </c>
      <c r="T332" s="37">
        <f t="shared" si="78"/>
        <v>0.44558309778606253</v>
      </c>
      <c r="U332" s="37">
        <f t="shared" si="79"/>
        <v>0.17504960619833798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348710</v>
      </c>
      <c r="E333" s="31">
        <v>348710</v>
      </c>
      <c r="F333" s="31">
        <v>81129</v>
      </c>
      <c r="G333" s="36">
        <f t="shared" si="72"/>
        <v>0.23265464139256115</v>
      </c>
      <c r="H333" s="31">
        <v>104685</v>
      </c>
      <c r="I333" s="36">
        <f t="shared" si="73"/>
        <v>0.30020647529465744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185814</v>
      </c>
      <c r="O333" s="36">
        <f t="shared" si="77"/>
        <v>0.53286111668721858</v>
      </c>
      <c r="P333" s="31">
        <v>83187</v>
      </c>
      <c r="Q333" s="31">
        <v>499068</v>
      </c>
      <c r="R333" s="31">
        <v>332700</v>
      </c>
      <c r="S333" s="31">
        <v>155842</v>
      </c>
      <c r="T333" s="36">
        <f t="shared" si="78"/>
        <v>0.31226606394319012</v>
      </c>
      <c r="U333" s="36">
        <f t="shared" si="79"/>
        <v>0.25842980273360028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2155223</v>
      </c>
      <c r="E334" s="31">
        <v>2155223</v>
      </c>
      <c r="F334" s="31">
        <v>373628</v>
      </c>
      <c r="G334" s="36">
        <f t="shared" si="72"/>
        <v>0.17335932290997266</v>
      </c>
      <c r="H334" s="31">
        <v>474580</v>
      </c>
      <c r="I334" s="36">
        <f t="shared" si="73"/>
        <v>0.22019995146673918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848208</v>
      </c>
      <c r="O334" s="36">
        <f t="shared" si="77"/>
        <v>0.39355927437671184</v>
      </c>
      <c r="P334" s="31">
        <v>521043</v>
      </c>
      <c r="Q334" s="31">
        <v>2071182</v>
      </c>
      <c r="R334" s="31">
        <v>2063734</v>
      </c>
      <c r="S334" s="31">
        <v>985892</v>
      </c>
      <c r="T334" s="36">
        <f t="shared" si="78"/>
        <v>0.47600452302115409</v>
      </c>
      <c r="U334" s="36">
        <f t="shared" si="79"/>
        <v>-8.9173062491963218E-2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9526788</v>
      </c>
      <c r="E335" s="31">
        <v>9526788</v>
      </c>
      <c r="F335" s="31">
        <v>1976612</v>
      </c>
      <c r="G335" s="36">
        <f t="shared" si="72"/>
        <v>0.20747937290091897</v>
      </c>
      <c r="H335" s="31">
        <v>2195618</v>
      </c>
      <c r="I335" s="36">
        <f t="shared" si="73"/>
        <v>0.23046781349600726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4172230</v>
      </c>
      <c r="O335" s="36">
        <f t="shared" si="77"/>
        <v>0.4379471863969262</v>
      </c>
      <c r="P335" s="31">
        <v>2153076</v>
      </c>
      <c r="Q335" s="31">
        <v>7203104</v>
      </c>
      <c r="R335" s="31">
        <v>8737019</v>
      </c>
      <c r="S335" s="31">
        <v>3711219</v>
      </c>
      <c r="T335" s="36">
        <f t="shared" si="78"/>
        <v>0.51522496412657659</v>
      </c>
      <c r="U335" s="36">
        <f t="shared" si="79"/>
        <v>1.9758708006591519E-2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12030721</v>
      </c>
      <c r="E337" s="32">
        <f>SUM(E333:E336)</f>
        <v>12030721</v>
      </c>
      <c r="F337" s="32">
        <f>SUM(F333:F336)</f>
        <v>2431369</v>
      </c>
      <c r="G337" s="37">
        <f t="shared" si="72"/>
        <v>0.20209669894264856</v>
      </c>
      <c r="H337" s="32">
        <f>SUM(H333:H336)</f>
        <v>2774883</v>
      </c>
      <c r="I337" s="37">
        <f t="shared" si="73"/>
        <v>0.2306497673747068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5206252</v>
      </c>
      <c r="O337" s="37">
        <f t="shared" si="77"/>
        <v>0.43274646631735536</v>
      </c>
      <c r="P337" s="32">
        <f>SUM(P333:P336)</f>
        <v>2757306</v>
      </c>
      <c r="Q337" s="32">
        <f>SUM(Q333:Q336)</f>
        <v>9773354</v>
      </c>
      <c r="R337" s="32">
        <f>SUM(R333:R336)</f>
        <v>11133453</v>
      </c>
      <c r="S337" s="32">
        <f>SUM(S333:S336)</f>
        <v>4852953</v>
      </c>
      <c r="T337" s="37">
        <f t="shared" si="78"/>
        <v>0.49654939338122817</v>
      </c>
      <c r="U337" s="37">
        <f t="shared" si="79"/>
        <v>6.3747005229017883E-3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2211953279</v>
      </c>
      <c r="E338" s="32">
        <f>SUM(E302,E304:E309,E311:E316,E318:E322,E324:E331,E333:E336)</f>
        <v>2218442735</v>
      </c>
      <c r="F338" s="32">
        <f>SUM(F302,F304:F309,F311:F316,F318:F322,F324:F331,F333:F336)</f>
        <v>414696294</v>
      </c>
      <c r="G338" s="37">
        <f t="shared" si="72"/>
        <v>0.18747968048741051</v>
      </c>
      <c r="H338" s="32">
        <f>SUM(H302,H304:H309,H311:H316,H318:H322,H324:H331,H333:H336)</f>
        <v>638116652</v>
      </c>
      <c r="I338" s="37">
        <f t="shared" si="73"/>
        <v>0.28848559237584148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1052812946</v>
      </c>
      <c r="O338" s="37">
        <f t="shared" si="77"/>
        <v>0.47596527286325202</v>
      </c>
      <c r="P338" s="32">
        <f>SUM(P302,P304:P309,P311:P316,P318:P322,P324:P331,P333:P336)</f>
        <v>587658566</v>
      </c>
      <c r="Q338" s="32">
        <f>SUM(Q302,Q304:Q309,Q311:Q316,Q318:Q322,Q324:Q331,Q333:Q336)</f>
        <v>2150002821</v>
      </c>
      <c r="R338" s="32">
        <f>SUM(R302,R304:R309,R311:R316,R318:R322,R324:R331,R333:R336)</f>
        <v>2072896887</v>
      </c>
      <c r="S338" s="32">
        <f>SUM(S302,S304:S309,S311:S316,S318:S322,S324:S331,S333:S336)</f>
        <v>972585829</v>
      </c>
      <c r="T338" s="37">
        <f t="shared" si="78"/>
        <v>0.45236490831562493</v>
      </c>
      <c r="U338" s="37">
        <f t="shared" si="79"/>
        <v>8.5862929461662851E-2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10856456769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10906665883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2126505967</v>
      </c>
      <c r="G339" s="39">
        <f t="shared" si="72"/>
        <v>0.19587476948023391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2764264747</v>
      </c>
      <c r="I339" s="39">
        <f t="shared" si="73"/>
        <v>0.25461942195479487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4890770714</v>
      </c>
      <c r="O339" s="39">
        <f t="shared" si="77"/>
        <v>0.45049419143502878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2521097723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10836032618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10197550392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4593242402</v>
      </c>
      <c r="T339" s="39">
        <f t="shared" si="78"/>
        <v>0.42388598889690055</v>
      </c>
      <c r="U339" s="39">
        <f t="shared" si="79"/>
        <v>9.6452835517475188E-2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tabSelected="1" view="pageBreakPreview" topLeftCell="A265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6.5703125" bestFit="1" customWidth="1"/>
    <col min="5" max="5" width="11.7109375" hidden="1" customWidth="1"/>
    <col min="6" max="6" width="15.42578125" bestFit="1" customWidth="1"/>
    <col min="7" max="7" width="13" bestFit="1" customWidth="1"/>
    <col min="8" max="8" width="15.42578125" bestFit="1" customWidth="1"/>
    <col min="9" max="9" width="13" bestFit="1" customWidth="1"/>
    <col min="10" max="13" width="11.7109375" hidden="1" customWidth="1"/>
    <col min="14" max="14" width="16.5703125" bestFit="1" customWidth="1"/>
    <col min="15" max="15" width="19.85546875" bestFit="1" customWidth="1"/>
    <col min="16" max="16" width="15.42578125" bestFit="1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57.7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537338208</v>
      </c>
      <c r="E8" s="31">
        <v>537338208</v>
      </c>
      <c r="F8" s="31">
        <v>123254238</v>
      </c>
      <c r="G8" s="36">
        <f>IF(($D8       =0),0,($F8       /$D8       ))</f>
        <v>0.22937925530879055</v>
      </c>
      <c r="H8" s="31">
        <v>134233234</v>
      </c>
      <c r="I8" s="36">
        <f>IF(($D8       =0),0,($H8       /$D8       ))</f>
        <v>0.24981144463860647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257487472</v>
      </c>
      <c r="O8" s="36">
        <f>IF(($D8       =0),0,($N8       /$D8       ))</f>
        <v>0.47919069994739699</v>
      </c>
      <c r="P8" s="31">
        <v>121340073</v>
      </c>
      <c r="Q8" s="31">
        <v>510530565</v>
      </c>
      <c r="R8" s="31">
        <v>571461836</v>
      </c>
      <c r="S8" s="31">
        <v>240461892</v>
      </c>
      <c r="T8" s="36">
        <f>IF(($Q8       =0),0,($S8       /$Q8       ))</f>
        <v>0.47100390943292492</v>
      </c>
      <c r="U8" s="36">
        <f>IF(($P8       =0),0,(($H8       /$P8       )-1))</f>
        <v>0.10625641374057859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689409040</v>
      </c>
      <c r="E9" s="31">
        <v>689409040</v>
      </c>
      <c r="F9" s="31">
        <v>127402411</v>
      </c>
      <c r="G9" s="36">
        <f>IF(($D9       =0),0,($F9       /$D9       ))</f>
        <v>0.18479944939509352</v>
      </c>
      <c r="H9" s="31">
        <v>153448251</v>
      </c>
      <c r="I9" s="36">
        <f>IF(($D9       =0),0,($H9       /$D9       ))</f>
        <v>0.22257940075749513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280850662</v>
      </c>
      <c r="O9" s="36">
        <f>IF(($D9       =0),0,($N9       /$D9       ))</f>
        <v>0.40737885015258868</v>
      </c>
      <c r="P9" s="31">
        <v>145303265</v>
      </c>
      <c r="Q9" s="31">
        <v>706053640</v>
      </c>
      <c r="R9" s="31">
        <v>667434700</v>
      </c>
      <c r="S9" s="31">
        <v>267760379</v>
      </c>
      <c r="T9" s="36">
        <f>IF(($Q9       =0),0,($S9       /$Q9       ))</f>
        <v>0.37923517963875947</v>
      </c>
      <c r="U9" s="36">
        <f>IF(($P9       =0),0,(($H9       /$P9       )-1))</f>
        <v>5.6055079010096653E-2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1226747248</v>
      </c>
      <c r="E10" s="32">
        <f>SUM(E8:E9)</f>
        <v>1226747248</v>
      </c>
      <c r="F10" s="32">
        <f>SUM(F8:F9)</f>
        <v>250656649</v>
      </c>
      <c r="G10" s="37">
        <f t="shared" ref="G10:G54" si="0">IF(($D10      =0),0,($F10      /$D10      ))</f>
        <v>0.20432623705384501</v>
      </c>
      <c r="H10" s="32">
        <f>SUM(H8:H9)</f>
        <v>287681485</v>
      </c>
      <c r="I10" s="37">
        <f t="shared" ref="I10:I54" si="1">IF(($D10      =0),0,($H10      /$D10      ))</f>
        <v>0.23450754462177525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538338134</v>
      </c>
      <c r="O10" s="37">
        <f t="shared" ref="O10:O54" si="5">IF(($D10      =0),0,($N10      /$D10      ))</f>
        <v>0.43883378167562026</v>
      </c>
      <c r="P10" s="32">
        <f>SUM(P8:P9)</f>
        <v>266643338</v>
      </c>
      <c r="Q10" s="32">
        <f>SUM(Q8:Q9)</f>
        <v>1216584205</v>
      </c>
      <c r="R10" s="32">
        <f>SUM(R8:R9)</f>
        <v>1238896536</v>
      </c>
      <c r="S10" s="32">
        <f>SUM(S8:S9)</f>
        <v>508222271</v>
      </c>
      <c r="T10" s="37">
        <f t="shared" ref="T10:T54" si="6">IF(($Q10      =0),0,($S10      /$Q10      ))</f>
        <v>0.4177452484680253</v>
      </c>
      <c r="U10" s="37">
        <f t="shared" ref="U10:U54" si="7">IF(($P10      =0),0,(($H10      /$P10      )-1))</f>
        <v>7.8899953615192198E-2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9309862</v>
      </c>
      <c r="E11" s="31">
        <v>9309862</v>
      </c>
      <c r="F11" s="31">
        <v>2394203</v>
      </c>
      <c r="G11" s="36">
        <f t="shared" si="0"/>
        <v>0.25716847360358297</v>
      </c>
      <c r="H11" s="31">
        <v>2856563</v>
      </c>
      <c r="I11" s="36">
        <f t="shared" si="1"/>
        <v>0.30683193800294783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5250766</v>
      </c>
      <c r="O11" s="36">
        <f t="shared" si="5"/>
        <v>0.5640004116065308</v>
      </c>
      <c r="P11" s="31">
        <v>2549138</v>
      </c>
      <c r="Q11" s="31">
        <v>9450780</v>
      </c>
      <c r="R11" s="31">
        <v>9309861</v>
      </c>
      <c r="S11" s="31">
        <v>4818223</v>
      </c>
      <c r="T11" s="36">
        <f t="shared" si="6"/>
        <v>0.50982278711386786</v>
      </c>
      <c r="U11" s="36">
        <f t="shared" si="7"/>
        <v>0.12059959092053862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5666187</v>
      </c>
      <c r="E12" s="31">
        <v>5666187</v>
      </c>
      <c r="F12" s="31">
        <v>753397</v>
      </c>
      <c r="G12" s="36">
        <f t="shared" si="0"/>
        <v>0.13296366674802648</v>
      </c>
      <c r="H12" s="31">
        <v>1117865</v>
      </c>
      <c r="I12" s="36">
        <f t="shared" si="1"/>
        <v>0.19728699388142326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1871262</v>
      </c>
      <c r="O12" s="36">
        <f t="shared" si="5"/>
        <v>0.33025066062944974</v>
      </c>
      <c r="P12" s="31">
        <v>1272684</v>
      </c>
      <c r="Q12" s="31">
        <v>3538785</v>
      </c>
      <c r="R12" s="31">
        <v>5630856</v>
      </c>
      <c r="S12" s="31">
        <v>2145967</v>
      </c>
      <c r="T12" s="36">
        <f t="shared" si="6"/>
        <v>0.60641350067890532</v>
      </c>
      <c r="U12" s="36">
        <f t="shared" si="7"/>
        <v>-0.12164763601962469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41360892</v>
      </c>
      <c r="E13" s="31">
        <v>41360892</v>
      </c>
      <c r="F13" s="31">
        <v>5028342</v>
      </c>
      <c r="G13" s="36">
        <f t="shared" si="0"/>
        <v>0.12157237808120773</v>
      </c>
      <c r="H13" s="31">
        <v>7821012</v>
      </c>
      <c r="I13" s="36">
        <f t="shared" si="1"/>
        <v>0.18909195672085602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12849354</v>
      </c>
      <c r="O13" s="36">
        <f t="shared" si="5"/>
        <v>0.31066433480206374</v>
      </c>
      <c r="P13" s="31">
        <v>7966800</v>
      </c>
      <c r="Q13" s="31">
        <v>34363071</v>
      </c>
      <c r="R13" s="31">
        <v>36997834</v>
      </c>
      <c r="S13" s="31">
        <v>10268880</v>
      </c>
      <c r="T13" s="36">
        <f t="shared" si="6"/>
        <v>0.29883475781311863</v>
      </c>
      <c r="U13" s="36">
        <f t="shared" si="7"/>
        <v>-1.8299442687151668E-2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12727458</v>
      </c>
      <c r="E14" s="31">
        <v>12727458</v>
      </c>
      <c r="F14" s="31">
        <v>3072174</v>
      </c>
      <c r="G14" s="36">
        <f t="shared" si="0"/>
        <v>0.24138158617376698</v>
      </c>
      <c r="H14" s="31">
        <v>3472790</v>
      </c>
      <c r="I14" s="36">
        <f t="shared" si="1"/>
        <v>0.27285809939423883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6544964</v>
      </c>
      <c r="O14" s="36">
        <f t="shared" si="5"/>
        <v>0.51423968556800581</v>
      </c>
      <c r="P14" s="31">
        <v>3153586</v>
      </c>
      <c r="Q14" s="31">
        <v>11607380</v>
      </c>
      <c r="R14" s="31">
        <v>12528980</v>
      </c>
      <c r="S14" s="31">
        <v>5969930</v>
      </c>
      <c r="T14" s="36">
        <f t="shared" si="6"/>
        <v>0.51432192277671618</v>
      </c>
      <c r="U14" s="36">
        <f t="shared" si="7"/>
        <v>0.10121937375419598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15499097</v>
      </c>
      <c r="E15" s="31">
        <v>15499097</v>
      </c>
      <c r="F15" s="31">
        <v>3488314</v>
      </c>
      <c r="G15" s="36">
        <f t="shared" si="0"/>
        <v>0.22506562801690963</v>
      </c>
      <c r="H15" s="31">
        <v>2771909</v>
      </c>
      <c r="I15" s="36">
        <f t="shared" si="1"/>
        <v>0.17884325777172697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6260223</v>
      </c>
      <c r="O15" s="36">
        <f t="shared" si="5"/>
        <v>0.4039088857886366</v>
      </c>
      <c r="P15" s="31">
        <v>2603210</v>
      </c>
      <c r="Q15" s="31">
        <v>13727406</v>
      </c>
      <c r="R15" s="31">
        <v>12850716</v>
      </c>
      <c r="S15" s="31">
        <v>5772165</v>
      </c>
      <c r="T15" s="36">
        <f t="shared" si="6"/>
        <v>0.42048475873737545</v>
      </c>
      <c r="U15" s="36">
        <f t="shared" si="7"/>
        <v>6.4804222479169837E-2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33253684</v>
      </c>
      <c r="E16" s="31">
        <v>33342292</v>
      </c>
      <c r="F16" s="31">
        <v>6990681</v>
      </c>
      <c r="G16" s="36">
        <f t="shared" si="0"/>
        <v>0.21022275306399135</v>
      </c>
      <c r="H16" s="31">
        <v>8115059</v>
      </c>
      <c r="I16" s="36">
        <f t="shared" si="1"/>
        <v>0.24403488648054755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15105740</v>
      </c>
      <c r="O16" s="36">
        <f t="shared" si="5"/>
        <v>0.4542576395445389</v>
      </c>
      <c r="P16" s="31">
        <v>7927481</v>
      </c>
      <c r="Q16" s="31">
        <v>30247410</v>
      </c>
      <c r="R16" s="31">
        <v>30280320</v>
      </c>
      <c r="S16" s="31">
        <v>14245518</v>
      </c>
      <c r="T16" s="36">
        <f t="shared" si="6"/>
        <v>0.47096653895325252</v>
      </c>
      <c r="U16" s="36">
        <f t="shared" si="7"/>
        <v>2.3661740721926616E-2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36031900</v>
      </c>
      <c r="E17" s="31">
        <v>36031900</v>
      </c>
      <c r="F17" s="31">
        <v>-13663721</v>
      </c>
      <c r="G17" s="36">
        <f t="shared" si="0"/>
        <v>-0.37921178178225406</v>
      </c>
      <c r="H17" s="31">
        <v>8852646</v>
      </c>
      <c r="I17" s="36">
        <f t="shared" si="1"/>
        <v>0.24568912546937574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-4811075</v>
      </c>
      <c r="O17" s="36">
        <f t="shared" si="5"/>
        <v>-0.13352265631287832</v>
      </c>
      <c r="P17" s="31">
        <v>2841103</v>
      </c>
      <c r="Q17" s="31">
        <v>33009909</v>
      </c>
      <c r="R17" s="31">
        <v>46271656</v>
      </c>
      <c r="S17" s="31">
        <v>7229653</v>
      </c>
      <c r="T17" s="36">
        <f t="shared" si="6"/>
        <v>0.21901462981918551</v>
      </c>
      <c r="U17" s="36">
        <f t="shared" si="7"/>
        <v>2.1159187118524039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16521704</v>
      </c>
      <c r="E18" s="31">
        <v>17124104</v>
      </c>
      <c r="F18" s="31">
        <v>547351</v>
      </c>
      <c r="G18" s="36">
        <f t="shared" si="0"/>
        <v>3.3129209916846349E-2</v>
      </c>
      <c r="H18" s="31">
        <v>3717934</v>
      </c>
      <c r="I18" s="36">
        <f t="shared" si="1"/>
        <v>0.22503332586033498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4265285</v>
      </c>
      <c r="O18" s="36">
        <f t="shared" si="5"/>
        <v>0.25816253577718135</v>
      </c>
      <c r="P18" s="31">
        <v>4063302</v>
      </c>
      <c r="Q18" s="31">
        <v>13581070</v>
      </c>
      <c r="R18" s="31">
        <v>24662050</v>
      </c>
      <c r="S18" s="31">
        <v>4300792</v>
      </c>
      <c r="T18" s="36">
        <f t="shared" si="6"/>
        <v>0.31667549022278807</v>
      </c>
      <c r="U18" s="36">
        <f t="shared" si="7"/>
        <v>-8.4996881846340688E-2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170370784</v>
      </c>
      <c r="E19" s="32">
        <f>SUM(E11:E18)</f>
        <v>171061792</v>
      </c>
      <c r="F19" s="32">
        <f>SUM(F11:F18)</f>
        <v>8610741</v>
      </c>
      <c r="G19" s="37">
        <f t="shared" si="0"/>
        <v>5.0541183164362263E-2</v>
      </c>
      <c r="H19" s="32">
        <f>SUM(H11:H18)</f>
        <v>38725778</v>
      </c>
      <c r="I19" s="37">
        <f t="shared" si="1"/>
        <v>0.22730292771323984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47336519</v>
      </c>
      <c r="O19" s="37">
        <f t="shared" si="5"/>
        <v>0.27784411087760214</v>
      </c>
      <c r="P19" s="32">
        <f>SUM(P11:P18)</f>
        <v>32377304</v>
      </c>
      <c r="Q19" s="32">
        <f>SUM(Q11:Q18)</f>
        <v>149525811</v>
      </c>
      <c r="R19" s="32">
        <f>SUM(R11:R18)</f>
        <v>178532273</v>
      </c>
      <c r="S19" s="32">
        <f>SUM(S11:S18)</f>
        <v>54751128</v>
      </c>
      <c r="T19" s="37">
        <f t="shared" si="6"/>
        <v>0.36616506296695489</v>
      </c>
      <c r="U19" s="37">
        <f t="shared" si="7"/>
        <v>0.19607790691899485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2217393</v>
      </c>
      <c r="E20" s="31">
        <v>2217393</v>
      </c>
      <c r="F20" s="31">
        <v>55188</v>
      </c>
      <c r="G20" s="36">
        <f t="shared" si="0"/>
        <v>2.4888686849827701E-2</v>
      </c>
      <c r="H20" s="31">
        <v>403601</v>
      </c>
      <c r="I20" s="36">
        <f t="shared" si="1"/>
        <v>0.18201599806619756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458789</v>
      </c>
      <c r="O20" s="36">
        <f t="shared" si="5"/>
        <v>0.20690468491602526</v>
      </c>
      <c r="P20" s="31">
        <v>292249</v>
      </c>
      <c r="Q20" s="31">
        <v>1980000</v>
      </c>
      <c r="R20" s="31">
        <v>2010000</v>
      </c>
      <c r="S20" s="31">
        <v>445787</v>
      </c>
      <c r="T20" s="36">
        <f t="shared" si="6"/>
        <v>0.22514494949494948</v>
      </c>
      <c r="U20" s="36">
        <f t="shared" si="7"/>
        <v>0.38101755694630257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45133508</v>
      </c>
      <c r="E21" s="31">
        <v>44958510</v>
      </c>
      <c r="F21" s="31">
        <v>10425986</v>
      </c>
      <c r="G21" s="36">
        <f t="shared" si="0"/>
        <v>0.23100322713669852</v>
      </c>
      <c r="H21" s="31">
        <v>10969826</v>
      </c>
      <c r="I21" s="36">
        <f t="shared" si="1"/>
        <v>0.24305281122841149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21395812</v>
      </c>
      <c r="O21" s="36">
        <f t="shared" si="5"/>
        <v>0.47405603836511001</v>
      </c>
      <c r="P21" s="31">
        <v>9563637</v>
      </c>
      <c r="Q21" s="31">
        <v>45037667</v>
      </c>
      <c r="R21" s="31">
        <v>44443267</v>
      </c>
      <c r="S21" s="31">
        <v>18235625</v>
      </c>
      <c r="T21" s="36">
        <f t="shared" si="6"/>
        <v>0.40489719416416486</v>
      </c>
      <c r="U21" s="36">
        <f t="shared" si="7"/>
        <v>0.14703496169919461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6638009</v>
      </c>
      <c r="E22" s="31">
        <v>6638010</v>
      </c>
      <c r="F22" s="31">
        <v>1389737</v>
      </c>
      <c r="G22" s="36">
        <f t="shared" si="0"/>
        <v>0.20936051758893368</v>
      </c>
      <c r="H22" s="31">
        <v>1747511</v>
      </c>
      <c r="I22" s="36">
        <f t="shared" si="1"/>
        <v>0.26325830531413863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3137248</v>
      </c>
      <c r="O22" s="36">
        <f t="shared" si="5"/>
        <v>0.47261882290307228</v>
      </c>
      <c r="P22" s="31">
        <v>1081985</v>
      </c>
      <c r="Q22" s="31">
        <v>3126765</v>
      </c>
      <c r="R22" s="31">
        <v>3126767</v>
      </c>
      <c r="S22" s="31">
        <v>1679754</v>
      </c>
      <c r="T22" s="36">
        <f t="shared" si="6"/>
        <v>0.53721785935303745</v>
      </c>
      <c r="U22" s="36">
        <f t="shared" si="7"/>
        <v>0.61509725181033015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4043379</v>
      </c>
      <c r="E23" s="31">
        <v>4043379</v>
      </c>
      <c r="F23" s="31">
        <v>814348</v>
      </c>
      <c r="G23" s="36">
        <f t="shared" si="0"/>
        <v>0.20140283658791322</v>
      </c>
      <c r="H23" s="31">
        <v>446344</v>
      </c>
      <c r="I23" s="36">
        <f t="shared" si="1"/>
        <v>0.11038886040611083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1260692</v>
      </c>
      <c r="O23" s="36">
        <f t="shared" si="5"/>
        <v>0.31179169699402404</v>
      </c>
      <c r="P23" s="31">
        <v>806244</v>
      </c>
      <c r="Q23" s="31">
        <v>3288394</v>
      </c>
      <c r="R23" s="31">
        <v>3580381</v>
      </c>
      <c r="S23" s="31">
        <v>1661436</v>
      </c>
      <c r="T23" s="36">
        <f t="shared" si="6"/>
        <v>0.50524237667384142</v>
      </c>
      <c r="U23" s="36">
        <f t="shared" si="7"/>
        <v>-0.44639091887815596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11527012</v>
      </c>
      <c r="E24" s="31">
        <v>11527012</v>
      </c>
      <c r="F24" s="31">
        <v>3353721</v>
      </c>
      <c r="G24" s="36">
        <f t="shared" si="0"/>
        <v>0.2909445223098579</v>
      </c>
      <c r="H24" s="31">
        <v>3739932</v>
      </c>
      <c r="I24" s="36">
        <f t="shared" si="1"/>
        <v>0.32444938896567471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7093653</v>
      </c>
      <c r="O24" s="36">
        <f t="shared" si="5"/>
        <v>0.61539391127553267</v>
      </c>
      <c r="P24" s="31">
        <v>2589706</v>
      </c>
      <c r="Q24" s="31">
        <v>10365539</v>
      </c>
      <c r="R24" s="31">
        <v>10498819</v>
      </c>
      <c r="S24" s="31">
        <v>5132656</v>
      </c>
      <c r="T24" s="36">
        <f t="shared" si="6"/>
        <v>0.49516537441998915</v>
      </c>
      <c r="U24" s="36">
        <f t="shared" si="7"/>
        <v>0.44415312008390151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48857902</v>
      </c>
      <c r="E25" s="31">
        <v>48857902</v>
      </c>
      <c r="F25" s="31">
        <v>16466629</v>
      </c>
      <c r="G25" s="36">
        <f t="shared" si="0"/>
        <v>0.33703102928979634</v>
      </c>
      <c r="H25" s="31">
        <v>19307261</v>
      </c>
      <c r="I25" s="36">
        <f t="shared" si="1"/>
        <v>0.39517171654239269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35773890</v>
      </c>
      <c r="O25" s="36">
        <f t="shared" si="5"/>
        <v>0.73220274583218903</v>
      </c>
      <c r="P25" s="31">
        <v>12952675</v>
      </c>
      <c r="Q25" s="31">
        <v>49245799</v>
      </c>
      <c r="R25" s="31">
        <v>49245799</v>
      </c>
      <c r="S25" s="31">
        <v>25840648</v>
      </c>
      <c r="T25" s="36">
        <f t="shared" si="6"/>
        <v>0.52472796715106607</v>
      </c>
      <c r="U25" s="36">
        <f t="shared" si="7"/>
        <v>0.49060028140905265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68854056</v>
      </c>
      <c r="E26" s="31">
        <v>68854056</v>
      </c>
      <c r="F26" s="31">
        <v>17468903</v>
      </c>
      <c r="G26" s="36">
        <f t="shared" si="0"/>
        <v>0.25370913515973553</v>
      </c>
      <c r="H26" s="31">
        <v>17426031</v>
      </c>
      <c r="I26" s="36">
        <f t="shared" si="1"/>
        <v>0.25308648483976021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34894934</v>
      </c>
      <c r="O26" s="36">
        <f t="shared" si="5"/>
        <v>0.50679561999949574</v>
      </c>
      <c r="P26" s="31">
        <v>12378142</v>
      </c>
      <c r="Q26" s="31">
        <v>75271044</v>
      </c>
      <c r="R26" s="31">
        <v>69145548</v>
      </c>
      <c r="S26" s="31">
        <v>26741042</v>
      </c>
      <c r="T26" s="36">
        <f t="shared" si="6"/>
        <v>0.35526333340082278</v>
      </c>
      <c r="U26" s="36">
        <f t="shared" si="7"/>
        <v>0.40780668051796476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187271259</v>
      </c>
      <c r="E27" s="32">
        <f>SUM(E20:E26)</f>
        <v>187096262</v>
      </c>
      <c r="F27" s="32">
        <f>SUM(F20:F26)</f>
        <v>49974512</v>
      </c>
      <c r="G27" s="37">
        <f t="shared" si="0"/>
        <v>0.26685628252224225</v>
      </c>
      <c r="H27" s="32">
        <f>SUM(H20:H26)</f>
        <v>54040506</v>
      </c>
      <c r="I27" s="37">
        <f t="shared" si="1"/>
        <v>0.28856807119559119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104015018</v>
      </c>
      <c r="O27" s="37">
        <f t="shared" si="5"/>
        <v>0.5554243537178335</v>
      </c>
      <c r="P27" s="32">
        <f>SUM(P20:P26)</f>
        <v>39664638</v>
      </c>
      <c r="Q27" s="32">
        <f>SUM(Q20:Q26)</f>
        <v>188315208</v>
      </c>
      <c r="R27" s="32">
        <f>SUM(R20:R26)</f>
        <v>182050581</v>
      </c>
      <c r="S27" s="32">
        <f>SUM(S20:S26)</f>
        <v>79736948</v>
      </c>
      <c r="T27" s="37">
        <f t="shared" si="6"/>
        <v>0.42342277528642297</v>
      </c>
      <c r="U27" s="37">
        <f t="shared" si="7"/>
        <v>0.36243537631680889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7586800</v>
      </c>
      <c r="E28" s="31">
        <v>7586800</v>
      </c>
      <c r="F28" s="31">
        <v>1539994</v>
      </c>
      <c r="G28" s="36">
        <f t="shared" si="0"/>
        <v>0.20298333948436759</v>
      </c>
      <c r="H28" s="31">
        <v>1685568</v>
      </c>
      <c r="I28" s="36">
        <f t="shared" si="1"/>
        <v>0.22217113934728738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3225562</v>
      </c>
      <c r="O28" s="36">
        <f t="shared" si="5"/>
        <v>0.42515447883165497</v>
      </c>
      <c r="P28" s="31">
        <v>1773190</v>
      </c>
      <c r="Q28" s="31">
        <v>4341472</v>
      </c>
      <c r="R28" s="31">
        <v>4341472</v>
      </c>
      <c r="S28" s="31">
        <v>3507520</v>
      </c>
      <c r="T28" s="36">
        <f t="shared" si="6"/>
        <v>0.8079103124470226</v>
      </c>
      <c r="U28" s="36">
        <f t="shared" si="7"/>
        <v>-4.9414896316807511E-2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14443577</v>
      </c>
      <c r="E29" s="31">
        <v>14443577</v>
      </c>
      <c r="F29" s="31">
        <v>918991</v>
      </c>
      <c r="G29" s="36">
        <f t="shared" si="0"/>
        <v>6.3626274848674946E-2</v>
      </c>
      <c r="H29" s="31">
        <v>254087</v>
      </c>
      <c r="I29" s="36">
        <f t="shared" si="1"/>
        <v>1.7591694910478201E-2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1173078</v>
      </c>
      <c r="O29" s="36">
        <f t="shared" si="5"/>
        <v>8.1217969759153158E-2</v>
      </c>
      <c r="P29" s="31">
        <v>0</v>
      </c>
      <c r="Q29" s="31">
        <v>13268063</v>
      </c>
      <c r="R29" s="31">
        <v>13298063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2697145</v>
      </c>
      <c r="E30" s="31">
        <v>2697145</v>
      </c>
      <c r="F30" s="31">
        <v>466341</v>
      </c>
      <c r="G30" s="36">
        <f t="shared" si="0"/>
        <v>0.17290171644461089</v>
      </c>
      <c r="H30" s="31">
        <v>527551</v>
      </c>
      <c r="I30" s="36">
        <f t="shared" si="1"/>
        <v>0.19559608400734851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993892</v>
      </c>
      <c r="O30" s="36">
        <f t="shared" si="5"/>
        <v>0.3684978004519594</v>
      </c>
      <c r="P30" s="31">
        <v>310794</v>
      </c>
      <c r="Q30" s="31">
        <v>2478261</v>
      </c>
      <c r="R30" s="31">
        <v>1378261</v>
      </c>
      <c r="S30" s="31">
        <v>755908</v>
      </c>
      <c r="T30" s="36">
        <f t="shared" si="6"/>
        <v>0.30501549271848283</v>
      </c>
      <c r="U30" s="36">
        <f t="shared" si="7"/>
        <v>0.6974298088122679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4698111</v>
      </c>
      <c r="E31" s="31">
        <v>4698111</v>
      </c>
      <c r="F31" s="31">
        <v>1898701</v>
      </c>
      <c r="G31" s="36">
        <f t="shared" si="0"/>
        <v>0.40414136660457789</v>
      </c>
      <c r="H31" s="31">
        <v>2044405</v>
      </c>
      <c r="I31" s="36">
        <f t="shared" si="1"/>
        <v>0.43515468238191901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3943106</v>
      </c>
      <c r="O31" s="36">
        <f t="shared" si="5"/>
        <v>0.8392960489864969</v>
      </c>
      <c r="P31" s="31">
        <v>1674934</v>
      </c>
      <c r="Q31" s="31">
        <v>4598252</v>
      </c>
      <c r="R31" s="31">
        <v>5581542</v>
      </c>
      <c r="S31" s="31">
        <v>3317023</v>
      </c>
      <c r="T31" s="36">
        <f t="shared" si="6"/>
        <v>0.72136607563047872</v>
      </c>
      <c r="U31" s="36">
        <f t="shared" si="7"/>
        <v>0.22058839333370739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8716672</v>
      </c>
      <c r="E32" s="31">
        <v>8728672</v>
      </c>
      <c r="F32" s="31">
        <v>1156379</v>
      </c>
      <c r="G32" s="36">
        <f t="shared" si="0"/>
        <v>0.13266290162116917</v>
      </c>
      <c r="H32" s="31">
        <v>2600185</v>
      </c>
      <c r="I32" s="36">
        <f t="shared" si="1"/>
        <v>0.2983001998928031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3756564</v>
      </c>
      <c r="O32" s="36">
        <f t="shared" si="5"/>
        <v>0.43096310151397232</v>
      </c>
      <c r="P32" s="31">
        <v>1302975</v>
      </c>
      <c r="Q32" s="31">
        <v>4067217</v>
      </c>
      <c r="R32" s="31">
        <v>4076784</v>
      </c>
      <c r="S32" s="31">
        <v>2457123</v>
      </c>
      <c r="T32" s="36">
        <f t="shared" si="6"/>
        <v>0.60412881830499821</v>
      </c>
      <c r="U32" s="36">
        <f t="shared" si="7"/>
        <v>0.99557550989082677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43506265</v>
      </c>
      <c r="E33" s="31">
        <v>43506265</v>
      </c>
      <c r="F33" s="31">
        <v>8813835</v>
      </c>
      <c r="G33" s="36">
        <f t="shared" si="0"/>
        <v>0.20258771926296132</v>
      </c>
      <c r="H33" s="31">
        <v>9010818</v>
      </c>
      <c r="I33" s="36">
        <f t="shared" si="1"/>
        <v>0.2071154119987087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17824653</v>
      </c>
      <c r="O33" s="36">
        <f t="shared" si="5"/>
        <v>0.40970313126167002</v>
      </c>
      <c r="P33" s="31">
        <v>8200783</v>
      </c>
      <c r="Q33" s="31">
        <v>36443389</v>
      </c>
      <c r="R33" s="31">
        <v>37153389</v>
      </c>
      <c r="S33" s="31">
        <v>17119741</v>
      </c>
      <c r="T33" s="36">
        <f t="shared" si="6"/>
        <v>0.46976259535028425</v>
      </c>
      <c r="U33" s="36">
        <f t="shared" si="7"/>
        <v>9.8775324258671304E-2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6260039</v>
      </c>
      <c r="E34" s="31">
        <v>6260039</v>
      </c>
      <c r="F34" s="31">
        <v>1296257</v>
      </c>
      <c r="G34" s="36">
        <f t="shared" si="0"/>
        <v>0.20706851826322487</v>
      </c>
      <c r="H34" s="31">
        <v>1630502</v>
      </c>
      <c r="I34" s="36">
        <f t="shared" si="1"/>
        <v>0.26046195558845558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2926759</v>
      </c>
      <c r="O34" s="36">
        <f t="shared" si="5"/>
        <v>0.46753047385168045</v>
      </c>
      <c r="P34" s="31">
        <v>1839426</v>
      </c>
      <c r="Q34" s="31">
        <v>5912959</v>
      </c>
      <c r="R34" s="31">
        <v>5887584</v>
      </c>
      <c r="S34" s="31">
        <v>3231687</v>
      </c>
      <c r="T34" s="36">
        <f t="shared" si="6"/>
        <v>0.5465431098033996</v>
      </c>
      <c r="U34" s="36">
        <f t="shared" si="7"/>
        <v>-0.11358108453397964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87908609</v>
      </c>
      <c r="E35" s="32">
        <f>SUM(E28:E34)</f>
        <v>87920609</v>
      </c>
      <c r="F35" s="32">
        <f>SUM(F28:F34)</f>
        <v>16090498</v>
      </c>
      <c r="G35" s="37">
        <f t="shared" si="0"/>
        <v>0.18303665799102795</v>
      </c>
      <c r="H35" s="32">
        <f>SUM(H28:H34)</f>
        <v>17753116</v>
      </c>
      <c r="I35" s="37">
        <f t="shared" si="1"/>
        <v>0.20194968617920003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33843614</v>
      </c>
      <c r="O35" s="37">
        <f t="shared" si="5"/>
        <v>0.38498634417022798</v>
      </c>
      <c r="P35" s="32">
        <f>SUM(P28:P34)</f>
        <v>15102102</v>
      </c>
      <c r="Q35" s="32">
        <f>SUM(Q28:Q34)</f>
        <v>71109613</v>
      </c>
      <c r="R35" s="32">
        <f>SUM(R28:R34)</f>
        <v>71717095</v>
      </c>
      <c r="S35" s="32">
        <f>SUM(S28:S34)</f>
        <v>30389002</v>
      </c>
      <c r="T35" s="37">
        <f t="shared" si="6"/>
        <v>0.42735434377908932</v>
      </c>
      <c r="U35" s="37">
        <f t="shared" si="7"/>
        <v>0.17553940504441035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18165065</v>
      </c>
      <c r="E36" s="31">
        <v>18165065</v>
      </c>
      <c r="F36" s="31">
        <v>3634091</v>
      </c>
      <c r="G36" s="36">
        <f t="shared" si="0"/>
        <v>0.2000593446816733</v>
      </c>
      <c r="H36" s="31">
        <v>4379174</v>
      </c>
      <c r="I36" s="36">
        <f t="shared" si="1"/>
        <v>0.24107670410207727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8013265</v>
      </c>
      <c r="O36" s="36">
        <f t="shared" si="5"/>
        <v>0.44113604878375057</v>
      </c>
      <c r="P36" s="31">
        <v>3656784</v>
      </c>
      <c r="Q36" s="31">
        <v>14559396</v>
      </c>
      <c r="R36" s="31">
        <v>16342578</v>
      </c>
      <c r="S36" s="31">
        <v>7093924</v>
      </c>
      <c r="T36" s="36">
        <f t="shared" si="6"/>
        <v>0.48724026738471843</v>
      </c>
      <c r="U36" s="36">
        <f t="shared" si="7"/>
        <v>0.19754790001268874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8165583</v>
      </c>
      <c r="E37" s="31">
        <v>8165583</v>
      </c>
      <c r="F37" s="31">
        <v>972316</v>
      </c>
      <c r="G37" s="36">
        <f t="shared" si="0"/>
        <v>0.11907490255135487</v>
      </c>
      <c r="H37" s="31">
        <v>1650216</v>
      </c>
      <c r="I37" s="36">
        <f t="shared" si="1"/>
        <v>0.20209408195348696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2622532</v>
      </c>
      <c r="O37" s="36">
        <f t="shared" si="5"/>
        <v>0.32116898450484183</v>
      </c>
      <c r="P37" s="31">
        <v>1368275</v>
      </c>
      <c r="Q37" s="31">
        <v>8241662</v>
      </c>
      <c r="R37" s="31">
        <v>7762933</v>
      </c>
      <c r="S37" s="31">
        <v>2614437</v>
      </c>
      <c r="T37" s="36">
        <f t="shared" si="6"/>
        <v>0.31722206030773892</v>
      </c>
      <c r="U37" s="36">
        <f t="shared" si="7"/>
        <v>0.20605580018636616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9885036</v>
      </c>
      <c r="E38" s="31">
        <v>9885036</v>
      </c>
      <c r="F38" s="31">
        <v>53173</v>
      </c>
      <c r="G38" s="36">
        <f t="shared" si="0"/>
        <v>5.3791407537615446E-3</v>
      </c>
      <c r="H38" s="31">
        <v>68651</v>
      </c>
      <c r="I38" s="36">
        <f t="shared" si="1"/>
        <v>6.9449418292457411E-3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121824</v>
      </c>
      <c r="O38" s="36">
        <f t="shared" si="5"/>
        <v>1.2324082583007285E-2</v>
      </c>
      <c r="P38" s="31">
        <v>13790</v>
      </c>
      <c r="Q38" s="31">
        <v>10432779</v>
      </c>
      <c r="R38" s="31">
        <v>9295635</v>
      </c>
      <c r="S38" s="31">
        <v>18441</v>
      </c>
      <c r="T38" s="36">
        <f t="shared" si="6"/>
        <v>1.7676019016601425E-3</v>
      </c>
      <c r="U38" s="36">
        <f t="shared" si="7"/>
        <v>3.9783176214648295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16724072</v>
      </c>
      <c r="E39" s="31">
        <v>16382830</v>
      </c>
      <c r="F39" s="31">
        <v>3217036</v>
      </c>
      <c r="G39" s="36">
        <f t="shared" si="0"/>
        <v>0.192359611941398</v>
      </c>
      <c r="H39" s="31">
        <v>3584379</v>
      </c>
      <c r="I39" s="36">
        <f t="shared" si="1"/>
        <v>0.21432453770828061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6801415</v>
      </c>
      <c r="O39" s="36">
        <f t="shared" si="5"/>
        <v>0.40668414964967864</v>
      </c>
      <c r="P39" s="31">
        <v>3471587</v>
      </c>
      <c r="Q39" s="31">
        <v>19341478</v>
      </c>
      <c r="R39" s="31">
        <v>17172442</v>
      </c>
      <c r="S39" s="31">
        <v>7283788</v>
      </c>
      <c r="T39" s="36">
        <f t="shared" si="6"/>
        <v>0.37658900731371203</v>
      </c>
      <c r="U39" s="36">
        <f t="shared" si="7"/>
        <v>3.2490039857851816E-2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52939756</v>
      </c>
      <c r="E40" s="32">
        <f>SUM(E36:E39)</f>
        <v>52598514</v>
      </c>
      <c r="F40" s="32">
        <f>SUM(F36:F39)</f>
        <v>7876616</v>
      </c>
      <c r="G40" s="37">
        <f t="shared" si="0"/>
        <v>0.14878451649833824</v>
      </c>
      <c r="H40" s="32">
        <f>SUM(H36:H39)</f>
        <v>9682420</v>
      </c>
      <c r="I40" s="37">
        <f t="shared" si="1"/>
        <v>0.18289506283330811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17559036</v>
      </c>
      <c r="O40" s="37">
        <f t="shared" si="5"/>
        <v>0.33167957933164632</v>
      </c>
      <c r="P40" s="32">
        <f>SUM(P36:P39)</f>
        <v>8510436</v>
      </c>
      <c r="Q40" s="32">
        <f>SUM(Q36:Q39)</f>
        <v>52575315</v>
      </c>
      <c r="R40" s="32">
        <f>SUM(R36:R39)</f>
        <v>50573588</v>
      </c>
      <c r="S40" s="32">
        <f>SUM(S36:S39)</f>
        <v>17010590</v>
      </c>
      <c r="T40" s="37">
        <f t="shared" si="6"/>
        <v>0.32354708668887672</v>
      </c>
      <c r="U40" s="37">
        <f t="shared" si="7"/>
        <v>0.13771139339982108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33455239</v>
      </c>
      <c r="E43" s="31">
        <v>68445324</v>
      </c>
      <c r="F43" s="31">
        <v>8215183</v>
      </c>
      <c r="G43" s="36">
        <f t="shared" si="0"/>
        <v>0.24555744468003951</v>
      </c>
      <c r="H43" s="31">
        <v>10517740</v>
      </c>
      <c r="I43" s="36">
        <f t="shared" si="1"/>
        <v>0.31438244993556913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18732923</v>
      </c>
      <c r="O43" s="36">
        <f t="shared" si="5"/>
        <v>0.55993989461560867</v>
      </c>
      <c r="P43" s="31">
        <v>9243808</v>
      </c>
      <c r="Q43" s="31">
        <v>68799370</v>
      </c>
      <c r="R43" s="31">
        <v>54154485</v>
      </c>
      <c r="S43" s="31">
        <v>18392965</v>
      </c>
      <c r="T43" s="36">
        <f t="shared" si="6"/>
        <v>0.26734205560312546</v>
      </c>
      <c r="U43" s="36">
        <f t="shared" si="7"/>
        <v>0.13781463223814261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39485822</v>
      </c>
      <c r="E44" s="31">
        <v>42927835</v>
      </c>
      <c r="F44" s="31">
        <v>6502670</v>
      </c>
      <c r="G44" s="36">
        <f t="shared" si="0"/>
        <v>0.16468366797581166</v>
      </c>
      <c r="H44" s="31">
        <v>10002021</v>
      </c>
      <c r="I44" s="36">
        <f t="shared" si="1"/>
        <v>0.25330664257160457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16504691</v>
      </c>
      <c r="O44" s="36">
        <f t="shared" si="5"/>
        <v>0.41799031054741626</v>
      </c>
      <c r="P44" s="31">
        <v>8222957</v>
      </c>
      <c r="Q44" s="31">
        <v>34184837</v>
      </c>
      <c r="R44" s="31">
        <v>34965040</v>
      </c>
      <c r="S44" s="31">
        <v>16255027</v>
      </c>
      <c r="T44" s="36">
        <f t="shared" si="6"/>
        <v>0.47550400781492685</v>
      </c>
      <c r="U44" s="36">
        <f t="shared" si="7"/>
        <v>0.21635331426395643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152651608</v>
      </c>
      <c r="E45" s="31">
        <v>167066608</v>
      </c>
      <c r="F45" s="31">
        <v>41062919</v>
      </c>
      <c r="G45" s="36">
        <f t="shared" si="0"/>
        <v>0.26899761842010861</v>
      </c>
      <c r="H45" s="31">
        <v>39432633</v>
      </c>
      <c r="I45" s="36">
        <f t="shared" si="1"/>
        <v>0.25831783573481915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80495552</v>
      </c>
      <c r="O45" s="36">
        <f t="shared" si="5"/>
        <v>0.52731545415492775</v>
      </c>
      <c r="P45" s="31">
        <v>37646573</v>
      </c>
      <c r="Q45" s="31">
        <v>127388199</v>
      </c>
      <c r="R45" s="31">
        <v>154094921</v>
      </c>
      <c r="S45" s="31">
        <v>74607067</v>
      </c>
      <c r="T45" s="36">
        <f t="shared" si="6"/>
        <v>0.58566702085175093</v>
      </c>
      <c r="U45" s="36">
        <f t="shared" si="7"/>
        <v>4.744283098490798E-2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30041452</v>
      </c>
      <c r="E46" s="31">
        <v>30041452</v>
      </c>
      <c r="F46" s="31">
        <v>5255865</v>
      </c>
      <c r="G46" s="36">
        <f t="shared" si="0"/>
        <v>0.17495376055724604</v>
      </c>
      <c r="H46" s="31">
        <v>6237556</v>
      </c>
      <c r="I46" s="36">
        <f t="shared" si="1"/>
        <v>0.20763164177284107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11493421</v>
      </c>
      <c r="O46" s="36">
        <f t="shared" si="5"/>
        <v>0.38258540233008709</v>
      </c>
      <c r="P46" s="31">
        <v>9603704</v>
      </c>
      <c r="Q46" s="31">
        <v>28399860</v>
      </c>
      <c r="R46" s="31">
        <v>28649860</v>
      </c>
      <c r="S46" s="31">
        <v>11394235</v>
      </c>
      <c r="T46" s="36">
        <f t="shared" si="6"/>
        <v>0.40120743552961174</v>
      </c>
      <c r="U46" s="36">
        <f t="shared" si="7"/>
        <v>-0.35050518008468401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255634121</v>
      </c>
      <c r="E47" s="32">
        <f>SUM(E41:E46)</f>
        <v>308481219</v>
      </c>
      <c r="F47" s="32">
        <f>SUM(F41:F46)</f>
        <v>61036637</v>
      </c>
      <c r="G47" s="37">
        <f t="shared" si="0"/>
        <v>0.23876561063614821</v>
      </c>
      <c r="H47" s="32">
        <f>SUM(H41:H46)</f>
        <v>66189950</v>
      </c>
      <c r="I47" s="37">
        <f t="shared" si="1"/>
        <v>0.25892455099919937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127226587</v>
      </c>
      <c r="O47" s="37">
        <f t="shared" si="5"/>
        <v>0.49769016163534757</v>
      </c>
      <c r="P47" s="32">
        <f>SUM(P41:P46)</f>
        <v>64717042</v>
      </c>
      <c r="Q47" s="32">
        <f>SUM(Q41:Q46)</f>
        <v>258772266</v>
      </c>
      <c r="R47" s="32">
        <f>SUM(R41:R46)</f>
        <v>271864306</v>
      </c>
      <c r="S47" s="32">
        <f>SUM(S41:S46)</f>
        <v>120649294</v>
      </c>
      <c r="T47" s="37">
        <f t="shared" si="6"/>
        <v>0.46623734399728911</v>
      </c>
      <c r="U47" s="37">
        <f t="shared" si="7"/>
        <v>2.2759198419482818E-2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26221380</v>
      </c>
      <c r="E48" s="31">
        <v>26221380</v>
      </c>
      <c r="F48" s="31">
        <v>5506892</v>
      </c>
      <c r="G48" s="36">
        <f t="shared" si="0"/>
        <v>0.21001533862824917</v>
      </c>
      <c r="H48" s="31">
        <v>6224764</v>
      </c>
      <c r="I48" s="36">
        <f t="shared" si="1"/>
        <v>0.23739269252800577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11731656</v>
      </c>
      <c r="O48" s="36">
        <f t="shared" si="5"/>
        <v>0.44740803115625494</v>
      </c>
      <c r="P48" s="31">
        <v>5600996</v>
      </c>
      <c r="Q48" s="31">
        <v>24331056</v>
      </c>
      <c r="R48" s="31">
        <v>22402635</v>
      </c>
      <c r="S48" s="31">
        <v>11061600</v>
      </c>
      <c r="T48" s="36">
        <f t="shared" si="6"/>
        <v>0.45462884964795608</v>
      </c>
      <c r="U48" s="36">
        <f t="shared" si="7"/>
        <v>0.11136733538106447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54169835</v>
      </c>
      <c r="E49" s="31">
        <v>54169835</v>
      </c>
      <c r="F49" s="31">
        <v>11606520</v>
      </c>
      <c r="G49" s="36">
        <f t="shared" si="0"/>
        <v>0.21426168272434279</v>
      </c>
      <c r="H49" s="31">
        <v>11235249</v>
      </c>
      <c r="I49" s="36">
        <f t="shared" si="1"/>
        <v>0.20740784977469473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22841769</v>
      </c>
      <c r="O49" s="36">
        <f t="shared" si="5"/>
        <v>0.42166953249903749</v>
      </c>
      <c r="P49" s="31">
        <v>11884560</v>
      </c>
      <c r="Q49" s="31">
        <v>45165696</v>
      </c>
      <c r="R49" s="31">
        <v>52429286</v>
      </c>
      <c r="S49" s="31">
        <v>20910543</v>
      </c>
      <c r="T49" s="36">
        <f t="shared" si="6"/>
        <v>0.46297400133056732</v>
      </c>
      <c r="U49" s="36">
        <f t="shared" si="7"/>
        <v>-5.4634837133221592E-2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18010704</v>
      </c>
      <c r="E50" s="31">
        <v>18010704</v>
      </c>
      <c r="F50" s="31">
        <v>3345510</v>
      </c>
      <c r="G50" s="36">
        <f t="shared" si="0"/>
        <v>0.18575120661579914</v>
      </c>
      <c r="H50" s="31">
        <v>3613837</v>
      </c>
      <c r="I50" s="36">
        <f t="shared" si="1"/>
        <v>0.20064940271074358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6959347</v>
      </c>
      <c r="O50" s="36">
        <f t="shared" si="5"/>
        <v>0.38640060932654269</v>
      </c>
      <c r="P50" s="31">
        <v>3295515</v>
      </c>
      <c r="Q50" s="31">
        <v>16543920</v>
      </c>
      <c r="R50" s="31">
        <v>17516825</v>
      </c>
      <c r="S50" s="31">
        <v>6868921</v>
      </c>
      <c r="T50" s="36">
        <f t="shared" si="6"/>
        <v>0.41519307395103455</v>
      </c>
      <c r="U50" s="36">
        <f t="shared" si="7"/>
        <v>9.6592490096388595E-2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16257052</v>
      </c>
      <c r="E51" s="31">
        <v>16071155</v>
      </c>
      <c r="F51" s="31">
        <v>1160288</v>
      </c>
      <c r="G51" s="36">
        <f t="shared" si="0"/>
        <v>7.1371365484960009E-2</v>
      </c>
      <c r="H51" s="31">
        <v>4218711</v>
      </c>
      <c r="I51" s="36">
        <f t="shared" si="1"/>
        <v>0.25950036943967453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5378999</v>
      </c>
      <c r="O51" s="36">
        <f t="shared" si="5"/>
        <v>0.33087173492463456</v>
      </c>
      <c r="P51" s="31">
        <v>2660963</v>
      </c>
      <c r="Q51" s="31">
        <v>7447950</v>
      </c>
      <c r="R51" s="31">
        <v>13209296</v>
      </c>
      <c r="S51" s="31">
        <v>4893060</v>
      </c>
      <c r="T51" s="36">
        <f t="shared" si="6"/>
        <v>0.65696735343282375</v>
      </c>
      <c r="U51" s="36">
        <f t="shared" si="7"/>
        <v>0.58540761370977346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37435366</v>
      </c>
      <c r="E52" s="31">
        <v>37435366</v>
      </c>
      <c r="F52" s="31">
        <v>7588216</v>
      </c>
      <c r="G52" s="36">
        <f t="shared" si="0"/>
        <v>0.20270179808045685</v>
      </c>
      <c r="H52" s="31">
        <v>7300727</v>
      </c>
      <c r="I52" s="36">
        <f t="shared" si="1"/>
        <v>0.1950221883766276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14888943</v>
      </c>
      <c r="O52" s="36">
        <f t="shared" si="5"/>
        <v>0.39772398645708446</v>
      </c>
      <c r="P52" s="31">
        <v>6807554</v>
      </c>
      <c r="Q52" s="31">
        <v>34840014</v>
      </c>
      <c r="R52" s="31">
        <v>34590014</v>
      </c>
      <c r="S52" s="31">
        <v>13670531</v>
      </c>
      <c r="T52" s="36">
        <f t="shared" si="6"/>
        <v>0.39238018101829697</v>
      </c>
      <c r="U52" s="36">
        <f t="shared" si="7"/>
        <v>7.2444963345130953E-2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152094337</v>
      </c>
      <c r="E53" s="32">
        <f>SUM(E48:E52)</f>
        <v>151908440</v>
      </c>
      <c r="F53" s="32">
        <f>SUM(F48:F52)</f>
        <v>29207426</v>
      </c>
      <c r="G53" s="37">
        <f t="shared" si="0"/>
        <v>0.19203493421323109</v>
      </c>
      <c r="H53" s="32">
        <f>SUM(H48:H52)</f>
        <v>32593288</v>
      </c>
      <c r="I53" s="37">
        <f t="shared" si="1"/>
        <v>0.21429652571482657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61800714</v>
      </c>
      <c r="O53" s="37">
        <f t="shared" si="5"/>
        <v>0.40633145992805769</v>
      </c>
      <c r="P53" s="32">
        <f>SUM(P48:P52)</f>
        <v>30249588</v>
      </c>
      <c r="Q53" s="32">
        <f>SUM(Q48:Q52)</f>
        <v>128328636</v>
      </c>
      <c r="R53" s="32">
        <f>SUM(R48:R52)</f>
        <v>140148056</v>
      </c>
      <c r="S53" s="32">
        <f>SUM(S48:S52)</f>
        <v>57404655</v>
      </c>
      <c r="T53" s="37">
        <f t="shared" si="6"/>
        <v>0.44732537327054578</v>
      </c>
      <c r="U53" s="37">
        <f t="shared" si="7"/>
        <v>7.7478741198061973E-2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2132966114</v>
      </c>
      <c r="E54" s="32">
        <f>SUM(E8:E9,E11:E18,E20:E26,E28:E34,E36:E39,E41:E46,E48:E52)</f>
        <v>2185814084</v>
      </c>
      <c r="F54" s="32">
        <f>SUM(F8:F9,F11:F18,F20:F26,F28:F34,F36:F39,F41:F46,F48:F52)</f>
        <v>423453079</v>
      </c>
      <c r="G54" s="37">
        <f t="shared" si="0"/>
        <v>0.19852780417870247</v>
      </c>
      <c r="H54" s="32">
        <f>SUM(H8:H9,H11:H18,H20:H26,H28:H34,H36:H39,H41:H46,H48:H52)</f>
        <v>506666543</v>
      </c>
      <c r="I54" s="37">
        <f t="shared" si="1"/>
        <v>0.23754083089948236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930119622</v>
      </c>
      <c r="O54" s="37">
        <f t="shared" si="5"/>
        <v>0.43606863507818483</v>
      </c>
      <c r="P54" s="32">
        <f>SUM(P8:P9,P11:P18,P20:P26,P28:P34,P36:P39,P41:P46,P48:P52)</f>
        <v>457264448</v>
      </c>
      <c r="Q54" s="32">
        <f>SUM(Q8:Q9,Q11:Q18,Q20:Q26,Q28:Q34,Q36:Q39,Q41:Q46,Q48:Q52)</f>
        <v>2065211054</v>
      </c>
      <c r="R54" s="32">
        <f>SUM(R8:R9,R11:R18,R20:R26,R28:R34,R36:R39,R41:R46,R48:R52)</f>
        <v>2133782435</v>
      </c>
      <c r="S54" s="32">
        <f>SUM(S8:S9,S11:S18,S20:S26,S28:S34,S36:S39,S41:S46,S48:S52)</f>
        <v>868163888</v>
      </c>
      <c r="T54" s="37">
        <f t="shared" si="6"/>
        <v>0.42037538309631767</v>
      </c>
      <c r="U54" s="37">
        <f t="shared" si="7"/>
        <v>0.10803834677302526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354622312</v>
      </c>
      <c r="E57" s="31">
        <v>354622312</v>
      </c>
      <c r="F57" s="31">
        <v>80110295</v>
      </c>
      <c r="G57" s="36">
        <f t="shared" ref="G57:G85" si="8">IF(($D57      =0),0,($F57      /$D57      ))</f>
        <v>0.22590314339837703</v>
      </c>
      <c r="H57" s="31">
        <v>98659498</v>
      </c>
      <c r="I57" s="36">
        <f t="shared" ref="I57:I85" si="9">IF(($D57      =0),0,($H57      /$D57      ))</f>
        <v>0.27821006930889336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178769793</v>
      </c>
      <c r="O57" s="36">
        <f t="shared" ref="O57:O85" si="13">IF(($D57      =0),0,($N57      /$D57      ))</f>
        <v>0.50411321270727039</v>
      </c>
      <c r="P57" s="31">
        <v>95790146</v>
      </c>
      <c r="Q57" s="31">
        <v>331178358</v>
      </c>
      <c r="R57" s="31">
        <v>332715461</v>
      </c>
      <c r="S57" s="31">
        <v>168607488</v>
      </c>
      <c r="T57" s="36">
        <f t="shared" ref="T57:T85" si="14">IF(($Q57      =0),0,($S57      /$Q57      ))</f>
        <v>0.50911384734868459</v>
      </c>
      <c r="U57" s="36">
        <f t="shared" ref="U57:U85" si="15">IF(($P57      =0),0,(($H57      /$P57      )-1))</f>
        <v>2.9954563384839261E-2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354622312</v>
      </c>
      <c r="E58" s="32">
        <f>E57</f>
        <v>354622312</v>
      </c>
      <c r="F58" s="32">
        <f>F57</f>
        <v>80110295</v>
      </c>
      <c r="G58" s="37">
        <f t="shared" si="8"/>
        <v>0.22590314339837703</v>
      </c>
      <c r="H58" s="32">
        <f>H57</f>
        <v>98659498</v>
      </c>
      <c r="I58" s="37">
        <f t="shared" si="9"/>
        <v>0.27821006930889336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178769793</v>
      </c>
      <c r="O58" s="37">
        <f t="shared" si="13"/>
        <v>0.50411321270727039</v>
      </c>
      <c r="P58" s="32">
        <f>P57</f>
        <v>95790146</v>
      </c>
      <c r="Q58" s="32">
        <f>Q57</f>
        <v>331178358</v>
      </c>
      <c r="R58" s="32">
        <f>R57</f>
        <v>332715461</v>
      </c>
      <c r="S58" s="32">
        <f>S57</f>
        <v>168607488</v>
      </c>
      <c r="T58" s="37">
        <f t="shared" si="14"/>
        <v>0.50911384734868459</v>
      </c>
      <c r="U58" s="37">
        <f t="shared" si="15"/>
        <v>2.9954563384839261E-2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3824988</v>
      </c>
      <c r="E61" s="31">
        <v>3824988</v>
      </c>
      <c r="F61" s="31">
        <v>310537</v>
      </c>
      <c r="G61" s="36">
        <f t="shared" si="8"/>
        <v>8.1186398493276316E-2</v>
      </c>
      <c r="H61" s="31">
        <v>334059</v>
      </c>
      <c r="I61" s="36">
        <f t="shared" si="9"/>
        <v>8.7335960269679283E-2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644596</v>
      </c>
      <c r="O61" s="36">
        <f t="shared" si="13"/>
        <v>0.1685223587629556</v>
      </c>
      <c r="P61" s="31">
        <v>1112543</v>
      </c>
      <c r="Q61" s="31">
        <v>3983248</v>
      </c>
      <c r="R61" s="31">
        <v>3875078</v>
      </c>
      <c r="S61" s="31">
        <v>1369382</v>
      </c>
      <c r="T61" s="36">
        <f t="shared" si="14"/>
        <v>0.34378527272216042</v>
      </c>
      <c r="U61" s="36">
        <f t="shared" si="15"/>
        <v>-0.69973385298365998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3824988</v>
      </c>
      <c r="E63" s="32">
        <f>SUM(E59:E62)</f>
        <v>3824988</v>
      </c>
      <c r="F63" s="32">
        <f>SUM(F59:F62)</f>
        <v>310537</v>
      </c>
      <c r="G63" s="37">
        <f t="shared" si="8"/>
        <v>8.1186398493276316E-2</v>
      </c>
      <c r="H63" s="32">
        <f>SUM(H59:H62)</f>
        <v>334059</v>
      </c>
      <c r="I63" s="37">
        <f t="shared" si="9"/>
        <v>8.7335960269679283E-2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644596</v>
      </c>
      <c r="O63" s="37">
        <f t="shared" si="13"/>
        <v>0.1685223587629556</v>
      </c>
      <c r="P63" s="32">
        <f>SUM(P59:P62)</f>
        <v>1112543</v>
      </c>
      <c r="Q63" s="32">
        <f>SUM(Q59:Q62)</f>
        <v>3983248</v>
      </c>
      <c r="R63" s="32">
        <f>SUM(R59:R62)</f>
        <v>3875078</v>
      </c>
      <c r="S63" s="32">
        <f>SUM(S59:S62)</f>
        <v>1369382</v>
      </c>
      <c r="T63" s="37">
        <f t="shared" si="14"/>
        <v>0.34378527272216042</v>
      </c>
      <c r="U63" s="37">
        <f t="shared" si="15"/>
        <v>-0.69973385298365998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23073182</v>
      </c>
      <c r="E64" s="31">
        <v>23073182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4090217</v>
      </c>
      <c r="R64" s="31">
        <v>4140217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2636008</v>
      </c>
      <c r="E65" s="31">
        <v>2636008</v>
      </c>
      <c r="F65" s="31">
        <v>619147</v>
      </c>
      <c r="G65" s="36">
        <f t="shared" si="8"/>
        <v>0.23488054664477498</v>
      </c>
      <c r="H65" s="31">
        <v>671996</v>
      </c>
      <c r="I65" s="36">
        <f t="shared" si="9"/>
        <v>0.25492942358293297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1291143</v>
      </c>
      <c r="O65" s="36">
        <f t="shared" si="13"/>
        <v>0.48980997022770795</v>
      </c>
      <c r="P65" s="31">
        <v>312281</v>
      </c>
      <c r="Q65" s="31">
        <v>1921550</v>
      </c>
      <c r="R65" s="31">
        <v>1956550</v>
      </c>
      <c r="S65" s="31">
        <v>585500</v>
      </c>
      <c r="T65" s="36">
        <f t="shared" si="14"/>
        <v>0.30470193333506806</v>
      </c>
      <c r="U65" s="36">
        <f t="shared" si="15"/>
        <v>1.1518952481899314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1569666</v>
      </c>
      <c r="E66" s="31">
        <v>1569666</v>
      </c>
      <c r="F66" s="31">
        <v>23</v>
      </c>
      <c r="G66" s="36">
        <f t="shared" si="8"/>
        <v>1.4652798748268741E-5</v>
      </c>
      <c r="H66" s="31">
        <v>8300</v>
      </c>
      <c r="I66" s="36">
        <f t="shared" si="9"/>
        <v>5.2877491135056758E-3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8323</v>
      </c>
      <c r="O66" s="36">
        <f t="shared" si="13"/>
        <v>5.3024019122539442E-3</v>
      </c>
      <c r="P66" s="31">
        <v>0</v>
      </c>
      <c r="Q66" s="31">
        <v>1346985</v>
      </c>
      <c r="R66" s="31">
        <v>1266985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121173406</v>
      </c>
      <c r="E67" s="31">
        <v>121173406</v>
      </c>
      <c r="F67" s="31">
        <v>28349751</v>
      </c>
      <c r="G67" s="36">
        <f t="shared" si="8"/>
        <v>0.23396017274615521</v>
      </c>
      <c r="H67" s="31">
        <v>26658072</v>
      </c>
      <c r="I67" s="36">
        <f t="shared" si="9"/>
        <v>0.21999936190619251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55007823</v>
      </c>
      <c r="O67" s="36">
        <f t="shared" si="13"/>
        <v>0.45395953465234773</v>
      </c>
      <c r="P67" s="31">
        <v>23940093</v>
      </c>
      <c r="Q67" s="31">
        <v>117287021</v>
      </c>
      <c r="R67" s="31">
        <v>114460529</v>
      </c>
      <c r="S67" s="31">
        <v>48348047</v>
      </c>
      <c r="T67" s="36">
        <f t="shared" si="14"/>
        <v>0.41221992499920346</v>
      </c>
      <c r="U67" s="36">
        <f t="shared" si="15"/>
        <v>0.11353251635238015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2732167</v>
      </c>
      <c r="E68" s="31">
        <v>2732167</v>
      </c>
      <c r="F68" s="31">
        <v>903171</v>
      </c>
      <c r="G68" s="36">
        <f t="shared" si="8"/>
        <v>0.33056947104624279</v>
      </c>
      <c r="H68" s="31">
        <v>717358</v>
      </c>
      <c r="I68" s="36">
        <f t="shared" si="9"/>
        <v>0.26256008508996703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1620529</v>
      </c>
      <c r="O68" s="36">
        <f t="shared" si="13"/>
        <v>0.59312955613620988</v>
      </c>
      <c r="P68" s="31">
        <v>557321</v>
      </c>
      <c r="Q68" s="31">
        <v>2492353</v>
      </c>
      <c r="R68" s="31">
        <v>3060002</v>
      </c>
      <c r="S68" s="31">
        <v>1095280</v>
      </c>
      <c r="T68" s="36">
        <f t="shared" si="14"/>
        <v>0.43945620865102175</v>
      </c>
      <c r="U68" s="36">
        <f t="shared" si="15"/>
        <v>0.28715408175898638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151184429</v>
      </c>
      <c r="E70" s="32">
        <f>SUM(E64:E69)</f>
        <v>151184429</v>
      </c>
      <c r="F70" s="32">
        <f>SUM(F64:F69)</f>
        <v>29872092</v>
      </c>
      <c r="G70" s="37">
        <f t="shared" si="8"/>
        <v>0.19758709410477715</v>
      </c>
      <c r="H70" s="32">
        <f>SUM(H64:H69)</f>
        <v>28055726</v>
      </c>
      <c r="I70" s="37">
        <f t="shared" si="9"/>
        <v>0.18557285419915831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57927818</v>
      </c>
      <c r="O70" s="37">
        <f t="shared" si="13"/>
        <v>0.38315994830393546</v>
      </c>
      <c r="P70" s="32">
        <f>SUM(P64:P69)</f>
        <v>24809695</v>
      </c>
      <c r="Q70" s="32">
        <f>SUM(Q64:Q69)</f>
        <v>127138126</v>
      </c>
      <c r="R70" s="32">
        <f>SUM(R64:R69)</f>
        <v>124884283</v>
      </c>
      <c r="S70" s="32">
        <f>SUM(S64:S69)</f>
        <v>50028827</v>
      </c>
      <c r="T70" s="37">
        <f t="shared" si="14"/>
        <v>0.39349979879363645</v>
      </c>
      <c r="U70" s="37">
        <f t="shared" si="15"/>
        <v>0.13083719892566181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10766820</v>
      </c>
      <c r="E71" s="31">
        <v>10766820</v>
      </c>
      <c r="F71" s="31">
        <v>2216496</v>
      </c>
      <c r="G71" s="36">
        <f t="shared" si="8"/>
        <v>0.20586356974482717</v>
      </c>
      <c r="H71" s="31">
        <v>2356732</v>
      </c>
      <c r="I71" s="36">
        <f t="shared" si="9"/>
        <v>0.21888839973176852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4573228</v>
      </c>
      <c r="O71" s="36">
        <f t="shared" si="13"/>
        <v>0.42475196947659571</v>
      </c>
      <c r="P71" s="31">
        <v>2386195</v>
      </c>
      <c r="Q71" s="31">
        <v>11171928</v>
      </c>
      <c r="R71" s="31">
        <v>9515396</v>
      </c>
      <c r="S71" s="31">
        <v>4604306</v>
      </c>
      <c r="T71" s="36">
        <f t="shared" si="14"/>
        <v>0.41213172874010645</v>
      </c>
      <c r="U71" s="36">
        <f t="shared" si="15"/>
        <v>-1.2347272540592868E-2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32588339</v>
      </c>
      <c r="E72" s="31">
        <v>32588339</v>
      </c>
      <c r="F72" s="31">
        <v>7767916</v>
      </c>
      <c r="G72" s="36">
        <f t="shared" si="8"/>
        <v>0.2383648948785024</v>
      </c>
      <c r="H72" s="31">
        <v>5209883</v>
      </c>
      <c r="I72" s="36">
        <f t="shared" si="9"/>
        <v>0.15986954720214491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12977799</v>
      </c>
      <c r="O72" s="36">
        <f t="shared" si="13"/>
        <v>0.39823444208064729</v>
      </c>
      <c r="P72" s="31">
        <v>4957276</v>
      </c>
      <c r="Q72" s="31">
        <v>29993145</v>
      </c>
      <c r="R72" s="31">
        <v>32981388</v>
      </c>
      <c r="S72" s="31">
        <v>12267001</v>
      </c>
      <c r="T72" s="36">
        <f t="shared" si="14"/>
        <v>0.40899348834542026</v>
      </c>
      <c r="U72" s="36">
        <f t="shared" si="15"/>
        <v>5.0956815799644728E-2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11040934</v>
      </c>
      <c r="E73" s="31">
        <v>11040934</v>
      </c>
      <c r="F73" s="31">
        <v>2285442</v>
      </c>
      <c r="G73" s="36">
        <f t="shared" si="8"/>
        <v>0.20699716165317172</v>
      </c>
      <c r="H73" s="31">
        <v>1989703</v>
      </c>
      <c r="I73" s="36">
        <f t="shared" si="9"/>
        <v>0.18021147486254332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4275145</v>
      </c>
      <c r="O73" s="36">
        <f t="shared" si="13"/>
        <v>0.38720863651571508</v>
      </c>
      <c r="P73" s="31">
        <v>131414</v>
      </c>
      <c r="Q73" s="31">
        <v>10824750</v>
      </c>
      <c r="R73" s="31">
        <v>10824750</v>
      </c>
      <c r="S73" s="31">
        <v>2044147</v>
      </c>
      <c r="T73" s="36">
        <f t="shared" si="14"/>
        <v>0.18884011178087254</v>
      </c>
      <c r="U73" s="36">
        <f t="shared" si="15"/>
        <v>14.14072321061683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86447513</v>
      </c>
      <c r="E74" s="31">
        <v>85474558</v>
      </c>
      <c r="F74" s="31">
        <v>18084685</v>
      </c>
      <c r="G74" s="36">
        <f t="shared" si="8"/>
        <v>0.20919844160236281</v>
      </c>
      <c r="H74" s="31">
        <v>20134466</v>
      </c>
      <c r="I74" s="36">
        <f t="shared" si="9"/>
        <v>0.23290971945022873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38219151</v>
      </c>
      <c r="O74" s="36">
        <f t="shared" si="13"/>
        <v>0.44210816105259154</v>
      </c>
      <c r="P74" s="31">
        <v>17198464</v>
      </c>
      <c r="Q74" s="31">
        <v>83929256</v>
      </c>
      <c r="R74" s="31">
        <v>104654633</v>
      </c>
      <c r="S74" s="31">
        <v>33239274</v>
      </c>
      <c r="T74" s="36">
        <f t="shared" si="14"/>
        <v>0.39603918328550414</v>
      </c>
      <c r="U74" s="36">
        <f t="shared" si="15"/>
        <v>0.17071303576877561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8572872</v>
      </c>
      <c r="E76" s="31">
        <v>8572872</v>
      </c>
      <c r="F76" s="31">
        <v>1353930</v>
      </c>
      <c r="G76" s="36">
        <f t="shared" si="8"/>
        <v>0.15793190426732137</v>
      </c>
      <c r="H76" s="31">
        <v>529362</v>
      </c>
      <c r="I76" s="36">
        <f t="shared" si="9"/>
        <v>6.1748501552338589E-2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1883292</v>
      </c>
      <c r="O76" s="36">
        <f t="shared" si="13"/>
        <v>0.21968040581965997</v>
      </c>
      <c r="P76" s="31">
        <v>1007799</v>
      </c>
      <c r="Q76" s="31">
        <v>6700840</v>
      </c>
      <c r="R76" s="31">
        <v>6700841</v>
      </c>
      <c r="S76" s="31">
        <v>1574994</v>
      </c>
      <c r="T76" s="36">
        <f t="shared" si="14"/>
        <v>0.23504426310731191</v>
      </c>
      <c r="U76" s="36">
        <f t="shared" si="15"/>
        <v>-0.47473454528135073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149416478</v>
      </c>
      <c r="E78" s="32">
        <f>SUM(E71:E77)</f>
        <v>148443523</v>
      </c>
      <c r="F78" s="32">
        <f>SUM(F71:F77)</f>
        <v>31708469</v>
      </c>
      <c r="G78" s="37">
        <f t="shared" si="8"/>
        <v>0.21221534213917156</v>
      </c>
      <c r="H78" s="32">
        <f>SUM(H71:H77)</f>
        <v>30220146</v>
      </c>
      <c r="I78" s="37">
        <f t="shared" si="9"/>
        <v>0.20225443943338031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61928615</v>
      </c>
      <c r="O78" s="37">
        <f t="shared" si="13"/>
        <v>0.41446978157255188</v>
      </c>
      <c r="P78" s="32">
        <f>SUM(P71:P77)</f>
        <v>25681148</v>
      </c>
      <c r="Q78" s="32">
        <f>SUM(Q71:Q77)</f>
        <v>142619919</v>
      </c>
      <c r="R78" s="32">
        <f>SUM(R71:R77)</f>
        <v>164677008</v>
      </c>
      <c r="S78" s="32">
        <f>SUM(S71:S77)</f>
        <v>53729722</v>
      </c>
      <c r="T78" s="37">
        <f t="shared" si="14"/>
        <v>0.37673364545943966</v>
      </c>
      <c r="U78" s="37">
        <f t="shared" si="15"/>
        <v>0.17674435737841621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49422189</v>
      </c>
      <c r="E79" s="31">
        <v>49422189</v>
      </c>
      <c r="F79" s="31">
        <v>9424306</v>
      </c>
      <c r="G79" s="36">
        <f t="shared" si="8"/>
        <v>0.19068977296817022</v>
      </c>
      <c r="H79" s="31">
        <v>10492514</v>
      </c>
      <c r="I79" s="36">
        <f t="shared" si="9"/>
        <v>0.21230370836063128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19916820</v>
      </c>
      <c r="O79" s="36">
        <f t="shared" si="13"/>
        <v>0.40299348132880153</v>
      </c>
      <c r="P79" s="31">
        <v>0</v>
      </c>
      <c r="Q79" s="31">
        <v>46119093</v>
      </c>
      <c r="R79" s="31">
        <v>46445040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3776838</v>
      </c>
      <c r="E80" s="31">
        <v>3776838</v>
      </c>
      <c r="F80" s="31">
        <v>1891262</v>
      </c>
      <c r="G80" s="36">
        <f t="shared" si="8"/>
        <v>0.50075274608018661</v>
      </c>
      <c r="H80" s="31">
        <v>1908126</v>
      </c>
      <c r="I80" s="36">
        <f t="shared" si="9"/>
        <v>0.50521785684215204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3799388</v>
      </c>
      <c r="O80" s="36">
        <f t="shared" si="13"/>
        <v>1.0059706029223388</v>
      </c>
      <c r="P80" s="31">
        <v>1852152</v>
      </c>
      <c r="Q80" s="31">
        <v>9508056</v>
      </c>
      <c r="R80" s="31">
        <v>8113056</v>
      </c>
      <c r="S80" s="31">
        <v>3790391</v>
      </c>
      <c r="T80" s="36">
        <f t="shared" si="14"/>
        <v>0.3986504707166218</v>
      </c>
      <c r="U80" s="36">
        <f t="shared" si="15"/>
        <v>3.0221061770308255E-2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62574060</v>
      </c>
      <c r="E81" s="31">
        <v>62574060</v>
      </c>
      <c r="F81" s="31">
        <v>13087202</v>
      </c>
      <c r="G81" s="36">
        <f t="shared" si="8"/>
        <v>0.20914740069607118</v>
      </c>
      <c r="H81" s="31">
        <v>14067843</v>
      </c>
      <c r="I81" s="36">
        <f t="shared" si="9"/>
        <v>0.22481908637540859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27155045</v>
      </c>
      <c r="O81" s="36">
        <f t="shared" si="13"/>
        <v>0.43396648707147978</v>
      </c>
      <c r="P81" s="31">
        <v>15127501</v>
      </c>
      <c r="Q81" s="31">
        <v>65249670</v>
      </c>
      <c r="R81" s="31">
        <v>63131250</v>
      </c>
      <c r="S81" s="31">
        <v>26905030</v>
      </c>
      <c r="T81" s="36">
        <f t="shared" si="14"/>
        <v>0.41233970991730684</v>
      </c>
      <c r="U81" s="36">
        <f t="shared" si="15"/>
        <v>-7.0048450170322241E-2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13171000</v>
      </c>
      <c r="E83" s="31">
        <v>13171000</v>
      </c>
      <c r="F83" s="31">
        <v>2562413</v>
      </c>
      <c r="G83" s="36">
        <f t="shared" si="8"/>
        <v>0.19454961658188444</v>
      </c>
      <c r="H83" s="31">
        <v>2150001</v>
      </c>
      <c r="I83" s="36">
        <f t="shared" si="9"/>
        <v>0.16323749145850733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4712414</v>
      </c>
      <c r="O83" s="36">
        <f t="shared" si="13"/>
        <v>0.35778710804039177</v>
      </c>
      <c r="P83" s="31">
        <v>2700255</v>
      </c>
      <c r="Q83" s="31">
        <v>13537000</v>
      </c>
      <c r="R83" s="31">
        <v>12909000</v>
      </c>
      <c r="S83" s="31">
        <v>5560994</v>
      </c>
      <c r="T83" s="36">
        <f t="shared" si="14"/>
        <v>0.41079958631897762</v>
      </c>
      <c r="U83" s="36">
        <f t="shared" si="15"/>
        <v>-0.20377853202753071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128944087</v>
      </c>
      <c r="E84" s="32">
        <f>SUM(E79:E83)</f>
        <v>128944087</v>
      </c>
      <c r="F84" s="32">
        <f>SUM(F79:F83)</f>
        <v>26965183</v>
      </c>
      <c r="G84" s="37">
        <f t="shared" si="8"/>
        <v>0.20912306742689177</v>
      </c>
      <c r="H84" s="32">
        <f>SUM(H79:H83)</f>
        <v>28618484</v>
      </c>
      <c r="I84" s="37">
        <f t="shared" si="9"/>
        <v>0.2219449116732278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55583667</v>
      </c>
      <c r="O84" s="37">
        <f t="shared" si="13"/>
        <v>0.43106797910011957</v>
      </c>
      <c r="P84" s="32">
        <f>SUM(P79:P83)</f>
        <v>19679908</v>
      </c>
      <c r="Q84" s="32">
        <f>SUM(Q79:Q83)</f>
        <v>134413819</v>
      </c>
      <c r="R84" s="32">
        <f>SUM(R79:R83)</f>
        <v>130598346</v>
      </c>
      <c r="S84" s="32">
        <f>SUM(S79:S83)</f>
        <v>36256415</v>
      </c>
      <c r="T84" s="37">
        <f t="shared" si="14"/>
        <v>0.26973725819069244</v>
      </c>
      <c r="U84" s="37">
        <f t="shared" si="15"/>
        <v>0.45419805824295523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787992294</v>
      </c>
      <c r="E85" s="32">
        <f>SUM(E57,E59:E62,E64:E69,E71:E77,E79:E83)</f>
        <v>787019339</v>
      </c>
      <c r="F85" s="32">
        <f>SUM(F57,F59:F62,F64:F69,F71:F77,F79:F83)</f>
        <v>168966576</v>
      </c>
      <c r="G85" s="37">
        <f t="shared" si="8"/>
        <v>0.21442668575132032</v>
      </c>
      <c r="H85" s="32">
        <f>SUM(H57,H59:H62,H64:H69,H71:H77,H79:H83)</f>
        <v>185887913</v>
      </c>
      <c r="I85" s="37">
        <f t="shared" si="9"/>
        <v>0.23590067366826306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354854489</v>
      </c>
      <c r="O85" s="37">
        <f t="shared" si="13"/>
        <v>0.45032735941958335</v>
      </c>
      <c r="P85" s="32">
        <f>SUM(P57,P59:P62,P64:P69,P71:P77,P79:P83)</f>
        <v>167073440</v>
      </c>
      <c r="Q85" s="32">
        <f>SUM(Q57,Q59:Q62,Q64:Q69,Q71:Q77,Q79:Q83)</f>
        <v>739333470</v>
      </c>
      <c r="R85" s="32">
        <f>SUM(R57,R59:R62,R64:R69,R71:R77,R79:R83)</f>
        <v>756750176</v>
      </c>
      <c r="S85" s="32">
        <f>SUM(S57,S59:S62,S64:S69,S71:S77,S79:S83)</f>
        <v>309991834</v>
      </c>
      <c r="T85" s="37">
        <f t="shared" si="14"/>
        <v>0.41928554106985039</v>
      </c>
      <c r="U85" s="37">
        <f t="shared" si="15"/>
        <v>0.11261199266621902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3459222760</v>
      </c>
      <c r="E88" s="31">
        <v>3459222760</v>
      </c>
      <c r="F88" s="31">
        <v>827539168</v>
      </c>
      <c r="G88" s="36">
        <f t="shared" ref="G88:G99" si="16">IF(($D88      =0),0,($F88      /$D88      ))</f>
        <v>0.23922690887938075</v>
      </c>
      <c r="H88" s="31">
        <v>907156816</v>
      </c>
      <c r="I88" s="36">
        <f t="shared" ref="I88:I99" si="17">IF(($D88      =0),0,($H88      /$D88      ))</f>
        <v>0.2622429600341783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1734695984</v>
      </c>
      <c r="O88" s="36">
        <f t="shared" ref="O88:O99" si="21">IF(($D88      =0),0,($N88      /$D88      ))</f>
        <v>0.50146986891355905</v>
      </c>
      <c r="P88" s="31">
        <v>894901023</v>
      </c>
      <c r="Q88" s="31">
        <v>3502949201</v>
      </c>
      <c r="R88" s="31">
        <v>3553939749</v>
      </c>
      <c r="S88" s="31">
        <v>1846150588</v>
      </c>
      <c r="T88" s="36">
        <f t="shared" ref="T88:T99" si="22">IF(($Q88      =0),0,($S88      /$Q88      ))</f>
        <v>0.52702750798469256</v>
      </c>
      <c r="U88" s="36">
        <f t="shared" ref="U88:U99" si="23">IF(($P88      =0),0,(($H88      /$P88      )-1))</f>
        <v>1.3695137992930873E-2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2779325000</v>
      </c>
      <c r="E89" s="31">
        <v>2779325000</v>
      </c>
      <c r="F89" s="31">
        <v>777940727</v>
      </c>
      <c r="G89" s="36">
        <f t="shared" si="16"/>
        <v>0.27990275588497204</v>
      </c>
      <c r="H89" s="31">
        <v>953402028</v>
      </c>
      <c r="I89" s="36">
        <f t="shared" si="17"/>
        <v>0.34303366033119553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1731342755</v>
      </c>
      <c r="O89" s="36">
        <f t="shared" si="21"/>
        <v>0.62293641621616758</v>
      </c>
      <c r="P89" s="31">
        <v>897252694</v>
      </c>
      <c r="Q89" s="31">
        <v>3031698000</v>
      </c>
      <c r="R89" s="31">
        <v>2734625000</v>
      </c>
      <c r="S89" s="31">
        <v>1637114335</v>
      </c>
      <c r="T89" s="36">
        <f t="shared" si="22"/>
        <v>0.53999914734251231</v>
      </c>
      <c r="U89" s="36">
        <f t="shared" si="23"/>
        <v>6.2579175716579227E-2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4314917901</v>
      </c>
      <c r="E90" s="31">
        <v>4314917901</v>
      </c>
      <c r="F90" s="31">
        <v>962218512</v>
      </c>
      <c r="G90" s="36">
        <f t="shared" si="16"/>
        <v>0.2229981042691454</v>
      </c>
      <c r="H90" s="31">
        <v>1185771587</v>
      </c>
      <c r="I90" s="36">
        <f t="shared" si="17"/>
        <v>0.27480745038629645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2147990099</v>
      </c>
      <c r="O90" s="36">
        <f t="shared" si="21"/>
        <v>0.49780555465544185</v>
      </c>
      <c r="P90" s="31">
        <v>1467890004</v>
      </c>
      <c r="Q90" s="31">
        <v>4389573394</v>
      </c>
      <c r="R90" s="31">
        <v>4663020662</v>
      </c>
      <c r="S90" s="31">
        <v>2349115229</v>
      </c>
      <c r="T90" s="36">
        <f t="shared" si="22"/>
        <v>0.5351579796366881</v>
      </c>
      <c r="U90" s="36">
        <f t="shared" si="23"/>
        <v>-0.1921931590454512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10553465661</v>
      </c>
      <c r="E91" s="32">
        <f>SUM(E88:E90)</f>
        <v>10553465661</v>
      </c>
      <c r="F91" s="32">
        <f>SUM(F88:F90)</f>
        <v>2567698407</v>
      </c>
      <c r="G91" s="37">
        <f t="shared" si="16"/>
        <v>0.24330381028185352</v>
      </c>
      <c r="H91" s="32">
        <f>SUM(H88:H90)</f>
        <v>3046330431</v>
      </c>
      <c r="I91" s="37">
        <f t="shared" si="17"/>
        <v>0.28865687622006658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5614028838</v>
      </c>
      <c r="O91" s="37">
        <f t="shared" si="21"/>
        <v>0.53196068650192008</v>
      </c>
      <c r="P91" s="32">
        <f>SUM(P88:P90)</f>
        <v>3260043721</v>
      </c>
      <c r="Q91" s="32">
        <f>SUM(Q88:Q90)</f>
        <v>10924220595</v>
      </c>
      <c r="R91" s="32">
        <f>SUM(R88:R90)</f>
        <v>10951585411</v>
      </c>
      <c r="S91" s="32">
        <f>SUM(S88:S90)</f>
        <v>5832380152</v>
      </c>
      <c r="T91" s="37">
        <f t="shared" si="22"/>
        <v>0.53389439560287455</v>
      </c>
      <c r="U91" s="37">
        <f t="shared" si="23"/>
        <v>-6.5555344740727772E-2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196798308</v>
      </c>
      <c r="E92" s="31">
        <v>196798308</v>
      </c>
      <c r="F92" s="31">
        <v>43253903</v>
      </c>
      <c r="G92" s="36">
        <f t="shared" si="16"/>
        <v>0.21978798212025277</v>
      </c>
      <c r="H92" s="31">
        <v>43578438</v>
      </c>
      <c r="I92" s="36">
        <f t="shared" si="17"/>
        <v>0.22143705625761784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86832341</v>
      </c>
      <c r="O92" s="36">
        <f t="shared" si="21"/>
        <v>0.44122503837787058</v>
      </c>
      <c r="P92" s="31">
        <v>43879456</v>
      </c>
      <c r="Q92" s="31">
        <v>189227166</v>
      </c>
      <c r="R92" s="31">
        <v>182083580</v>
      </c>
      <c r="S92" s="31">
        <v>86267836</v>
      </c>
      <c r="T92" s="36">
        <f t="shared" si="22"/>
        <v>0.45589561913113469</v>
      </c>
      <c r="U92" s="36">
        <f t="shared" si="23"/>
        <v>-6.8601123951946841E-3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166486466</v>
      </c>
      <c r="E93" s="31">
        <v>166486466</v>
      </c>
      <c r="F93" s="31">
        <v>26169305</v>
      </c>
      <c r="G93" s="36">
        <f t="shared" si="16"/>
        <v>0.15718577989396448</v>
      </c>
      <c r="H93" s="31">
        <v>28017428</v>
      </c>
      <c r="I93" s="36">
        <f t="shared" si="17"/>
        <v>0.16828652005863348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54186733</v>
      </c>
      <c r="O93" s="36">
        <f t="shared" si="21"/>
        <v>0.32547229995259797</v>
      </c>
      <c r="P93" s="31">
        <v>28211877</v>
      </c>
      <c r="Q93" s="31">
        <v>198767634</v>
      </c>
      <c r="R93" s="31">
        <v>130596785</v>
      </c>
      <c r="S93" s="31">
        <v>57943076</v>
      </c>
      <c r="T93" s="36">
        <f t="shared" si="22"/>
        <v>0.29151162507674666</v>
      </c>
      <c r="U93" s="36">
        <f t="shared" si="23"/>
        <v>-6.8924517145739772E-3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39268756</v>
      </c>
      <c r="E94" s="31">
        <v>39268756</v>
      </c>
      <c r="F94" s="31">
        <v>7869556</v>
      </c>
      <c r="G94" s="36">
        <f t="shared" si="16"/>
        <v>0.20040247773573475</v>
      </c>
      <c r="H94" s="31">
        <v>11994388</v>
      </c>
      <c r="I94" s="36">
        <f t="shared" si="17"/>
        <v>0.30544354397170104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19863944</v>
      </c>
      <c r="O94" s="36">
        <f t="shared" si="21"/>
        <v>0.50584602170743576</v>
      </c>
      <c r="P94" s="31">
        <v>8744501</v>
      </c>
      <c r="Q94" s="31">
        <v>37223986</v>
      </c>
      <c r="R94" s="31">
        <v>36440925</v>
      </c>
      <c r="S94" s="31">
        <v>16303268</v>
      </c>
      <c r="T94" s="36">
        <f t="shared" si="22"/>
        <v>0.43797749118001494</v>
      </c>
      <c r="U94" s="36">
        <f t="shared" si="23"/>
        <v>0.37164922275153267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29634595</v>
      </c>
      <c r="E95" s="31">
        <v>29634595</v>
      </c>
      <c r="F95" s="31">
        <v>1172541</v>
      </c>
      <c r="G95" s="36">
        <f t="shared" si="16"/>
        <v>3.956662812500053E-2</v>
      </c>
      <c r="H95" s="31">
        <v>1337245</v>
      </c>
      <c r="I95" s="36">
        <f t="shared" si="17"/>
        <v>4.5124456737134423E-2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2509786</v>
      </c>
      <c r="O95" s="36">
        <f t="shared" si="21"/>
        <v>8.4691084862134947E-2</v>
      </c>
      <c r="P95" s="31">
        <v>1334617</v>
      </c>
      <c r="Q95" s="31">
        <v>5703353</v>
      </c>
      <c r="R95" s="31">
        <v>5196125</v>
      </c>
      <c r="S95" s="31">
        <v>2529916</v>
      </c>
      <c r="T95" s="36">
        <f t="shared" si="22"/>
        <v>0.44358397595239152</v>
      </c>
      <c r="U95" s="36">
        <f t="shared" si="23"/>
        <v>1.9691042448881646E-3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432188125</v>
      </c>
      <c r="E96" s="32">
        <f>SUM(E92:E95)</f>
        <v>432188125</v>
      </c>
      <c r="F96" s="32">
        <f>SUM(F92:F95)</f>
        <v>78465305</v>
      </c>
      <c r="G96" s="37">
        <f t="shared" si="16"/>
        <v>0.18155358849806436</v>
      </c>
      <c r="H96" s="32">
        <f>SUM(H92:H95)</f>
        <v>84927499</v>
      </c>
      <c r="I96" s="37">
        <f t="shared" si="17"/>
        <v>0.19650585957214811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163392804</v>
      </c>
      <c r="O96" s="37">
        <f t="shared" si="21"/>
        <v>0.37805944807021247</v>
      </c>
      <c r="P96" s="32">
        <f>SUM(P92:P95)</f>
        <v>82170451</v>
      </c>
      <c r="Q96" s="32">
        <f>SUM(Q92:Q95)</f>
        <v>430922139</v>
      </c>
      <c r="R96" s="32">
        <f>SUM(R92:R95)</f>
        <v>354317415</v>
      </c>
      <c r="S96" s="32">
        <f>SUM(S92:S95)</f>
        <v>163044096</v>
      </c>
      <c r="T96" s="37">
        <f t="shared" si="22"/>
        <v>0.37836091777127284</v>
      </c>
      <c r="U96" s="37">
        <f t="shared" si="23"/>
        <v>3.3552791379957148E-2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20176153</v>
      </c>
      <c r="Q97" s="31">
        <v>106045370</v>
      </c>
      <c r="R97" s="31">
        <v>0</v>
      </c>
      <c r="S97" s="31">
        <v>40037172</v>
      </c>
      <c r="T97" s="36">
        <f t="shared" si="22"/>
        <v>0.37754757232682579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1325848</v>
      </c>
      <c r="G98" s="36">
        <f t="shared" si="16"/>
        <v>0</v>
      </c>
      <c r="H98" s="31">
        <v>1118358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2444206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70143394</v>
      </c>
      <c r="E99" s="31">
        <v>70143394</v>
      </c>
      <c r="F99" s="31">
        <v>24194393</v>
      </c>
      <c r="G99" s="36">
        <f t="shared" si="16"/>
        <v>0.34492760644003057</v>
      </c>
      <c r="H99" s="31">
        <v>13710916</v>
      </c>
      <c r="I99" s="36">
        <f t="shared" si="17"/>
        <v>0.19546981145508871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37905309</v>
      </c>
      <c r="O99" s="36">
        <f t="shared" si="21"/>
        <v>0.54039741789511919</v>
      </c>
      <c r="P99" s="31">
        <v>19829999</v>
      </c>
      <c r="Q99" s="31">
        <v>49380693</v>
      </c>
      <c r="R99" s="31">
        <v>49380696</v>
      </c>
      <c r="S99" s="31">
        <v>38774983</v>
      </c>
      <c r="T99" s="36">
        <f t="shared" si="22"/>
        <v>0.78522557388977909</v>
      </c>
      <c r="U99" s="36">
        <f t="shared" si="23"/>
        <v>-0.30857707052834449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130434528</v>
      </c>
      <c r="E100" s="31">
        <v>130434528</v>
      </c>
      <c r="F100" s="31">
        <v>27796799</v>
      </c>
      <c r="G100" s="36">
        <f>IF(($D100     =0),0,($F100     /$D100     ))</f>
        <v>0.21310920832250799</v>
      </c>
      <c r="H100" s="31">
        <v>29666525</v>
      </c>
      <c r="I100" s="36">
        <f>IF(($D100     =0),0,($H100     /$D100     ))</f>
        <v>0.22744380230363542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57463324</v>
      </c>
      <c r="O100" s="36">
        <f>IF(($D100     =0),0,($N100     /$D100     ))</f>
        <v>0.44055301062614338</v>
      </c>
      <c r="P100" s="31">
        <v>26467607</v>
      </c>
      <c r="Q100" s="31">
        <v>121509972</v>
      </c>
      <c r="R100" s="31">
        <v>136853052</v>
      </c>
      <c r="S100" s="31">
        <v>54437132</v>
      </c>
      <c r="T100" s="36">
        <f>IF(($Q100     =0),0,($S100     /$Q100     ))</f>
        <v>0.44800546904907523</v>
      </c>
      <c r="U100" s="36">
        <f>IF(($P100     =0),0,(($H100     /$P100     )-1))</f>
        <v>0.12086162530673805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200577922</v>
      </c>
      <c r="E101" s="32">
        <f>SUM(E97:E100)</f>
        <v>200577922</v>
      </c>
      <c r="F101" s="32">
        <f>SUM(F97:F100)</f>
        <v>53317040</v>
      </c>
      <c r="G101" s="37">
        <f>IF(($D101     =0),0,($F101     /$D101     ))</f>
        <v>0.2658170922719999</v>
      </c>
      <c r="H101" s="32">
        <f>SUM(H97:H100)</f>
        <v>44495799</v>
      </c>
      <c r="I101" s="37">
        <f>IF(($D101     =0),0,($H101     /$D101     ))</f>
        <v>0.22183796978413206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97812839</v>
      </c>
      <c r="O101" s="37">
        <f>IF(($D101     =0),0,($N101     /$D101     ))</f>
        <v>0.48765506205613196</v>
      </c>
      <c r="P101" s="32">
        <f>SUM(P97:P100)</f>
        <v>66473759</v>
      </c>
      <c r="Q101" s="32">
        <f>SUM(Q97:Q100)</f>
        <v>276936035</v>
      </c>
      <c r="R101" s="32">
        <f>SUM(R97:R100)</f>
        <v>186233748</v>
      </c>
      <c r="S101" s="32">
        <f>SUM(S97:S100)</f>
        <v>133249287</v>
      </c>
      <c r="T101" s="37">
        <f>IF(($Q101     =0),0,($S101     /$Q101     ))</f>
        <v>0.48115546609887733</v>
      </c>
      <c r="U101" s="37">
        <f>IF(($P101     =0),0,(($H101     /$P101     )-1))</f>
        <v>-0.33062610465582365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11186231708</v>
      </c>
      <c r="E102" s="32">
        <f>SUM(E88:E90,E92:E95,E97:E100)</f>
        <v>11186231708</v>
      </c>
      <c r="F102" s="32">
        <f>SUM(F88:F90,F92:F95,F97:F100)</f>
        <v>2699480752</v>
      </c>
      <c r="G102" s="37">
        <f>IF(($D102     =0),0,($F102     /$D102     ))</f>
        <v>0.24132172678574379</v>
      </c>
      <c r="H102" s="32">
        <f>SUM(H88:H90,H92:H95,H97:H100)</f>
        <v>3175753729</v>
      </c>
      <c r="I102" s="37">
        <f>IF(($D102     =0),0,($H102     /$D102     ))</f>
        <v>0.28389843978726209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5875234481</v>
      </c>
      <c r="O102" s="37">
        <f>IF(($D102     =0),0,($N102     /$D102     ))</f>
        <v>0.52522016657300585</v>
      </c>
      <c r="P102" s="32">
        <f>SUM(P88:P90,P92:P95,P97:P100)</f>
        <v>3408687931</v>
      </c>
      <c r="Q102" s="32">
        <f>SUM(Q88:Q90,Q92:Q95,Q97:Q100)</f>
        <v>11632078769</v>
      </c>
      <c r="R102" s="32">
        <f>SUM(R88:R90,R92:R95,R97:R100)</f>
        <v>11492136574</v>
      </c>
      <c r="S102" s="32">
        <f>SUM(S88:S90,S92:S95,S97:S100)</f>
        <v>6128673535</v>
      </c>
      <c r="T102" s="37">
        <f>IF(($Q102     =0),0,($S102     /$Q102     ))</f>
        <v>0.52687689420855577</v>
      </c>
      <c r="U102" s="37">
        <f>IF(($P102     =0),0,(($H102     /$P102     )-1))</f>
        <v>-6.8335443641408533E-2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2341216390</v>
      </c>
      <c r="E105" s="31">
        <v>2341216390</v>
      </c>
      <c r="F105" s="31">
        <v>500652026</v>
      </c>
      <c r="G105" s="36">
        <f t="shared" ref="G105:G136" si="24">IF(($D105     =0),0,($F105     /$D105     ))</f>
        <v>0.21384269653092597</v>
      </c>
      <c r="H105" s="31">
        <v>659349303</v>
      </c>
      <c r="I105" s="36">
        <f t="shared" ref="I105:I136" si="25">IF(($D105     =0),0,($H105     /$D105     ))</f>
        <v>0.28162680981402149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1160001329</v>
      </c>
      <c r="O105" s="36">
        <f t="shared" ref="O105:O136" si="29">IF(($D105     =0),0,($N105     /$D105     ))</f>
        <v>0.49546950634494746</v>
      </c>
      <c r="P105" s="31">
        <v>568537802</v>
      </c>
      <c r="Q105" s="31">
        <v>2265061930</v>
      </c>
      <c r="R105" s="31">
        <v>2317926877</v>
      </c>
      <c r="S105" s="31">
        <v>1026400197</v>
      </c>
      <c r="T105" s="36">
        <f t="shared" ref="T105:T136" si="30">IF(($Q105     =0),0,($S105     /$Q105     ))</f>
        <v>0.45314442991852322</v>
      </c>
      <c r="U105" s="36">
        <f t="shared" ref="U105:U136" si="31">IF(($P105     =0),0,(($H105     /$P105     )-1))</f>
        <v>0.15972816702872472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2341216390</v>
      </c>
      <c r="E106" s="32">
        <f>E105</f>
        <v>2341216390</v>
      </c>
      <c r="F106" s="32">
        <f>F105</f>
        <v>500652026</v>
      </c>
      <c r="G106" s="37">
        <f t="shared" si="24"/>
        <v>0.21384269653092597</v>
      </c>
      <c r="H106" s="32">
        <f>H105</f>
        <v>659349303</v>
      </c>
      <c r="I106" s="37">
        <f t="shared" si="25"/>
        <v>0.28162680981402149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1160001329</v>
      </c>
      <c r="O106" s="37">
        <f t="shared" si="29"/>
        <v>0.49546950634494746</v>
      </c>
      <c r="P106" s="32">
        <f>P105</f>
        <v>568537802</v>
      </c>
      <c r="Q106" s="32">
        <f>Q105</f>
        <v>2265061930</v>
      </c>
      <c r="R106" s="32">
        <f>R105</f>
        <v>2317926877</v>
      </c>
      <c r="S106" s="32">
        <f>S105</f>
        <v>1026400197</v>
      </c>
      <c r="T106" s="37">
        <f t="shared" si="30"/>
        <v>0.45314442991852322</v>
      </c>
      <c r="U106" s="37">
        <f t="shared" si="31"/>
        <v>0.15972816702872472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7262116</v>
      </c>
      <c r="E107" s="31">
        <v>7262116</v>
      </c>
      <c r="F107" s="31">
        <v>492627</v>
      </c>
      <c r="G107" s="36">
        <f t="shared" si="24"/>
        <v>6.7835187430220059E-2</v>
      </c>
      <c r="H107" s="31">
        <v>3032990</v>
      </c>
      <c r="I107" s="36">
        <f t="shared" si="25"/>
        <v>0.41764549065313744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3525617</v>
      </c>
      <c r="O107" s="36">
        <f t="shared" si="29"/>
        <v>0.48548067808335754</v>
      </c>
      <c r="P107" s="31">
        <v>1959127</v>
      </c>
      <c r="Q107" s="31">
        <v>7074477</v>
      </c>
      <c r="R107" s="31">
        <v>7374477</v>
      </c>
      <c r="S107" s="31">
        <v>3507280</v>
      </c>
      <c r="T107" s="36">
        <f t="shared" si="30"/>
        <v>0.49576526999805076</v>
      </c>
      <c r="U107" s="36">
        <f t="shared" si="31"/>
        <v>0.54813342881803995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18839494</v>
      </c>
      <c r="E108" s="31">
        <v>18839494</v>
      </c>
      <c r="F108" s="31">
        <v>3264518</v>
      </c>
      <c r="G108" s="36">
        <f t="shared" si="24"/>
        <v>0.17328055626122443</v>
      </c>
      <c r="H108" s="31">
        <v>4199069</v>
      </c>
      <c r="I108" s="36">
        <f t="shared" si="25"/>
        <v>0.22288650639980034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7463587</v>
      </c>
      <c r="O108" s="36">
        <f t="shared" si="29"/>
        <v>0.39616706266102475</v>
      </c>
      <c r="P108" s="31">
        <v>3944100</v>
      </c>
      <c r="Q108" s="31">
        <v>19267989</v>
      </c>
      <c r="R108" s="31">
        <v>19346255</v>
      </c>
      <c r="S108" s="31">
        <v>5992389</v>
      </c>
      <c r="T108" s="36">
        <f t="shared" si="30"/>
        <v>0.31100230543000623</v>
      </c>
      <c r="U108" s="36">
        <f t="shared" si="31"/>
        <v>6.4645673284145833E-2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55858114</v>
      </c>
      <c r="E110" s="31">
        <v>55858114</v>
      </c>
      <c r="F110" s="31">
        <v>15893126</v>
      </c>
      <c r="G110" s="36">
        <f t="shared" si="24"/>
        <v>0.28452672068376672</v>
      </c>
      <c r="H110" s="31">
        <v>16421868</v>
      </c>
      <c r="I110" s="36">
        <f t="shared" si="25"/>
        <v>0.29399252541895704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32314994</v>
      </c>
      <c r="O110" s="36">
        <f t="shared" si="29"/>
        <v>0.57851924610272376</v>
      </c>
      <c r="P110" s="31">
        <v>14919317</v>
      </c>
      <c r="Q110" s="31">
        <v>52947190</v>
      </c>
      <c r="R110" s="31">
        <v>58164851</v>
      </c>
      <c r="S110" s="31">
        <v>28528542</v>
      </c>
      <c r="T110" s="36">
        <f t="shared" si="30"/>
        <v>0.53881125702799337</v>
      </c>
      <c r="U110" s="36">
        <f t="shared" si="31"/>
        <v>0.10071178191334096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81959724</v>
      </c>
      <c r="E112" s="32">
        <f>SUM(E107:E111)</f>
        <v>81959724</v>
      </c>
      <c r="F112" s="32">
        <f>SUM(F107:F111)</f>
        <v>19650271</v>
      </c>
      <c r="G112" s="37">
        <f t="shared" si="24"/>
        <v>0.2397552119624024</v>
      </c>
      <c r="H112" s="32">
        <f>SUM(H107:H111)</f>
        <v>23653927</v>
      </c>
      <c r="I112" s="37">
        <f t="shared" si="25"/>
        <v>0.28860427836482222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43304198</v>
      </c>
      <c r="O112" s="37">
        <f t="shared" si="29"/>
        <v>0.52835949032722462</v>
      </c>
      <c r="P112" s="32">
        <f>SUM(P107:P111)</f>
        <v>20822544</v>
      </c>
      <c r="Q112" s="32">
        <f>SUM(Q107:Q111)</f>
        <v>79289656</v>
      </c>
      <c r="R112" s="32">
        <f>SUM(R107:R111)</f>
        <v>84885583</v>
      </c>
      <c r="S112" s="32">
        <f>SUM(S107:S111)</f>
        <v>38028211</v>
      </c>
      <c r="T112" s="37">
        <f t="shared" si="30"/>
        <v>0.47961124966918761</v>
      </c>
      <c r="U112" s="37">
        <f t="shared" si="31"/>
        <v>0.13597680475546126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1008000</v>
      </c>
      <c r="E113" s="31">
        <v>1008000</v>
      </c>
      <c r="F113" s="31">
        <v>176286</v>
      </c>
      <c r="G113" s="36">
        <f t="shared" si="24"/>
        <v>0.17488690476190477</v>
      </c>
      <c r="H113" s="31">
        <v>24300</v>
      </c>
      <c r="I113" s="36">
        <f t="shared" si="25"/>
        <v>2.4107142857142858E-2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200586</v>
      </c>
      <c r="O113" s="36">
        <f t="shared" si="29"/>
        <v>0.19899404761904763</v>
      </c>
      <c r="P113" s="31">
        <v>45500</v>
      </c>
      <c r="Q113" s="31">
        <v>810000</v>
      </c>
      <c r="R113" s="31">
        <v>918000</v>
      </c>
      <c r="S113" s="31">
        <v>72600</v>
      </c>
      <c r="T113" s="36">
        <f t="shared" si="30"/>
        <v>8.9629629629629629E-2</v>
      </c>
      <c r="U113" s="36">
        <f t="shared" si="31"/>
        <v>-0.46593406593406594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34403829</v>
      </c>
      <c r="E114" s="31">
        <v>34403829</v>
      </c>
      <c r="F114" s="31">
        <v>9306391</v>
      </c>
      <c r="G114" s="36">
        <f t="shared" si="24"/>
        <v>0.27050451273897447</v>
      </c>
      <c r="H114" s="31">
        <v>9362845</v>
      </c>
      <c r="I114" s="36">
        <f t="shared" si="25"/>
        <v>0.27214543474216196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18669236</v>
      </c>
      <c r="O114" s="36">
        <f t="shared" si="29"/>
        <v>0.54264994748113649</v>
      </c>
      <c r="P114" s="31">
        <v>9971340</v>
      </c>
      <c r="Q114" s="31">
        <v>34055066</v>
      </c>
      <c r="R114" s="31">
        <v>35198538</v>
      </c>
      <c r="S114" s="31">
        <v>14392882</v>
      </c>
      <c r="T114" s="36">
        <f t="shared" si="30"/>
        <v>0.42263556323749307</v>
      </c>
      <c r="U114" s="36">
        <f t="shared" si="31"/>
        <v>-6.1024395918703012E-2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6584273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60000</v>
      </c>
      <c r="E116" s="31">
        <v>60000</v>
      </c>
      <c r="F116" s="31">
        <v>1979</v>
      </c>
      <c r="G116" s="36">
        <f t="shared" si="24"/>
        <v>3.2983333333333337E-2</v>
      </c>
      <c r="H116" s="31">
        <v>211650</v>
      </c>
      <c r="I116" s="36">
        <f t="shared" si="25"/>
        <v>3.5274999999999999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213629</v>
      </c>
      <c r="O116" s="36">
        <f t="shared" si="29"/>
        <v>3.5604833333333334</v>
      </c>
      <c r="P116" s="31">
        <v>0</v>
      </c>
      <c r="Q116" s="31">
        <v>38000</v>
      </c>
      <c r="R116" s="31">
        <v>30814</v>
      </c>
      <c r="S116" s="31">
        <v>17975</v>
      </c>
      <c r="T116" s="36">
        <f t="shared" si="30"/>
        <v>0.47302631578947368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185537168</v>
      </c>
      <c r="E117" s="31">
        <v>185537168</v>
      </c>
      <c r="F117" s="31">
        <v>54077957</v>
      </c>
      <c r="G117" s="36">
        <f t="shared" si="24"/>
        <v>0.29146697442315173</v>
      </c>
      <c r="H117" s="31">
        <v>55197130</v>
      </c>
      <c r="I117" s="36">
        <f t="shared" si="25"/>
        <v>0.29749904342616679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109275087</v>
      </c>
      <c r="O117" s="36">
        <f t="shared" si="29"/>
        <v>0.58896601784931846</v>
      </c>
      <c r="P117" s="31">
        <v>56256788</v>
      </c>
      <c r="Q117" s="31">
        <v>236003440</v>
      </c>
      <c r="R117" s="31">
        <v>220719252</v>
      </c>
      <c r="S117" s="31">
        <v>109228500</v>
      </c>
      <c r="T117" s="36">
        <f t="shared" si="30"/>
        <v>0.46282588084309279</v>
      </c>
      <c r="U117" s="36">
        <f t="shared" si="31"/>
        <v>-1.883609138865161E-2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91624588</v>
      </c>
      <c r="E120" s="31">
        <v>91659988</v>
      </c>
      <c r="F120" s="31">
        <v>1360413</v>
      </c>
      <c r="G120" s="36">
        <f t="shared" si="24"/>
        <v>1.4847684772126888E-2</v>
      </c>
      <c r="H120" s="31">
        <v>1701622</v>
      </c>
      <c r="I120" s="36">
        <f t="shared" si="25"/>
        <v>1.8571674232248661E-2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3062035</v>
      </c>
      <c r="O120" s="36">
        <f t="shared" si="29"/>
        <v>3.3419359004375551E-2</v>
      </c>
      <c r="P120" s="31">
        <v>1387000</v>
      </c>
      <c r="Q120" s="31">
        <v>18283169</v>
      </c>
      <c r="R120" s="31">
        <v>6674139</v>
      </c>
      <c r="S120" s="31">
        <v>2773877</v>
      </c>
      <c r="T120" s="36">
        <f t="shared" si="30"/>
        <v>0.15171751680466336</v>
      </c>
      <c r="U120" s="36">
        <f t="shared" si="31"/>
        <v>0.22683633741888976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312633585</v>
      </c>
      <c r="E121" s="32">
        <f>SUM(E113:E120)</f>
        <v>312668985</v>
      </c>
      <c r="F121" s="32">
        <f>SUM(F113:F120)</f>
        <v>64923026</v>
      </c>
      <c r="G121" s="37">
        <f t="shared" si="24"/>
        <v>0.20766491226462441</v>
      </c>
      <c r="H121" s="32">
        <f>SUM(H113:H120)</f>
        <v>66497547</v>
      </c>
      <c r="I121" s="37">
        <f t="shared" si="25"/>
        <v>0.21270122658127086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131420573</v>
      </c>
      <c r="O121" s="37">
        <f t="shared" si="29"/>
        <v>0.42036613884589524</v>
      </c>
      <c r="P121" s="32">
        <f>SUM(P113:P120)</f>
        <v>67660628</v>
      </c>
      <c r="Q121" s="32">
        <f>SUM(Q113:Q120)</f>
        <v>289189675</v>
      </c>
      <c r="R121" s="32">
        <f>SUM(R113:R120)</f>
        <v>270125016</v>
      </c>
      <c r="S121" s="32">
        <f>SUM(S113:S120)</f>
        <v>126485834</v>
      </c>
      <c r="T121" s="37">
        <f t="shared" si="30"/>
        <v>0.43738018655057448</v>
      </c>
      <c r="U121" s="37">
        <f t="shared" si="31"/>
        <v>-1.7189923215019554E-2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11870213</v>
      </c>
      <c r="E122" s="31">
        <v>11870213</v>
      </c>
      <c r="F122" s="31">
        <v>1684968</v>
      </c>
      <c r="G122" s="36">
        <f t="shared" si="24"/>
        <v>0.141949264094924</v>
      </c>
      <c r="H122" s="31">
        <v>3063260</v>
      </c>
      <c r="I122" s="36">
        <f t="shared" si="25"/>
        <v>0.25806276601776229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4748228</v>
      </c>
      <c r="O122" s="36">
        <f t="shared" si="29"/>
        <v>0.40001203011268627</v>
      </c>
      <c r="P122" s="31">
        <v>1720723</v>
      </c>
      <c r="Q122" s="31">
        <v>11381230</v>
      </c>
      <c r="R122" s="31">
        <v>11172134</v>
      </c>
      <c r="S122" s="31">
        <v>3241277</v>
      </c>
      <c r="T122" s="36">
        <f t="shared" si="30"/>
        <v>0.28479145048470156</v>
      </c>
      <c r="U122" s="36">
        <f t="shared" si="31"/>
        <v>0.78021680421543738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12991115</v>
      </c>
      <c r="E123" s="31">
        <v>12991115</v>
      </c>
      <c r="F123" s="31">
        <v>2568042</v>
      </c>
      <c r="G123" s="36">
        <f t="shared" si="24"/>
        <v>0.19767679679534819</v>
      </c>
      <c r="H123" s="31">
        <v>4419812</v>
      </c>
      <c r="I123" s="36">
        <f t="shared" si="25"/>
        <v>0.34021806442326158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6987854</v>
      </c>
      <c r="O123" s="36">
        <f t="shared" si="29"/>
        <v>0.53789486121860974</v>
      </c>
      <c r="P123" s="31">
        <v>2619042</v>
      </c>
      <c r="Q123" s="31">
        <v>6227232</v>
      </c>
      <c r="R123" s="31">
        <v>10951681</v>
      </c>
      <c r="S123" s="31">
        <v>5267676</v>
      </c>
      <c r="T123" s="36">
        <f t="shared" si="30"/>
        <v>0.84590970755545958</v>
      </c>
      <c r="U123" s="36">
        <f t="shared" si="31"/>
        <v>0.68756820241905237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79505457</v>
      </c>
      <c r="E124" s="31">
        <v>79505457</v>
      </c>
      <c r="F124" s="31">
        <v>15754344</v>
      </c>
      <c r="G124" s="36">
        <f t="shared" si="24"/>
        <v>0.19815424744995805</v>
      </c>
      <c r="H124" s="31">
        <v>21012854</v>
      </c>
      <c r="I124" s="36">
        <f t="shared" si="25"/>
        <v>0.26429448735827027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36767198</v>
      </c>
      <c r="O124" s="36">
        <f t="shared" si="29"/>
        <v>0.46244873480822835</v>
      </c>
      <c r="P124" s="31">
        <v>15067292</v>
      </c>
      <c r="Q124" s="31">
        <v>78510848</v>
      </c>
      <c r="R124" s="31">
        <v>77378975</v>
      </c>
      <c r="S124" s="31">
        <v>29082951</v>
      </c>
      <c r="T124" s="36">
        <f t="shared" si="30"/>
        <v>0.37043226179393707</v>
      </c>
      <c r="U124" s="36">
        <f t="shared" si="31"/>
        <v>0.39460056923301146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104366785</v>
      </c>
      <c r="E126" s="32">
        <f>SUM(E122:E125)</f>
        <v>104366785</v>
      </c>
      <c r="F126" s="32">
        <f>SUM(F122:F125)</f>
        <v>20007354</v>
      </c>
      <c r="G126" s="37">
        <f t="shared" si="24"/>
        <v>0.19170231218677475</v>
      </c>
      <c r="H126" s="32">
        <f>SUM(H122:H125)</f>
        <v>28495926</v>
      </c>
      <c r="I126" s="37">
        <f t="shared" si="25"/>
        <v>0.27303634963939916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48503280</v>
      </c>
      <c r="O126" s="37">
        <f t="shared" si="29"/>
        <v>0.4647386618261739</v>
      </c>
      <c r="P126" s="32">
        <f>SUM(P122:P125)</f>
        <v>19407057</v>
      </c>
      <c r="Q126" s="32">
        <f>SUM(Q122:Q125)</f>
        <v>96119310</v>
      </c>
      <c r="R126" s="32">
        <f>SUM(R122:R125)</f>
        <v>99502790</v>
      </c>
      <c r="S126" s="32">
        <f>SUM(S122:S125)</f>
        <v>37591904</v>
      </c>
      <c r="T126" s="37">
        <f t="shared" si="30"/>
        <v>0.39109627399530855</v>
      </c>
      <c r="U126" s="37">
        <f t="shared" si="31"/>
        <v>0.46832804170153164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10269984</v>
      </c>
      <c r="E127" s="31">
        <v>10269984</v>
      </c>
      <c r="F127" s="31">
        <v>1732539</v>
      </c>
      <c r="G127" s="36">
        <f t="shared" si="24"/>
        <v>0.16869928911281654</v>
      </c>
      <c r="H127" s="31">
        <v>1962661</v>
      </c>
      <c r="I127" s="36">
        <f t="shared" si="25"/>
        <v>0.19110652947463208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3695200</v>
      </c>
      <c r="O127" s="36">
        <f t="shared" si="29"/>
        <v>0.35980581858744864</v>
      </c>
      <c r="P127" s="31">
        <v>1375374</v>
      </c>
      <c r="Q127" s="31">
        <v>7189044</v>
      </c>
      <c r="R127" s="31">
        <v>6619584</v>
      </c>
      <c r="S127" s="31">
        <v>3125147</v>
      </c>
      <c r="T127" s="36">
        <f t="shared" si="30"/>
        <v>0.43470967767063323</v>
      </c>
      <c r="U127" s="36">
        <f t="shared" si="31"/>
        <v>0.4270016737265645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17595942</v>
      </c>
      <c r="E128" s="31">
        <v>17595942</v>
      </c>
      <c r="F128" s="31">
        <v>4650901</v>
      </c>
      <c r="G128" s="36">
        <f t="shared" si="24"/>
        <v>0.26431668165307659</v>
      </c>
      <c r="H128" s="31">
        <v>4431412</v>
      </c>
      <c r="I128" s="36">
        <f t="shared" si="25"/>
        <v>0.25184283967292004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9082313</v>
      </c>
      <c r="O128" s="36">
        <f t="shared" si="29"/>
        <v>0.51615952132599663</v>
      </c>
      <c r="P128" s="31">
        <v>2431305</v>
      </c>
      <c r="Q128" s="31">
        <v>18310863</v>
      </c>
      <c r="R128" s="31">
        <v>18102291</v>
      </c>
      <c r="S128" s="31">
        <v>2477461</v>
      </c>
      <c r="T128" s="36">
        <f t="shared" si="30"/>
        <v>0.13530006750637585</v>
      </c>
      <c r="U128" s="36">
        <f t="shared" si="31"/>
        <v>0.82264750823117616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7960300</v>
      </c>
      <c r="E129" s="31">
        <v>7960300</v>
      </c>
      <c r="F129" s="31">
        <v>2622755</v>
      </c>
      <c r="G129" s="36">
        <f t="shared" si="24"/>
        <v>0.32947941660490182</v>
      </c>
      <c r="H129" s="31">
        <v>3361410</v>
      </c>
      <c r="I129" s="36">
        <f t="shared" si="25"/>
        <v>0.42227177367687146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5984165</v>
      </c>
      <c r="O129" s="36">
        <f t="shared" si="29"/>
        <v>0.75175119028177328</v>
      </c>
      <c r="P129" s="31">
        <v>4437142</v>
      </c>
      <c r="Q129" s="31">
        <v>5679540</v>
      </c>
      <c r="R129" s="31">
        <v>5148144</v>
      </c>
      <c r="S129" s="31">
        <v>6816912</v>
      </c>
      <c r="T129" s="36">
        <f t="shared" si="30"/>
        <v>1.2002577673543984</v>
      </c>
      <c r="U129" s="36">
        <f t="shared" si="31"/>
        <v>-0.24243803781803697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57717224</v>
      </c>
      <c r="E130" s="31">
        <v>57717224</v>
      </c>
      <c r="F130" s="31">
        <v>13500991</v>
      </c>
      <c r="G130" s="36">
        <f t="shared" si="24"/>
        <v>0.23391615300139867</v>
      </c>
      <c r="H130" s="31">
        <v>17616489</v>
      </c>
      <c r="I130" s="36">
        <f t="shared" si="25"/>
        <v>0.3052206564889538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31117480</v>
      </c>
      <c r="O130" s="36">
        <f t="shared" si="29"/>
        <v>0.53913680949035248</v>
      </c>
      <c r="P130" s="31">
        <v>13244842</v>
      </c>
      <c r="Q130" s="31">
        <v>55275145</v>
      </c>
      <c r="R130" s="31">
        <v>56308404</v>
      </c>
      <c r="S130" s="31">
        <v>27039745</v>
      </c>
      <c r="T130" s="36">
        <f t="shared" si="30"/>
        <v>0.48918451502931382</v>
      </c>
      <c r="U130" s="36">
        <f t="shared" si="31"/>
        <v>0.3300641109950575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93543450</v>
      </c>
      <c r="E132" s="32">
        <f>SUM(E127:E131)</f>
        <v>93543450</v>
      </c>
      <c r="F132" s="32">
        <f>SUM(F127:F131)</f>
        <v>22507186</v>
      </c>
      <c r="G132" s="37">
        <f t="shared" si="24"/>
        <v>0.24060675547031887</v>
      </c>
      <c r="H132" s="32">
        <f>SUM(H127:H131)</f>
        <v>27371972</v>
      </c>
      <c r="I132" s="37">
        <f t="shared" si="25"/>
        <v>0.29261238493983277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49879158</v>
      </c>
      <c r="O132" s="37">
        <f t="shared" si="29"/>
        <v>0.53321914041015162</v>
      </c>
      <c r="P132" s="32">
        <f>SUM(P127:P131)</f>
        <v>21488663</v>
      </c>
      <c r="Q132" s="32">
        <f>SUM(Q127:Q131)</f>
        <v>86454592</v>
      </c>
      <c r="R132" s="32">
        <f>SUM(R127:R131)</f>
        <v>86178423</v>
      </c>
      <c r="S132" s="32">
        <f>SUM(S127:S131)</f>
        <v>39459265</v>
      </c>
      <c r="T132" s="37">
        <f t="shared" si="30"/>
        <v>0.45641606868030793</v>
      </c>
      <c r="U132" s="37">
        <f t="shared" si="31"/>
        <v>0.27378664740565761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93755505</v>
      </c>
      <c r="E133" s="31">
        <v>93755505</v>
      </c>
      <c r="F133" s="31">
        <v>21275916</v>
      </c>
      <c r="G133" s="36">
        <f t="shared" si="24"/>
        <v>0.2269297786833957</v>
      </c>
      <c r="H133" s="31">
        <v>23041655</v>
      </c>
      <c r="I133" s="36">
        <f t="shared" si="25"/>
        <v>0.24576322211693064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44317571</v>
      </c>
      <c r="O133" s="36">
        <f t="shared" si="29"/>
        <v>0.47269300080032634</v>
      </c>
      <c r="P133" s="31">
        <v>20115170</v>
      </c>
      <c r="Q133" s="31">
        <v>93965469</v>
      </c>
      <c r="R133" s="31">
        <v>93191646</v>
      </c>
      <c r="S133" s="31">
        <v>39677293</v>
      </c>
      <c r="T133" s="36">
        <f t="shared" si="30"/>
        <v>0.42225397714984003</v>
      </c>
      <c r="U133" s="36">
        <f t="shared" si="31"/>
        <v>0.14548646618447658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15154887</v>
      </c>
      <c r="E134" s="31">
        <v>15154887</v>
      </c>
      <c r="F134" s="31">
        <v>5134353</v>
      </c>
      <c r="G134" s="36">
        <f t="shared" si="24"/>
        <v>0.3387919025724177</v>
      </c>
      <c r="H134" s="31">
        <v>5813834</v>
      </c>
      <c r="I134" s="36">
        <f t="shared" si="25"/>
        <v>0.38362767073090021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10948187</v>
      </c>
      <c r="O134" s="36">
        <f t="shared" si="29"/>
        <v>0.72241957330331796</v>
      </c>
      <c r="P134" s="31">
        <v>4833348</v>
      </c>
      <c r="Q134" s="31">
        <v>14394794</v>
      </c>
      <c r="R134" s="31">
        <v>14693251</v>
      </c>
      <c r="S134" s="31">
        <v>7421289</v>
      </c>
      <c r="T134" s="36">
        <f t="shared" si="30"/>
        <v>0.5155536786424314</v>
      </c>
      <c r="U134" s="36">
        <f t="shared" si="31"/>
        <v>0.20285855684299992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9614584</v>
      </c>
      <c r="E136" s="31">
        <v>9614584</v>
      </c>
      <c r="F136" s="31">
        <v>2345667</v>
      </c>
      <c r="G136" s="36">
        <f t="shared" si="24"/>
        <v>0.24396968189159302</v>
      </c>
      <c r="H136" s="31">
        <v>2595247</v>
      </c>
      <c r="I136" s="36">
        <f t="shared" si="25"/>
        <v>0.26992816329858887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4940914</v>
      </c>
      <c r="O136" s="36">
        <f t="shared" si="29"/>
        <v>0.51389784519018189</v>
      </c>
      <c r="P136" s="31">
        <v>2331035</v>
      </c>
      <c r="Q136" s="31">
        <v>9259109</v>
      </c>
      <c r="R136" s="31">
        <v>8889985</v>
      </c>
      <c r="S136" s="31">
        <v>4491131</v>
      </c>
      <c r="T136" s="36">
        <f t="shared" si="30"/>
        <v>0.48505001939171472</v>
      </c>
      <c r="U136" s="36">
        <f t="shared" si="31"/>
        <v>0.11334535946478708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118524976</v>
      </c>
      <c r="E137" s="32">
        <f>SUM(E133:E136)</f>
        <v>118524976</v>
      </c>
      <c r="F137" s="32">
        <f>SUM(F133:F136)</f>
        <v>28755936</v>
      </c>
      <c r="G137" s="37">
        <f t="shared" ref="G137:G170" si="32">IF(($D137     =0),0,($F137     /$D137     ))</f>
        <v>0.24261499112220872</v>
      </c>
      <c r="H137" s="32">
        <f>SUM(H133:H136)</f>
        <v>31450736</v>
      </c>
      <c r="I137" s="37">
        <f t="shared" ref="I137:I170" si="33">IF(($D137     =0),0,($H137     /$D137     ))</f>
        <v>0.26535112734382665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60206672</v>
      </c>
      <c r="O137" s="37">
        <f t="shared" ref="O137:O170" si="37">IF(($D137     =0),0,($N137     /$D137     ))</f>
        <v>0.50796611846603534</v>
      </c>
      <c r="P137" s="32">
        <f>SUM(P133:P136)</f>
        <v>27279553</v>
      </c>
      <c r="Q137" s="32">
        <f>SUM(Q133:Q136)</f>
        <v>117619372</v>
      </c>
      <c r="R137" s="32">
        <f>SUM(R133:R136)</f>
        <v>116774882</v>
      </c>
      <c r="S137" s="32">
        <f>SUM(S133:S136)</f>
        <v>51589713</v>
      </c>
      <c r="T137" s="37">
        <f t="shared" ref="T137:T170" si="38">IF(($Q137     =0),0,($S137     /$Q137     ))</f>
        <v>0.43861578346124819</v>
      </c>
      <c r="U137" s="37">
        <f t="shared" ref="U137:U170" si="39">IF(($P137     =0),0,(($H137     /$P137     )-1))</f>
        <v>0.15290510808589852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853824</v>
      </c>
      <c r="E138" s="31">
        <v>853824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853818</v>
      </c>
      <c r="R138" s="31">
        <v>853824</v>
      </c>
      <c r="S138" s="31">
        <v>158781</v>
      </c>
      <c r="T138" s="36">
        <f t="shared" si="38"/>
        <v>0.18596586157705741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26723634</v>
      </c>
      <c r="E139" s="31">
        <v>26723634</v>
      </c>
      <c r="F139" s="31">
        <v>7234755</v>
      </c>
      <c r="G139" s="36">
        <f t="shared" si="32"/>
        <v>0.27072496951574776</v>
      </c>
      <c r="H139" s="31">
        <v>6622633</v>
      </c>
      <c r="I139" s="36">
        <f t="shared" si="33"/>
        <v>0.24781932726664346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13857388</v>
      </c>
      <c r="O139" s="36">
        <f t="shared" si="37"/>
        <v>0.51854429678239122</v>
      </c>
      <c r="P139" s="31">
        <v>5291010</v>
      </c>
      <c r="Q139" s="31">
        <v>23478305</v>
      </c>
      <c r="R139" s="31">
        <v>23141631</v>
      </c>
      <c r="S139" s="31">
        <v>12577530</v>
      </c>
      <c r="T139" s="36">
        <f t="shared" si="38"/>
        <v>0.53570860417734589</v>
      </c>
      <c r="U139" s="36">
        <f t="shared" si="39"/>
        <v>0.25167652300789456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44999321</v>
      </c>
      <c r="E140" s="31">
        <v>44999321</v>
      </c>
      <c r="F140" s="31">
        <v>11064451</v>
      </c>
      <c r="G140" s="36">
        <f t="shared" si="32"/>
        <v>0.2458803989509086</v>
      </c>
      <c r="H140" s="31">
        <v>11726264</v>
      </c>
      <c r="I140" s="36">
        <f t="shared" si="33"/>
        <v>0.26058757642143088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22790715</v>
      </c>
      <c r="O140" s="36">
        <f t="shared" si="37"/>
        <v>0.50646797537233945</v>
      </c>
      <c r="P140" s="31">
        <v>12008681</v>
      </c>
      <c r="Q140" s="31">
        <v>58350430</v>
      </c>
      <c r="R140" s="31">
        <v>41071088</v>
      </c>
      <c r="S140" s="31">
        <v>22512897</v>
      </c>
      <c r="T140" s="36">
        <f t="shared" si="38"/>
        <v>0.38582229813901969</v>
      </c>
      <c r="U140" s="36">
        <f t="shared" si="39"/>
        <v>-2.3517736877180728E-2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11818619</v>
      </c>
      <c r="E141" s="31">
        <v>11818619</v>
      </c>
      <c r="F141" s="31">
        <v>4011679</v>
      </c>
      <c r="G141" s="36">
        <f t="shared" si="32"/>
        <v>0.33943720497293295</v>
      </c>
      <c r="H141" s="31">
        <v>3965865</v>
      </c>
      <c r="I141" s="36">
        <f t="shared" si="33"/>
        <v>0.33556077914010091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7977544</v>
      </c>
      <c r="O141" s="36">
        <f t="shared" si="37"/>
        <v>0.6749979841130338</v>
      </c>
      <c r="P141" s="31">
        <v>4986453</v>
      </c>
      <c r="Q141" s="31">
        <v>19660462</v>
      </c>
      <c r="R141" s="31">
        <v>18189935</v>
      </c>
      <c r="S141" s="31">
        <v>9695892</v>
      </c>
      <c r="T141" s="36">
        <f t="shared" si="38"/>
        <v>0.49316704765127084</v>
      </c>
      <c r="U141" s="36">
        <f t="shared" si="39"/>
        <v>-0.20467213869257361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46420958</v>
      </c>
      <c r="E142" s="31">
        <v>46420958</v>
      </c>
      <c r="F142" s="31">
        <v>14954303</v>
      </c>
      <c r="G142" s="36">
        <f t="shared" si="32"/>
        <v>0.32214550591566854</v>
      </c>
      <c r="H142" s="31">
        <v>9641866</v>
      </c>
      <c r="I142" s="36">
        <f t="shared" si="33"/>
        <v>0.20770501978869113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24596169</v>
      </c>
      <c r="O142" s="36">
        <f t="shared" si="37"/>
        <v>0.52985052570435964</v>
      </c>
      <c r="P142" s="31">
        <v>14864853</v>
      </c>
      <c r="Q142" s="31">
        <v>41541261</v>
      </c>
      <c r="R142" s="31">
        <v>43297609</v>
      </c>
      <c r="S142" s="31">
        <v>29223390</v>
      </c>
      <c r="T142" s="36">
        <f t="shared" si="38"/>
        <v>0.70347864500309709</v>
      </c>
      <c r="U142" s="36">
        <f t="shared" si="39"/>
        <v>-0.35136486045304316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6233675</v>
      </c>
      <c r="E143" s="31">
        <v>6233675</v>
      </c>
      <c r="F143" s="31">
        <v>2052436</v>
      </c>
      <c r="G143" s="36">
        <f t="shared" si="32"/>
        <v>0.32924976037409714</v>
      </c>
      <c r="H143" s="31">
        <v>1815493</v>
      </c>
      <c r="I143" s="36">
        <f t="shared" si="33"/>
        <v>0.29123959782953074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3867929</v>
      </c>
      <c r="O143" s="36">
        <f t="shared" si="37"/>
        <v>0.62048935820362783</v>
      </c>
      <c r="P143" s="31">
        <v>1752105</v>
      </c>
      <c r="Q143" s="31">
        <v>5887260</v>
      </c>
      <c r="R143" s="31">
        <v>5996796</v>
      </c>
      <c r="S143" s="31">
        <v>3655580</v>
      </c>
      <c r="T143" s="36">
        <f t="shared" si="38"/>
        <v>0.62093061967706542</v>
      </c>
      <c r="U143" s="36">
        <f t="shared" si="39"/>
        <v>3.6178197082937347E-2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137050031</v>
      </c>
      <c r="E144" s="32">
        <f>SUM(E138:E143)</f>
        <v>137050031</v>
      </c>
      <c r="F144" s="32">
        <f>SUM(F138:F143)</f>
        <v>39317624</v>
      </c>
      <c r="G144" s="37">
        <f t="shared" si="32"/>
        <v>0.2868851886651525</v>
      </c>
      <c r="H144" s="32">
        <f>SUM(H138:H143)</f>
        <v>33772121</v>
      </c>
      <c r="I144" s="37">
        <f t="shared" si="33"/>
        <v>0.24642184137849629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73089745</v>
      </c>
      <c r="O144" s="37">
        <f t="shared" si="37"/>
        <v>0.53330703004364877</v>
      </c>
      <c r="P144" s="32">
        <f>SUM(P138:P143)</f>
        <v>38903102</v>
      </c>
      <c r="Q144" s="32">
        <f>SUM(Q138:Q143)</f>
        <v>149771536</v>
      </c>
      <c r="R144" s="32">
        <f>SUM(R138:R143)</f>
        <v>132550883</v>
      </c>
      <c r="S144" s="32">
        <f>SUM(S138:S143)</f>
        <v>77824070</v>
      </c>
      <c r="T144" s="37">
        <f t="shared" si="38"/>
        <v>0.51961856089931535</v>
      </c>
      <c r="U144" s="37">
        <f t="shared" si="39"/>
        <v>-0.13189130779339908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173913</v>
      </c>
      <c r="E145" s="31">
        <v>173913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213044</v>
      </c>
      <c r="R145" s="31">
        <v>130435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22667139</v>
      </c>
      <c r="E146" s="31">
        <v>22667139</v>
      </c>
      <c r="F146" s="31">
        <v>6119943</v>
      </c>
      <c r="G146" s="36">
        <f t="shared" si="32"/>
        <v>0.26999185914022938</v>
      </c>
      <c r="H146" s="31">
        <v>6273769</v>
      </c>
      <c r="I146" s="36">
        <f t="shared" si="33"/>
        <v>0.27677815890218876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12393712</v>
      </c>
      <c r="O146" s="36">
        <f t="shared" si="37"/>
        <v>0.54677001804241809</v>
      </c>
      <c r="P146" s="31">
        <v>5606804</v>
      </c>
      <c r="Q146" s="31">
        <v>23291865</v>
      </c>
      <c r="R146" s="31">
        <v>24499593</v>
      </c>
      <c r="S146" s="31">
        <v>11146144</v>
      </c>
      <c r="T146" s="36">
        <f t="shared" si="38"/>
        <v>0.47854235802929479</v>
      </c>
      <c r="U146" s="36">
        <f t="shared" si="39"/>
        <v>0.11895636087867523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25428299</v>
      </c>
      <c r="E147" s="31">
        <v>25428299</v>
      </c>
      <c r="F147" s="31">
        <v>6022192</v>
      </c>
      <c r="G147" s="36">
        <f t="shared" si="32"/>
        <v>0.23683031255846096</v>
      </c>
      <c r="H147" s="31">
        <v>8243770</v>
      </c>
      <c r="I147" s="36">
        <f t="shared" si="33"/>
        <v>0.32419667552281023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14265962</v>
      </c>
      <c r="O147" s="36">
        <f t="shared" si="37"/>
        <v>0.56102698808127116</v>
      </c>
      <c r="P147" s="31">
        <v>6816621</v>
      </c>
      <c r="Q147" s="31">
        <v>25513722</v>
      </c>
      <c r="R147" s="31">
        <v>24773721</v>
      </c>
      <c r="S147" s="31">
        <v>13410914</v>
      </c>
      <c r="T147" s="36">
        <f t="shared" si="38"/>
        <v>0.52563534242475485</v>
      </c>
      <c r="U147" s="36">
        <f t="shared" si="39"/>
        <v>0.20936311407073971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16283373</v>
      </c>
      <c r="E148" s="31">
        <v>16283373</v>
      </c>
      <c r="F148" s="31">
        <v>3493219</v>
      </c>
      <c r="G148" s="36">
        <f t="shared" si="32"/>
        <v>0.21452674455102147</v>
      </c>
      <c r="H148" s="31">
        <v>4471902</v>
      </c>
      <c r="I148" s="36">
        <f t="shared" si="33"/>
        <v>0.27462995535384471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7965121</v>
      </c>
      <c r="O148" s="36">
        <f t="shared" si="37"/>
        <v>0.48915669990486615</v>
      </c>
      <c r="P148" s="31">
        <v>4349928</v>
      </c>
      <c r="Q148" s="31">
        <v>15866981</v>
      </c>
      <c r="R148" s="31">
        <v>15693068</v>
      </c>
      <c r="S148" s="31">
        <v>7842773</v>
      </c>
      <c r="T148" s="36">
        <f t="shared" si="38"/>
        <v>0.49428262377070975</v>
      </c>
      <c r="U148" s="36">
        <f t="shared" si="39"/>
        <v>2.8040464118026742E-2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64552724</v>
      </c>
      <c r="E150" s="32">
        <f>SUM(E145:E149)</f>
        <v>64552724</v>
      </c>
      <c r="F150" s="32">
        <f>SUM(F145:F149)</f>
        <v>15635354</v>
      </c>
      <c r="G150" s="37">
        <f t="shared" si="32"/>
        <v>0.24221059981914939</v>
      </c>
      <c r="H150" s="32">
        <f>SUM(H145:H149)</f>
        <v>18989441</v>
      </c>
      <c r="I150" s="37">
        <f t="shared" si="33"/>
        <v>0.2941694761014268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34624795</v>
      </c>
      <c r="O150" s="37">
        <f t="shared" si="37"/>
        <v>0.53638007592057613</v>
      </c>
      <c r="P150" s="32">
        <f>SUM(P145:P149)</f>
        <v>16773353</v>
      </c>
      <c r="Q150" s="32">
        <f>SUM(Q145:Q149)</f>
        <v>64885612</v>
      </c>
      <c r="R150" s="32">
        <f>SUM(R145:R149)</f>
        <v>65096817</v>
      </c>
      <c r="S150" s="32">
        <f>SUM(S145:S149)</f>
        <v>32399831</v>
      </c>
      <c r="T150" s="37">
        <f t="shared" si="38"/>
        <v>0.49933768059396588</v>
      </c>
      <c r="U150" s="37">
        <f t="shared" si="39"/>
        <v>0.13211955892182092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32771103</v>
      </c>
      <c r="E151" s="31">
        <v>32771103</v>
      </c>
      <c r="F151" s="31">
        <v>5077581</v>
      </c>
      <c r="G151" s="36">
        <f t="shared" si="32"/>
        <v>0.15494080257231502</v>
      </c>
      <c r="H151" s="31">
        <v>6685195</v>
      </c>
      <c r="I151" s="36">
        <f t="shared" si="33"/>
        <v>0.20399664301808823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11762776</v>
      </c>
      <c r="O151" s="36">
        <f t="shared" si="37"/>
        <v>0.35893744559040325</v>
      </c>
      <c r="P151" s="31">
        <v>6329047</v>
      </c>
      <c r="Q151" s="31">
        <v>23791384</v>
      </c>
      <c r="R151" s="31">
        <v>28667448</v>
      </c>
      <c r="S151" s="31">
        <v>11453417</v>
      </c>
      <c r="T151" s="36">
        <f t="shared" si="38"/>
        <v>0.48141028701819111</v>
      </c>
      <c r="U151" s="36">
        <f t="shared" si="39"/>
        <v>5.6271979019906215E-2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160225000</v>
      </c>
      <c r="E152" s="31">
        <v>148309728</v>
      </c>
      <c r="F152" s="31">
        <v>29453406</v>
      </c>
      <c r="G152" s="36">
        <f t="shared" si="32"/>
        <v>0.18382528319550631</v>
      </c>
      <c r="H152" s="31">
        <v>33595076</v>
      </c>
      <c r="I152" s="36">
        <f t="shared" si="33"/>
        <v>0.20967437041660164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63048482</v>
      </c>
      <c r="O152" s="36">
        <f t="shared" si="37"/>
        <v>0.39349965361210798</v>
      </c>
      <c r="P152" s="31">
        <v>36244123</v>
      </c>
      <c r="Q152" s="31">
        <v>140086100</v>
      </c>
      <c r="R152" s="31">
        <v>174835000</v>
      </c>
      <c r="S152" s="31">
        <v>71960065</v>
      </c>
      <c r="T152" s="36">
        <f t="shared" si="38"/>
        <v>0.51368454828851684</v>
      </c>
      <c r="U152" s="36">
        <f t="shared" si="39"/>
        <v>-7.3089008113122245E-2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51902150</v>
      </c>
      <c r="E153" s="31">
        <v>50472150</v>
      </c>
      <c r="F153" s="31">
        <v>12271751</v>
      </c>
      <c r="G153" s="36">
        <f t="shared" si="32"/>
        <v>0.23644012820278157</v>
      </c>
      <c r="H153" s="31">
        <v>15210210</v>
      </c>
      <c r="I153" s="36">
        <f t="shared" si="33"/>
        <v>0.29305548999415248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27481961</v>
      </c>
      <c r="O153" s="36">
        <f t="shared" si="37"/>
        <v>0.52949561819693403</v>
      </c>
      <c r="P153" s="31">
        <v>13124274</v>
      </c>
      <c r="Q153" s="31">
        <v>53164720</v>
      </c>
      <c r="R153" s="31">
        <v>52979640</v>
      </c>
      <c r="S153" s="31">
        <v>26340315</v>
      </c>
      <c r="T153" s="36">
        <f t="shared" si="38"/>
        <v>0.49544726277125128</v>
      </c>
      <c r="U153" s="36">
        <f t="shared" si="39"/>
        <v>0.15893724864323922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20833773</v>
      </c>
      <c r="E154" s="31">
        <v>20833773</v>
      </c>
      <c r="F154" s="31">
        <v>5257490</v>
      </c>
      <c r="G154" s="36">
        <f t="shared" si="32"/>
        <v>0.25235419431708311</v>
      </c>
      <c r="H154" s="31">
        <v>6109683</v>
      </c>
      <c r="I154" s="36">
        <f t="shared" si="33"/>
        <v>0.29325859507060964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11367173</v>
      </c>
      <c r="O154" s="36">
        <f t="shared" si="37"/>
        <v>0.54561278938769275</v>
      </c>
      <c r="P154" s="31">
        <v>5511082</v>
      </c>
      <c r="Q154" s="31">
        <v>19922391</v>
      </c>
      <c r="R154" s="31">
        <v>18181098</v>
      </c>
      <c r="S154" s="31">
        <v>10293152</v>
      </c>
      <c r="T154" s="36">
        <f t="shared" si="38"/>
        <v>0.5166624829318931</v>
      </c>
      <c r="U154" s="36">
        <f t="shared" si="39"/>
        <v>0.10861769068215632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9423485</v>
      </c>
      <c r="E155" s="31">
        <v>9423485</v>
      </c>
      <c r="F155" s="31">
        <v>2612857</v>
      </c>
      <c r="G155" s="36">
        <f t="shared" si="32"/>
        <v>0.27727077615128587</v>
      </c>
      <c r="H155" s="31">
        <v>1992080</v>
      </c>
      <c r="I155" s="36">
        <f t="shared" si="33"/>
        <v>0.21139525345453408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4604937</v>
      </c>
      <c r="O155" s="36">
        <f t="shared" si="37"/>
        <v>0.48866602960581995</v>
      </c>
      <c r="P155" s="31">
        <v>2258964</v>
      </c>
      <c r="Q155" s="31">
        <v>10438161</v>
      </c>
      <c r="R155" s="31">
        <v>7778916</v>
      </c>
      <c r="S155" s="31">
        <v>4200987</v>
      </c>
      <c r="T155" s="36">
        <f t="shared" si="38"/>
        <v>0.40246428465703871</v>
      </c>
      <c r="U155" s="36">
        <f t="shared" si="39"/>
        <v>-0.11814442372698286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4535070</v>
      </c>
      <c r="E156" s="31">
        <v>4535070</v>
      </c>
      <c r="F156" s="31">
        <v>972599</v>
      </c>
      <c r="G156" s="36">
        <f t="shared" si="32"/>
        <v>0.21446173928958098</v>
      </c>
      <c r="H156" s="31">
        <v>1038969</v>
      </c>
      <c r="I156" s="36">
        <f t="shared" si="33"/>
        <v>0.22909657403303588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2011568</v>
      </c>
      <c r="O156" s="36">
        <f t="shared" si="37"/>
        <v>0.44355831332261686</v>
      </c>
      <c r="P156" s="31">
        <v>937276</v>
      </c>
      <c r="Q156" s="31">
        <v>3799845</v>
      </c>
      <c r="R156" s="31">
        <v>3918711</v>
      </c>
      <c r="S156" s="31">
        <v>1816264</v>
      </c>
      <c r="T156" s="36">
        <f t="shared" si="38"/>
        <v>0.47798370723016331</v>
      </c>
      <c r="U156" s="36">
        <f t="shared" si="39"/>
        <v>0.10849845723138118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279690581</v>
      </c>
      <c r="E157" s="32">
        <f>SUM(E151:E156)</f>
        <v>266345309</v>
      </c>
      <c r="F157" s="32">
        <f>SUM(F151:F156)</f>
        <v>55645684</v>
      </c>
      <c r="G157" s="37">
        <f t="shared" si="32"/>
        <v>0.19895444387524799</v>
      </c>
      <c r="H157" s="32">
        <f>SUM(H151:H156)</f>
        <v>64631213</v>
      </c>
      <c r="I157" s="37">
        <f t="shared" si="33"/>
        <v>0.2310811210335324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120276897</v>
      </c>
      <c r="O157" s="37">
        <f t="shared" si="37"/>
        <v>0.43003556490878037</v>
      </c>
      <c r="P157" s="32">
        <f>SUM(P151:P156)</f>
        <v>64404766</v>
      </c>
      <c r="Q157" s="32">
        <f>SUM(Q151:Q156)</f>
        <v>251202601</v>
      </c>
      <c r="R157" s="32">
        <f>SUM(R151:R156)</f>
        <v>286360813</v>
      </c>
      <c r="S157" s="32">
        <f>SUM(S151:S156)</f>
        <v>126064200</v>
      </c>
      <c r="T157" s="37">
        <f t="shared" si="38"/>
        <v>0.50184273370640775</v>
      </c>
      <c r="U157" s="37">
        <f t="shared" si="39"/>
        <v>3.5159975583174408E-3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1889565</v>
      </c>
      <c r="E158" s="31">
        <v>1889565</v>
      </c>
      <c r="F158" s="31">
        <v>0</v>
      </c>
      <c r="G158" s="36">
        <f t="shared" si="32"/>
        <v>0</v>
      </c>
      <c r="H158" s="31">
        <v>508473</v>
      </c>
      <c r="I158" s="36">
        <f t="shared" si="33"/>
        <v>0.26909526795849836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508473</v>
      </c>
      <c r="O158" s="36">
        <f t="shared" si="37"/>
        <v>0.26909526795849836</v>
      </c>
      <c r="P158" s="31">
        <v>249900</v>
      </c>
      <c r="Q158" s="31">
        <v>1223044</v>
      </c>
      <c r="R158" s="31">
        <v>1162175</v>
      </c>
      <c r="S158" s="31">
        <v>249900</v>
      </c>
      <c r="T158" s="36">
        <f t="shared" si="38"/>
        <v>0.20432625481994107</v>
      </c>
      <c r="U158" s="36">
        <f t="shared" si="39"/>
        <v>1.0347058823529411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140077410</v>
      </c>
      <c r="E159" s="31">
        <v>140077410</v>
      </c>
      <c r="F159" s="31">
        <v>33622427</v>
      </c>
      <c r="G159" s="36">
        <f t="shared" si="32"/>
        <v>0.24002747480839345</v>
      </c>
      <c r="H159" s="31">
        <v>32774867</v>
      </c>
      <c r="I159" s="36">
        <f t="shared" si="33"/>
        <v>0.23397682038809828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66397294</v>
      </c>
      <c r="O159" s="36">
        <f t="shared" si="37"/>
        <v>0.47400429519649173</v>
      </c>
      <c r="P159" s="31">
        <v>33205270</v>
      </c>
      <c r="Q159" s="31">
        <v>138570853</v>
      </c>
      <c r="R159" s="31">
        <v>144322372</v>
      </c>
      <c r="S159" s="31">
        <v>65412470</v>
      </c>
      <c r="T159" s="36">
        <f t="shared" si="38"/>
        <v>0.47205071329105552</v>
      </c>
      <c r="U159" s="36">
        <f t="shared" si="39"/>
        <v>-1.2961888278577471E-2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2328894</v>
      </c>
      <c r="E160" s="31">
        <v>2328894</v>
      </c>
      <c r="F160" s="31">
        <v>218191</v>
      </c>
      <c r="G160" s="36">
        <f t="shared" si="32"/>
        <v>9.3688677973321241E-2</v>
      </c>
      <c r="H160" s="31">
        <v>294911</v>
      </c>
      <c r="I160" s="36">
        <f t="shared" si="33"/>
        <v>0.12663135376706711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513102</v>
      </c>
      <c r="O160" s="36">
        <f t="shared" si="37"/>
        <v>0.22032003174038836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144295869</v>
      </c>
      <c r="E163" s="32">
        <f>SUM(E158:E162)</f>
        <v>144295869</v>
      </c>
      <c r="F163" s="32">
        <f>SUM(F158:F162)</f>
        <v>33840618</v>
      </c>
      <c r="G163" s="37">
        <f t="shared" si="32"/>
        <v>0.23452243113072072</v>
      </c>
      <c r="H163" s="32">
        <f>SUM(H158:H162)</f>
        <v>33578251</v>
      </c>
      <c r="I163" s="37">
        <f t="shared" si="33"/>
        <v>0.23270417394970608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67418869</v>
      </c>
      <c r="O163" s="37">
        <f t="shared" si="37"/>
        <v>0.46722660508042679</v>
      </c>
      <c r="P163" s="32">
        <f>SUM(P158:P162)</f>
        <v>33455170</v>
      </c>
      <c r="Q163" s="32">
        <f>SUM(Q158:Q162)</f>
        <v>139793897</v>
      </c>
      <c r="R163" s="32">
        <f>SUM(R158:R162)</f>
        <v>145484547</v>
      </c>
      <c r="S163" s="32">
        <f>SUM(S158:S162)</f>
        <v>65662370</v>
      </c>
      <c r="T163" s="37">
        <f t="shared" si="38"/>
        <v>0.46970841652693895</v>
      </c>
      <c r="U163" s="37">
        <f t="shared" si="39"/>
        <v>3.6789829494214832E-3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46139076</v>
      </c>
      <c r="E164" s="31">
        <v>46139076</v>
      </c>
      <c r="F164" s="31">
        <v>10729952</v>
      </c>
      <c r="G164" s="36">
        <f t="shared" si="32"/>
        <v>0.23255671613363041</v>
      </c>
      <c r="H164" s="31">
        <v>12200736</v>
      </c>
      <c r="I164" s="36">
        <f t="shared" si="33"/>
        <v>0.26443390413800222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22930688</v>
      </c>
      <c r="O164" s="36">
        <f t="shared" si="37"/>
        <v>0.49699062027163265</v>
      </c>
      <c r="P164" s="31">
        <v>11676800</v>
      </c>
      <c r="Q164" s="31">
        <v>39014920</v>
      </c>
      <c r="R164" s="31">
        <v>42539561</v>
      </c>
      <c r="S164" s="31">
        <v>21126938</v>
      </c>
      <c r="T164" s="36">
        <f t="shared" si="38"/>
        <v>0.5415091969943806</v>
      </c>
      <c r="U164" s="36">
        <f t="shared" si="39"/>
        <v>4.4869827349958813E-2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22085352</v>
      </c>
      <c r="E165" s="31">
        <v>22085352</v>
      </c>
      <c r="F165" s="31">
        <v>4884851</v>
      </c>
      <c r="G165" s="36">
        <f t="shared" si="32"/>
        <v>0.22118058159091147</v>
      </c>
      <c r="H165" s="31">
        <v>6181405</v>
      </c>
      <c r="I165" s="36">
        <f t="shared" si="33"/>
        <v>0.27988709439632203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11066256</v>
      </c>
      <c r="O165" s="36">
        <f t="shared" si="37"/>
        <v>0.50106767598723356</v>
      </c>
      <c r="P165" s="31">
        <v>5345761</v>
      </c>
      <c r="Q165" s="31">
        <v>19961185</v>
      </c>
      <c r="R165" s="31">
        <v>20819890</v>
      </c>
      <c r="S165" s="31">
        <v>9558927</v>
      </c>
      <c r="T165" s="36">
        <f t="shared" si="38"/>
        <v>0.47887572806925038</v>
      </c>
      <c r="U165" s="36">
        <f t="shared" si="39"/>
        <v>0.15631899742618494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20099460</v>
      </c>
      <c r="E167" s="31">
        <v>20099460</v>
      </c>
      <c r="F167" s="31">
        <v>3517595</v>
      </c>
      <c r="G167" s="36">
        <f t="shared" si="32"/>
        <v>0.17500942811398912</v>
      </c>
      <c r="H167" s="31">
        <v>4204417</v>
      </c>
      <c r="I167" s="36">
        <f t="shared" si="33"/>
        <v>0.20918059490155458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7722012</v>
      </c>
      <c r="O167" s="36">
        <f t="shared" si="37"/>
        <v>0.38419002301554372</v>
      </c>
      <c r="P167" s="31">
        <v>105785</v>
      </c>
      <c r="Q167" s="31">
        <v>15852767</v>
      </c>
      <c r="R167" s="31">
        <v>16438367</v>
      </c>
      <c r="S167" s="31">
        <v>2377253</v>
      </c>
      <c r="T167" s="36">
        <f t="shared" si="38"/>
        <v>0.14995823757455087</v>
      </c>
      <c r="U167" s="36">
        <f t="shared" si="39"/>
        <v>38.744926029210191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88323888</v>
      </c>
      <c r="E169" s="32">
        <f>SUM(E164:E168)</f>
        <v>88323888</v>
      </c>
      <c r="F169" s="32">
        <f>SUM(F164:F168)</f>
        <v>19132398</v>
      </c>
      <c r="G169" s="37">
        <f t="shared" si="32"/>
        <v>0.21661634732384064</v>
      </c>
      <c r="H169" s="32">
        <f>SUM(H164:H168)</f>
        <v>22586558</v>
      </c>
      <c r="I169" s="37">
        <f t="shared" si="33"/>
        <v>0.25572422717623117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41718956</v>
      </c>
      <c r="O169" s="37">
        <f t="shared" si="37"/>
        <v>0.47234057450007183</v>
      </c>
      <c r="P169" s="32">
        <f>SUM(P164:P168)</f>
        <v>17128346</v>
      </c>
      <c r="Q169" s="32">
        <f>SUM(Q164:Q168)</f>
        <v>74828872</v>
      </c>
      <c r="R169" s="32">
        <f>SUM(R164:R168)</f>
        <v>79797818</v>
      </c>
      <c r="S169" s="32">
        <f>SUM(S164:S168)</f>
        <v>33063118</v>
      </c>
      <c r="T169" s="37">
        <f t="shared" si="38"/>
        <v>0.44184974484180384</v>
      </c>
      <c r="U169" s="37">
        <f t="shared" si="39"/>
        <v>0.31866544498809168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3766158003</v>
      </c>
      <c r="E170" s="32">
        <f>SUM(E105,E107:E111,E113:E120,E122:E125,E127:E131,E133:E136,E138:E143,E145:E149,E151:E156,E158:E162,E164:E168)</f>
        <v>3752848131</v>
      </c>
      <c r="F170" s="32">
        <f>SUM(F105,F107:F111,F113:F120,F122:F125,F127:F131,F133:F136,F138:F143,F145:F149,F151:F156,F158:F162,F164:F168)</f>
        <v>820067477</v>
      </c>
      <c r="G170" s="37">
        <f t="shared" si="32"/>
        <v>0.21774643452206749</v>
      </c>
      <c r="H170" s="32">
        <f>SUM(H105,H107:H111,H113:H120,H122:H125,H127:H131,H133:H136,H138:H143,H145:H149,H151:H156,H158:H162,H164:H168)</f>
        <v>1010376995</v>
      </c>
      <c r="I170" s="37">
        <f t="shared" si="33"/>
        <v>0.26827790926327738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1830444472</v>
      </c>
      <c r="O170" s="37">
        <f t="shared" si="37"/>
        <v>0.48602434378534487</v>
      </c>
      <c r="P170" s="32">
        <f>SUM(P105,P107:P111,P113:P120,P122:P125,P127:P131,P133:P136,P138:P143,P145:P149,P151:P156,P158:P162,P164:P168)</f>
        <v>895860984</v>
      </c>
      <c r="Q170" s="32">
        <f>SUM(Q105,Q107:Q111,Q113:Q120,Q122:Q125,Q127:Q131,Q133:Q136,Q138:Q143,Q145:Q149,Q151:Q156,Q158:Q162,Q164:Q168)</f>
        <v>3614217053</v>
      </c>
      <c r="R170" s="32">
        <f>SUM(R105,R107:R111,R113:R120,R122:R125,R127:R131,R133:R136,R138:R143,R145:R149,R151:R156,R158:R162,R164:R168)</f>
        <v>3684684449</v>
      </c>
      <c r="S170" s="32">
        <f>SUM(S105,S107:S111,S113:S120,S122:S125,S127:S131,S133:S136,S138:S143,S145:S149,S151:S156,S158:S162,S164:S168)</f>
        <v>1654568713</v>
      </c>
      <c r="T170" s="37">
        <f t="shared" si="38"/>
        <v>0.45779450673185679</v>
      </c>
      <c r="U170" s="37">
        <f t="shared" si="39"/>
        <v>0.12782788071502837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17856212</v>
      </c>
      <c r="E175" s="31">
        <v>17856212</v>
      </c>
      <c r="F175" s="31">
        <v>4514058</v>
      </c>
      <c r="G175" s="36">
        <f t="shared" si="40"/>
        <v>0.25280042598060554</v>
      </c>
      <c r="H175" s="31">
        <v>4553224</v>
      </c>
      <c r="I175" s="36">
        <f t="shared" si="41"/>
        <v>0.2549938363186996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9067282</v>
      </c>
      <c r="O175" s="36">
        <f t="shared" si="45"/>
        <v>0.50779426229930513</v>
      </c>
      <c r="P175" s="31">
        <v>4287454</v>
      </c>
      <c r="Q175" s="31">
        <v>18651951</v>
      </c>
      <c r="R175" s="31">
        <v>18456951</v>
      </c>
      <c r="S175" s="31">
        <v>8027104</v>
      </c>
      <c r="T175" s="36">
        <f t="shared" si="46"/>
        <v>0.43036270039525626</v>
      </c>
      <c r="U175" s="36">
        <f t="shared" si="47"/>
        <v>6.1987837070671681E-2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23485946</v>
      </c>
      <c r="E176" s="31">
        <v>23485946</v>
      </c>
      <c r="F176" s="31">
        <v>4608817</v>
      </c>
      <c r="G176" s="36">
        <f t="shared" si="40"/>
        <v>0.19623723055481776</v>
      </c>
      <c r="H176" s="31">
        <v>5318811</v>
      </c>
      <c r="I176" s="36">
        <f t="shared" si="41"/>
        <v>0.22646782037223454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9927628</v>
      </c>
      <c r="O176" s="36">
        <f t="shared" si="45"/>
        <v>0.42270505092705229</v>
      </c>
      <c r="P176" s="31">
        <v>4748897</v>
      </c>
      <c r="Q176" s="31">
        <v>21361481</v>
      </c>
      <c r="R176" s="31">
        <v>21901571</v>
      </c>
      <c r="S176" s="31">
        <v>9196735</v>
      </c>
      <c r="T176" s="36">
        <f t="shared" si="46"/>
        <v>0.43052890387141229</v>
      </c>
      <c r="U176" s="36">
        <f t="shared" si="47"/>
        <v>0.12000976226690119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105271260</v>
      </c>
      <c r="E178" s="31">
        <v>105271260</v>
      </c>
      <c r="F178" s="31">
        <v>20171766</v>
      </c>
      <c r="G178" s="36">
        <f t="shared" si="40"/>
        <v>0.19161702823733656</v>
      </c>
      <c r="H178" s="31">
        <v>14221427</v>
      </c>
      <c r="I178" s="36">
        <f t="shared" si="41"/>
        <v>0.13509315837959951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34393193</v>
      </c>
      <c r="O178" s="36">
        <f t="shared" si="45"/>
        <v>0.32671018661693607</v>
      </c>
      <c r="P178" s="31">
        <v>19096726</v>
      </c>
      <c r="Q178" s="31">
        <v>84533370</v>
      </c>
      <c r="R178" s="31">
        <v>86726370</v>
      </c>
      <c r="S178" s="31">
        <v>36857126</v>
      </c>
      <c r="T178" s="36">
        <f t="shared" si="46"/>
        <v>0.43600682192133117</v>
      </c>
      <c r="U178" s="36">
        <f t="shared" si="47"/>
        <v>-0.25529501758573692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146613418</v>
      </c>
      <c r="E179" s="32">
        <f>SUM(E173:E178)</f>
        <v>146613418</v>
      </c>
      <c r="F179" s="32">
        <f>SUM(F173:F178)</f>
        <v>29294641</v>
      </c>
      <c r="G179" s="37">
        <f t="shared" si="40"/>
        <v>0.19980873101260077</v>
      </c>
      <c r="H179" s="32">
        <f>SUM(H173:H178)</f>
        <v>24093462</v>
      </c>
      <c r="I179" s="37">
        <f t="shared" si="41"/>
        <v>0.16433326723206193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53388103</v>
      </c>
      <c r="O179" s="37">
        <f t="shared" si="45"/>
        <v>0.3641419982446627</v>
      </c>
      <c r="P179" s="32">
        <f>SUM(P173:P178)</f>
        <v>28133077</v>
      </c>
      <c r="Q179" s="32">
        <f>SUM(Q173:Q178)</f>
        <v>124546802</v>
      </c>
      <c r="R179" s="32">
        <f>SUM(R173:R178)</f>
        <v>127084892</v>
      </c>
      <c r="S179" s="32">
        <f>SUM(S173:S178)</f>
        <v>54080965</v>
      </c>
      <c r="T179" s="37">
        <f t="shared" si="46"/>
        <v>0.43422202843875507</v>
      </c>
      <c r="U179" s="37">
        <f t="shared" si="47"/>
        <v>-0.1435895191983444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29005549</v>
      </c>
      <c r="E180" s="31">
        <v>29005549</v>
      </c>
      <c r="F180" s="31">
        <v>4077589</v>
      </c>
      <c r="G180" s="36">
        <f t="shared" si="40"/>
        <v>0.14057961805859975</v>
      </c>
      <c r="H180" s="31">
        <v>6578935</v>
      </c>
      <c r="I180" s="36">
        <f t="shared" si="41"/>
        <v>0.22681642743600544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10656524</v>
      </c>
      <c r="O180" s="36">
        <f t="shared" si="45"/>
        <v>0.36739604549460519</v>
      </c>
      <c r="P180" s="31">
        <v>6642700</v>
      </c>
      <c r="Q180" s="31">
        <v>26708852</v>
      </c>
      <c r="R180" s="31">
        <v>26683852</v>
      </c>
      <c r="S180" s="31">
        <v>12969672</v>
      </c>
      <c r="T180" s="36">
        <f t="shared" si="46"/>
        <v>0.48559451375895901</v>
      </c>
      <c r="U180" s="36">
        <f t="shared" si="47"/>
        <v>-9.5992593373176449E-3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1704598</v>
      </c>
      <c r="E181" s="31">
        <v>1704598</v>
      </c>
      <c r="F181" s="31">
        <v>117625</v>
      </c>
      <c r="G181" s="36">
        <f t="shared" si="40"/>
        <v>6.9004539486729424E-2</v>
      </c>
      <c r="H181" s="31">
        <v>144281</v>
      </c>
      <c r="I181" s="36">
        <f t="shared" si="41"/>
        <v>8.4642244095088692E-2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261906</v>
      </c>
      <c r="O181" s="36">
        <f t="shared" si="45"/>
        <v>0.15364678358181813</v>
      </c>
      <c r="P181" s="31">
        <v>130579</v>
      </c>
      <c r="Q181" s="31">
        <v>1656777</v>
      </c>
      <c r="R181" s="31">
        <v>1682405</v>
      </c>
      <c r="S181" s="31">
        <v>419531</v>
      </c>
      <c r="T181" s="36">
        <f t="shared" si="46"/>
        <v>0.25322116374140879</v>
      </c>
      <c r="U181" s="36">
        <f t="shared" si="47"/>
        <v>0.10493264613758724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8689332</v>
      </c>
      <c r="E182" s="31">
        <v>8689332</v>
      </c>
      <c r="F182" s="31">
        <v>3180245</v>
      </c>
      <c r="G182" s="36">
        <f t="shared" si="40"/>
        <v>0.36599418689491897</v>
      </c>
      <c r="H182" s="31">
        <v>4200282</v>
      </c>
      <c r="I182" s="36">
        <f t="shared" si="41"/>
        <v>0.48338376298661395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7380527</v>
      </c>
      <c r="O182" s="36">
        <f t="shared" si="45"/>
        <v>0.84937794988153292</v>
      </c>
      <c r="P182" s="31">
        <v>917296</v>
      </c>
      <c r="Q182" s="31">
        <v>8414230</v>
      </c>
      <c r="R182" s="31">
        <v>8680230</v>
      </c>
      <c r="S182" s="31">
        <v>2646216</v>
      </c>
      <c r="T182" s="36">
        <f t="shared" si="46"/>
        <v>0.31449294825551477</v>
      </c>
      <c r="U182" s="36">
        <f t="shared" si="47"/>
        <v>3.5789821388079748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11631017</v>
      </c>
      <c r="E183" s="31">
        <v>11631017</v>
      </c>
      <c r="F183" s="31">
        <v>2104660</v>
      </c>
      <c r="G183" s="36">
        <f t="shared" si="40"/>
        <v>0.18095236211932283</v>
      </c>
      <c r="H183" s="31">
        <v>2271699</v>
      </c>
      <c r="I183" s="36">
        <f t="shared" si="41"/>
        <v>0.19531387496037536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4376359</v>
      </c>
      <c r="O183" s="36">
        <f t="shared" si="45"/>
        <v>0.3762662370796982</v>
      </c>
      <c r="P183" s="31">
        <v>2188782</v>
      </c>
      <c r="Q183" s="31">
        <v>8010015</v>
      </c>
      <c r="R183" s="31">
        <v>8713187</v>
      </c>
      <c r="S183" s="31">
        <v>4232181</v>
      </c>
      <c r="T183" s="36">
        <f t="shared" si="46"/>
        <v>0.52836118284422684</v>
      </c>
      <c r="U183" s="36">
        <f t="shared" si="47"/>
        <v>3.7882712851257105E-2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16828</v>
      </c>
      <c r="E184" s="31">
        <v>16828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51047324</v>
      </c>
      <c r="E185" s="32">
        <f>SUM(E180:E184)</f>
        <v>51047324</v>
      </c>
      <c r="F185" s="32">
        <f>SUM(F180:F184)</f>
        <v>9480119</v>
      </c>
      <c r="G185" s="37">
        <f t="shared" si="40"/>
        <v>0.18571235977031822</v>
      </c>
      <c r="H185" s="32">
        <f>SUM(H180:H184)</f>
        <v>13195197</v>
      </c>
      <c r="I185" s="37">
        <f t="shared" si="41"/>
        <v>0.25848949496353618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22675316</v>
      </c>
      <c r="O185" s="37">
        <f t="shared" si="45"/>
        <v>0.44420185473385443</v>
      </c>
      <c r="P185" s="32">
        <f>SUM(P180:P184)</f>
        <v>9879357</v>
      </c>
      <c r="Q185" s="32">
        <f>SUM(Q180:Q184)</f>
        <v>44789874</v>
      </c>
      <c r="R185" s="32">
        <f>SUM(R180:R184)</f>
        <v>45759674</v>
      </c>
      <c r="S185" s="32">
        <f>SUM(S180:S184)</f>
        <v>20267600</v>
      </c>
      <c r="T185" s="37">
        <f t="shared" si="46"/>
        <v>0.45250406375333851</v>
      </c>
      <c r="U185" s="37">
        <f t="shared" si="47"/>
        <v>0.33563317936582315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18551191</v>
      </c>
      <c r="E186" s="31">
        <v>18551191</v>
      </c>
      <c r="F186" s="31">
        <v>5449987</v>
      </c>
      <c r="G186" s="36">
        <f t="shared" si="40"/>
        <v>0.29378097611091386</v>
      </c>
      <c r="H186" s="31">
        <v>1870660</v>
      </c>
      <c r="I186" s="36">
        <f t="shared" si="41"/>
        <v>0.1008377305802091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7320647</v>
      </c>
      <c r="O186" s="36">
        <f t="shared" si="45"/>
        <v>0.39461870669112298</v>
      </c>
      <c r="P186" s="31">
        <v>3385656</v>
      </c>
      <c r="Q186" s="31">
        <v>17260147</v>
      </c>
      <c r="R186" s="31">
        <v>17754147</v>
      </c>
      <c r="S186" s="31">
        <v>8442879</v>
      </c>
      <c r="T186" s="36">
        <f t="shared" si="46"/>
        <v>0.48915452458197489</v>
      </c>
      <c r="U186" s="36">
        <f t="shared" si="47"/>
        <v>-0.44747487636074068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20113188</v>
      </c>
      <c r="E187" s="31">
        <v>20113188</v>
      </c>
      <c r="F187" s="31">
        <v>6534484</v>
      </c>
      <c r="G187" s="36">
        <f t="shared" si="40"/>
        <v>0.32488554275930798</v>
      </c>
      <c r="H187" s="31">
        <v>3844630</v>
      </c>
      <c r="I187" s="36">
        <f t="shared" si="41"/>
        <v>0.19114970734624467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10379114</v>
      </c>
      <c r="O187" s="36">
        <f t="shared" si="45"/>
        <v>0.51603525010555262</v>
      </c>
      <c r="P187" s="31">
        <v>5509055</v>
      </c>
      <c r="Q187" s="31">
        <v>15220230</v>
      </c>
      <c r="R187" s="31">
        <v>18477481</v>
      </c>
      <c r="S187" s="31">
        <v>9688727</v>
      </c>
      <c r="T187" s="36">
        <f t="shared" si="46"/>
        <v>0.6365690268806713</v>
      </c>
      <c r="U187" s="36">
        <f t="shared" si="47"/>
        <v>-0.30212531913368079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71138832</v>
      </c>
      <c r="E188" s="31">
        <v>74565654</v>
      </c>
      <c r="F188" s="31">
        <v>14309156</v>
      </c>
      <c r="G188" s="36">
        <f t="shared" si="40"/>
        <v>0.20114409525306798</v>
      </c>
      <c r="H188" s="31">
        <v>18047175</v>
      </c>
      <c r="I188" s="36">
        <f t="shared" si="41"/>
        <v>0.25368950392663181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32356331</v>
      </c>
      <c r="O188" s="36">
        <f t="shared" si="45"/>
        <v>0.45483359917969979</v>
      </c>
      <c r="P188" s="31">
        <v>23312307</v>
      </c>
      <c r="Q188" s="31">
        <v>71880903</v>
      </c>
      <c r="R188" s="31">
        <v>75734451</v>
      </c>
      <c r="S188" s="31">
        <v>47036833</v>
      </c>
      <c r="T188" s="36">
        <f t="shared" si="46"/>
        <v>0.65437175990958263</v>
      </c>
      <c r="U188" s="36">
        <f t="shared" si="47"/>
        <v>-0.22585203600827664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18177760</v>
      </c>
      <c r="E189" s="31">
        <v>18177760</v>
      </c>
      <c r="F189" s="31">
        <v>2274047</v>
      </c>
      <c r="G189" s="36">
        <f t="shared" si="40"/>
        <v>0.12510050743325909</v>
      </c>
      <c r="H189" s="31">
        <v>2484397</v>
      </c>
      <c r="I189" s="36">
        <f t="shared" si="41"/>
        <v>0.13667234026634745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4758444</v>
      </c>
      <c r="O189" s="36">
        <f t="shared" si="45"/>
        <v>0.26177284769960657</v>
      </c>
      <c r="P189" s="31">
        <v>2392016</v>
      </c>
      <c r="Q189" s="31">
        <v>17046560</v>
      </c>
      <c r="R189" s="31">
        <v>16898673</v>
      </c>
      <c r="S189" s="31">
        <v>4764520</v>
      </c>
      <c r="T189" s="36">
        <f t="shared" si="46"/>
        <v>0.27950038013534695</v>
      </c>
      <c r="U189" s="36">
        <f t="shared" si="47"/>
        <v>3.8620561066481152E-2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57302000</v>
      </c>
      <c r="E190" s="31">
        <v>57302000</v>
      </c>
      <c r="F190" s="31">
        <v>10241747</v>
      </c>
      <c r="G190" s="36">
        <f t="shared" si="40"/>
        <v>0.17873280164741195</v>
      </c>
      <c r="H190" s="31">
        <v>11922746</v>
      </c>
      <c r="I190" s="36">
        <f t="shared" si="41"/>
        <v>0.20806858399357789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22164493</v>
      </c>
      <c r="O190" s="36">
        <f t="shared" si="45"/>
        <v>0.38680138564098987</v>
      </c>
      <c r="P190" s="31">
        <v>10229858</v>
      </c>
      <c r="Q190" s="31">
        <v>52512000</v>
      </c>
      <c r="R190" s="31">
        <v>48491000</v>
      </c>
      <c r="S190" s="31">
        <v>20074907</v>
      </c>
      <c r="T190" s="36">
        <f t="shared" si="46"/>
        <v>0.38229179996953078</v>
      </c>
      <c r="U190" s="36">
        <f t="shared" si="47"/>
        <v>0.16548499500188574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185282971</v>
      </c>
      <c r="E191" s="32">
        <f>SUM(E186:E190)</f>
        <v>188709793</v>
      </c>
      <c r="F191" s="32">
        <f>SUM(F186:F190)</f>
        <v>38809421</v>
      </c>
      <c r="G191" s="37">
        <f t="shared" si="40"/>
        <v>0.20946026928724065</v>
      </c>
      <c r="H191" s="32">
        <f>SUM(H186:H190)</f>
        <v>38169608</v>
      </c>
      <c r="I191" s="37">
        <f t="shared" si="41"/>
        <v>0.2060071025091669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76979029</v>
      </c>
      <c r="O191" s="37">
        <f t="shared" si="45"/>
        <v>0.41546737179640758</v>
      </c>
      <c r="P191" s="32">
        <f>SUM(P186:P190)</f>
        <v>44828892</v>
      </c>
      <c r="Q191" s="32">
        <f>SUM(Q186:Q190)</f>
        <v>173919840</v>
      </c>
      <c r="R191" s="32">
        <f>SUM(R186:R190)</f>
        <v>177355752</v>
      </c>
      <c r="S191" s="32">
        <f>SUM(S186:S190)</f>
        <v>90007866</v>
      </c>
      <c r="T191" s="37">
        <f t="shared" si="46"/>
        <v>0.51752500462281936</v>
      </c>
      <c r="U191" s="37">
        <f t="shared" si="47"/>
        <v>-0.14854893134543679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2113380</v>
      </c>
      <c r="E192" s="31">
        <v>2113380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9664</v>
      </c>
      <c r="R192" s="31">
        <v>2014664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25306341</v>
      </c>
      <c r="E193" s="31">
        <v>25306341</v>
      </c>
      <c r="F193" s="31">
        <v>5581098</v>
      </c>
      <c r="G193" s="36">
        <f t="shared" si="40"/>
        <v>0.220541484049393</v>
      </c>
      <c r="H193" s="31">
        <v>5816128</v>
      </c>
      <c r="I193" s="36">
        <f t="shared" si="41"/>
        <v>0.22982887964719989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11397226</v>
      </c>
      <c r="O193" s="36">
        <f t="shared" si="45"/>
        <v>0.45037036369659289</v>
      </c>
      <c r="P193" s="31">
        <v>5051003</v>
      </c>
      <c r="Q193" s="31">
        <v>25084143</v>
      </c>
      <c r="R193" s="31">
        <v>24617191</v>
      </c>
      <c r="S193" s="31">
        <v>9534830</v>
      </c>
      <c r="T193" s="36">
        <f t="shared" si="46"/>
        <v>0.38011384323554526</v>
      </c>
      <c r="U193" s="36">
        <f t="shared" si="47"/>
        <v>0.15147981499911989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19893609</v>
      </c>
      <c r="E194" s="31">
        <v>19893609</v>
      </c>
      <c r="F194" s="31">
        <v>4327200</v>
      </c>
      <c r="G194" s="36">
        <f t="shared" si="40"/>
        <v>0.21751709305234662</v>
      </c>
      <c r="H194" s="31">
        <v>5463089</v>
      </c>
      <c r="I194" s="36">
        <f t="shared" si="41"/>
        <v>0.27461527971118765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9790289</v>
      </c>
      <c r="O194" s="36">
        <f t="shared" si="45"/>
        <v>0.49213237276353428</v>
      </c>
      <c r="P194" s="31">
        <v>4490809</v>
      </c>
      <c r="Q194" s="31">
        <v>20733652</v>
      </c>
      <c r="R194" s="31">
        <v>20061750</v>
      </c>
      <c r="S194" s="31">
        <v>8539523</v>
      </c>
      <c r="T194" s="36">
        <f t="shared" si="46"/>
        <v>0.41186776936354486</v>
      </c>
      <c r="U194" s="36">
        <f t="shared" si="47"/>
        <v>0.2165044204730151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94392739</v>
      </c>
      <c r="E195" s="31">
        <v>94392739</v>
      </c>
      <c r="F195" s="31">
        <v>22268228</v>
      </c>
      <c r="G195" s="36">
        <f t="shared" si="40"/>
        <v>0.23591039137025147</v>
      </c>
      <c r="H195" s="31">
        <v>30564932</v>
      </c>
      <c r="I195" s="36">
        <f t="shared" si="41"/>
        <v>0.32380596562623321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52833160</v>
      </c>
      <c r="O195" s="36">
        <f t="shared" si="45"/>
        <v>0.5597163569964847</v>
      </c>
      <c r="P195" s="31">
        <v>18137527</v>
      </c>
      <c r="Q195" s="31">
        <v>57576054</v>
      </c>
      <c r="R195" s="31">
        <v>79813327</v>
      </c>
      <c r="S195" s="31">
        <v>38923620</v>
      </c>
      <c r="T195" s="36">
        <f t="shared" si="46"/>
        <v>0.67603834052260681</v>
      </c>
      <c r="U195" s="36">
        <f t="shared" si="47"/>
        <v>0.6851763749269677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20038373</v>
      </c>
      <c r="E196" s="31">
        <v>20038373</v>
      </c>
      <c r="F196" s="31">
        <v>3621949</v>
      </c>
      <c r="G196" s="36">
        <f t="shared" si="40"/>
        <v>0.18075065276008187</v>
      </c>
      <c r="H196" s="31">
        <v>3637533</v>
      </c>
      <c r="I196" s="36">
        <f t="shared" si="41"/>
        <v>0.18152836061091387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7259482</v>
      </c>
      <c r="O196" s="36">
        <f t="shared" si="45"/>
        <v>0.36227901337099572</v>
      </c>
      <c r="P196" s="31">
        <v>3543591</v>
      </c>
      <c r="Q196" s="31">
        <v>20582041</v>
      </c>
      <c r="R196" s="31">
        <v>20742594</v>
      </c>
      <c r="S196" s="31">
        <v>6878606</v>
      </c>
      <c r="T196" s="36">
        <f t="shared" si="46"/>
        <v>0.33420427060659341</v>
      </c>
      <c r="U196" s="36">
        <f t="shared" si="47"/>
        <v>2.6510395810351639E-2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38657423</v>
      </c>
      <c r="E197" s="31">
        <v>38657423</v>
      </c>
      <c r="F197" s="31">
        <v>9306119</v>
      </c>
      <c r="G197" s="36">
        <f t="shared" si="40"/>
        <v>0.24073304110312785</v>
      </c>
      <c r="H197" s="31">
        <v>9923198</v>
      </c>
      <c r="I197" s="36">
        <f t="shared" si="41"/>
        <v>0.25669579682018639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19229317</v>
      </c>
      <c r="O197" s="36">
        <f t="shared" si="45"/>
        <v>0.49742883792331422</v>
      </c>
      <c r="P197" s="31">
        <v>8974391</v>
      </c>
      <c r="Q197" s="31">
        <v>39903410</v>
      </c>
      <c r="R197" s="31">
        <v>36941299</v>
      </c>
      <c r="S197" s="31">
        <v>17657662</v>
      </c>
      <c r="T197" s="36">
        <f t="shared" si="46"/>
        <v>0.44251010126703455</v>
      </c>
      <c r="U197" s="36">
        <f t="shared" si="47"/>
        <v>0.10572383128838481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200401865</v>
      </c>
      <c r="E198" s="32">
        <f>SUM(E192:E197)</f>
        <v>200401865</v>
      </c>
      <c r="F198" s="32">
        <f>SUM(F192:F197)</f>
        <v>45104594</v>
      </c>
      <c r="G198" s="37">
        <f t="shared" si="40"/>
        <v>0.22507072975593315</v>
      </c>
      <c r="H198" s="32">
        <f>SUM(H192:H197)</f>
        <v>55404880</v>
      </c>
      <c r="I198" s="37">
        <f t="shared" si="41"/>
        <v>0.27646888415933651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100509474</v>
      </c>
      <c r="O198" s="37">
        <f t="shared" si="45"/>
        <v>0.50153961391526969</v>
      </c>
      <c r="P198" s="32">
        <f>SUM(P192:P197)</f>
        <v>40197321</v>
      </c>
      <c r="Q198" s="32">
        <f>SUM(Q192:Q197)</f>
        <v>163888964</v>
      </c>
      <c r="R198" s="32">
        <f>SUM(R192:R197)</f>
        <v>184190825</v>
      </c>
      <c r="S198" s="32">
        <f>SUM(S192:S197)</f>
        <v>81534241</v>
      </c>
      <c r="T198" s="37">
        <f t="shared" si="46"/>
        <v>0.49749683572348408</v>
      </c>
      <c r="U198" s="37">
        <f t="shared" si="47"/>
        <v>0.37832269966448751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4768888</v>
      </c>
      <c r="G200" s="36">
        <f t="shared" si="40"/>
        <v>0</v>
      </c>
      <c r="H200" s="31">
        <v>5621536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10390424</v>
      </c>
      <c r="O200" s="36">
        <f t="shared" si="45"/>
        <v>0</v>
      </c>
      <c r="P200" s="31">
        <v>6655484</v>
      </c>
      <c r="Q200" s="31">
        <v>23464652</v>
      </c>
      <c r="R200" s="31">
        <v>21661184</v>
      </c>
      <c r="S200" s="31">
        <v>11869838</v>
      </c>
      <c r="T200" s="36">
        <f t="shared" si="46"/>
        <v>0.50586038949139323</v>
      </c>
      <c r="U200" s="36">
        <f t="shared" si="47"/>
        <v>-0.15535278876787928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2340000</v>
      </c>
      <c r="E201" s="31">
        <v>2340000</v>
      </c>
      <c r="F201" s="31">
        <v>1039900</v>
      </c>
      <c r="G201" s="36">
        <f t="shared" si="40"/>
        <v>0.44440170940170942</v>
      </c>
      <c r="H201" s="31">
        <v>76700</v>
      </c>
      <c r="I201" s="36">
        <f t="shared" si="41"/>
        <v>3.2777777777777781E-2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1116600</v>
      </c>
      <c r="O201" s="36">
        <f t="shared" si="45"/>
        <v>0.47717948717948716</v>
      </c>
      <c r="P201" s="31">
        <v>0</v>
      </c>
      <c r="Q201" s="31">
        <v>2136890</v>
      </c>
      <c r="R201" s="31">
        <v>838975</v>
      </c>
      <c r="S201" s="31">
        <v>27400</v>
      </c>
      <c r="T201" s="36">
        <f t="shared" si="46"/>
        <v>1.2822372700513363E-2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55097021</v>
      </c>
      <c r="E202" s="31">
        <v>55097021</v>
      </c>
      <c r="F202" s="31">
        <v>10165613</v>
      </c>
      <c r="G202" s="36">
        <f t="shared" si="40"/>
        <v>0.18450385911064049</v>
      </c>
      <c r="H202" s="31">
        <v>11809166</v>
      </c>
      <c r="I202" s="36">
        <f t="shared" si="41"/>
        <v>0.21433401998267745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21974779</v>
      </c>
      <c r="O202" s="36">
        <f t="shared" si="45"/>
        <v>0.39883787909331797</v>
      </c>
      <c r="P202" s="31">
        <v>12092281</v>
      </c>
      <c r="Q202" s="31">
        <v>51819413</v>
      </c>
      <c r="R202" s="31">
        <v>48664462</v>
      </c>
      <c r="S202" s="31">
        <v>22442256</v>
      </c>
      <c r="T202" s="36">
        <f t="shared" si="46"/>
        <v>0.43308587845254054</v>
      </c>
      <c r="U202" s="36">
        <f t="shared" si="47"/>
        <v>-2.3412869747237885E-2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57437021</v>
      </c>
      <c r="E204" s="32">
        <f>SUM(E199:E203)</f>
        <v>57437021</v>
      </c>
      <c r="F204" s="32">
        <f>SUM(F199:F203)</f>
        <v>15974401</v>
      </c>
      <c r="G204" s="37">
        <f t="shared" si="40"/>
        <v>0.27812029109239494</v>
      </c>
      <c r="H204" s="32">
        <f>SUM(H199:H203)</f>
        <v>17507402</v>
      </c>
      <c r="I204" s="37">
        <f t="shared" si="41"/>
        <v>0.30481041138954612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33481803</v>
      </c>
      <c r="O204" s="37">
        <f t="shared" si="45"/>
        <v>0.58293070248194101</v>
      </c>
      <c r="P204" s="32">
        <f>SUM(P199:P203)</f>
        <v>18747765</v>
      </c>
      <c r="Q204" s="32">
        <f>SUM(Q199:Q203)</f>
        <v>77420955</v>
      </c>
      <c r="R204" s="32">
        <f>SUM(R199:R203)</f>
        <v>71164621</v>
      </c>
      <c r="S204" s="32">
        <f>SUM(S199:S203)</f>
        <v>34339494</v>
      </c>
      <c r="T204" s="37">
        <f t="shared" si="46"/>
        <v>0.44354263002826561</v>
      </c>
      <c r="U204" s="37">
        <f t="shared" si="47"/>
        <v>-6.6160579674430564E-2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640782599</v>
      </c>
      <c r="E205" s="32">
        <f>SUM(E173:E178,E180:E184,E186:E190,E192:E197,E199:E203)</f>
        <v>644209421</v>
      </c>
      <c r="F205" s="32">
        <f>SUM(F173:F178,F180:F184,F186:F190,F192:F197,F199:F203)</f>
        <v>138663176</v>
      </c>
      <c r="G205" s="37">
        <f t="shared" si="40"/>
        <v>0.21639660037022948</v>
      </c>
      <c r="H205" s="32">
        <f>SUM(H173:H178,H180:H184,H186:H190,H192:H197,H199:H203)</f>
        <v>148370549</v>
      </c>
      <c r="I205" s="37">
        <f t="shared" si="41"/>
        <v>0.23154584601945472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287033725</v>
      </c>
      <c r="O205" s="37">
        <f t="shared" si="45"/>
        <v>0.44794244638968417</v>
      </c>
      <c r="P205" s="32">
        <f>SUM(P173:P178,P180:P184,P186:P190,P192:P197,P199:P203)</f>
        <v>141786412</v>
      </c>
      <c r="Q205" s="32">
        <f>SUM(Q173:Q178,Q180:Q184,Q186:Q190,Q192:Q197,Q199:Q203)</f>
        <v>584566435</v>
      </c>
      <c r="R205" s="32">
        <f>SUM(R173:R178,R180:R184,R186:R190,R192:R197,R199:R203)</f>
        <v>605555764</v>
      </c>
      <c r="S205" s="32">
        <f>SUM(S173:S178,S180:S184,S186:S190,S192:S197,S199:S203)</f>
        <v>280230166</v>
      </c>
      <c r="T205" s="37">
        <f t="shared" si="46"/>
        <v>0.47938121182068893</v>
      </c>
      <c r="U205" s="37">
        <f t="shared" si="47"/>
        <v>4.6437009774956461E-2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65890545</v>
      </c>
      <c r="E208" s="31">
        <v>65890545</v>
      </c>
      <c r="F208" s="31">
        <v>13181898</v>
      </c>
      <c r="G208" s="36">
        <f t="shared" ref="G208:G231" si="48">IF(($D208     =0),0,($F208     /$D208     ))</f>
        <v>0.20005750445682305</v>
      </c>
      <c r="H208" s="31">
        <v>13916497</v>
      </c>
      <c r="I208" s="36">
        <f t="shared" ref="I208:I231" si="49">IF(($D208     =0),0,($H208     /$D208     ))</f>
        <v>0.21120628156892615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27098395</v>
      </c>
      <c r="O208" s="36">
        <f t="shared" ref="O208:O231" si="53">IF(($D208     =0),0,($N208     /$D208     ))</f>
        <v>0.4112637860257492</v>
      </c>
      <c r="P208" s="31">
        <v>14618475</v>
      </c>
      <c r="Q208" s="31">
        <v>28844438</v>
      </c>
      <c r="R208" s="31">
        <v>37256634</v>
      </c>
      <c r="S208" s="31">
        <v>21958624</v>
      </c>
      <c r="T208" s="36">
        <f t="shared" ref="T208:T231" si="54">IF(($Q208     =0),0,($S208     /$Q208     ))</f>
        <v>0.76127758148728708</v>
      </c>
      <c r="U208" s="36">
        <f t="shared" ref="U208:U231" si="55">IF(($P208     =0),0,(($H208     /$P208     )-1))</f>
        <v>-4.8019919998495086E-2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31485925</v>
      </c>
      <c r="E209" s="31">
        <v>31485925</v>
      </c>
      <c r="F209" s="31">
        <v>6793996</v>
      </c>
      <c r="G209" s="36">
        <f t="shared" si="48"/>
        <v>0.21577882815893132</v>
      </c>
      <c r="H209" s="31">
        <v>7485918</v>
      </c>
      <c r="I209" s="36">
        <f t="shared" si="49"/>
        <v>0.23775442519157369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14279914</v>
      </c>
      <c r="O209" s="36">
        <f t="shared" si="53"/>
        <v>0.45353325335050504</v>
      </c>
      <c r="P209" s="31">
        <v>5698604</v>
      </c>
      <c r="Q209" s="31">
        <v>29666852</v>
      </c>
      <c r="R209" s="31">
        <v>29848645</v>
      </c>
      <c r="S209" s="31">
        <v>11397401</v>
      </c>
      <c r="T209" s="36">
        <f t="shared" si="54"/>
        <v>0.38417965613608079</v>
      </c>
      <c r="U209" s="36">
        <f t="shared" si="55"/>
        <v>0.31364067410193797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34504826</v>
      </c>
      <c r="E210" s="31">
        <v>34504826</v>
      </c>
      <c r="F210" s="31">
        <v>6042478</v>
      </c>
      <c r="G210" s="36">
        <f t="shared" si="48"/>
        <v>0.17511979338774233</v>
      </c>
      <c r="H210" s="31">
        <v>7074878</v>
      </c>
      <c r="I210" s="36">
        <f t="shared" si="49"/>
        <v>0.20504024567461954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13117356</v>
      </c>
      <c r="O210" s="36">
        <f t="shared" si="53"/>
        <v>0.3801600390623619</v>
      </c>
      <c r="P210" s="31">
        <v>11550407</v>
      </c>
      <c r="Q210" s="31">
        <v>32635427</v>
      </c>
      <c r="R210" s="31">
        <v>34731645</v>
      </c>
      <c r="S210" s="31">
        <v>19042554</v>
      </c>
      <c r="T210" s="36">
        <f t="shared" si="54"/>
        <v>0.58349333072921028</v>
      </c>
      <c r="U210" s="36">
        <f t="shared" si="55"/>
        <v>-0.38747803432381211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14058474</v>
      </c>
      <c r="E211" s="31">
        <v>14058474</v>
      </c>
      <c r="F211" s="31">
        <v>2700778</v>
      </c>
      <c r="G211" s="36">
        <f t="shared" si="48"/>
        <v>0.19211032434957023</v>
      </c>
      <c r="H211" s="31">
        <v>6919251</v>
      </c>
      <c r="I211" s="36">
        <f t="shared" si="49"/>
        <v>0.49217653352703855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9620029</v>
      </c>
      <c r="O211" s="36">
        <f t="shared" si="53"/>
        <v>0.68428685787660881</v>
      </c>
      <c r="P211" s="31">
        <v>2782925</v>
      </c>
      <c r="Q211" s="31">
        <v>18376785</v>
      </c>
      <c r="R211" s="31">
        <v>16603604</v>
      </c>
      <c r="S211" s="31">
        <v>7027556</v>
      </c>
      <c r="T211" s="36">
        <f t="shared" si="54"/>
        <v>0.38241487833698878</v>
      </c>
      <c r="U211" s="36">
        <f t="shared" si="55"/>
        <v>1.4863232031046469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49351925</v>
      </c>
      <c r="E212" s="31">
        <v>49351925</v>
      </c>
      <c r="F212" s="31">
        <v>57166</v>
      </c>
      <c r="G212" s="36">
        <f t="shared" si="48"/>
        <v>1.1583337428073982E-3</v>
      </c>
      <c r="H212" s="31">
        <v>8824397</v>
      </c>
      <c r="I212" s="36">
        <f t="shared" si="49"/>
        <v>0.17880552784921763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8881563</v>
      </c>
      <c r="O212" s="36">
        <f t="shared" si="53"/>
        <v>0.17996386159202504</v>
      </c>
      <c r="P212" s="31">
        <v>12524551</v>
      </c>
      <c r="Q212" s="31">
        <v>44146227</v>
      </c>
      <c r="R212" s="31">
        <v>49854000</v>
      </c>
      <c r="S212" s="31">
        <v>27580658</v>
      </c>
      <c r="T212" s="36">
        <f t="shared" si="54"/>
        <v>0.6247568563447109</v>
      </c>
      <c r="U212" s="36">
        <f t="shared" si="55"/>
        <v>-0.2954320677843062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7112856</v>
      </c>
      <c r="E213" s="31">
        <v>7112856</v>
      </c>
      <c r="F213" s="31">
        <v>1890730</v>
      </c>
      <c r="G213" s="36">
        <f t="shared" si="48"/>
        <v>0.2658186809911518</v>
      </c>
      <c r="H213" s="31">
        <v>667127</v>
      </c>
      <c r="I213" s="36">
        <f t="shared" si="49"/>
        <v>9.3791720231648154E-2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2557857</v>
      </c>
      <c r="O213" s="36">
        <f t="shared" si="53"/>
        <v>0.35961040122279997</v>
      </c>
      <c r="P213" s="31">
        <v>51824</v>
      </c>
      <c r="Q213" s="31">
        <v>6469632</v>
      </c>
      <c r="R213" s="31">
        <v>6469632</v>
      </c>
      <c r="S213" s="31">
        <v>127509</v>
      </c>
      <c r="T213" s="36">
        <f t="shared" si="54"/>
        <v>1.9708848973171891E-2</v>
      </c>
      <c r="U213" s="36">
        <f t="shared" si="55"/>
        <v>11.872935319543069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94940697</v>
      </c>
      <c r="E214" s="31">
        <v>94940697</v>
      </c>
      <c r="F214" s="31">
        <v>25756801</v>
      </c>
      <c r="G214" s="36">
        <f t="shared" si="48"/>
        <v>0.27129357392436249</v>
      </c>
      <c r="H214" s="31">
        <v>30805685</v>
      </c>
      <c r="I214" s="36">
        <f t="shared" si="49"/>
        <v>0.32447291807853484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56562486</v>
      </c>
      <c r="O214" s="36">
        <f t="shared" si="53"/>
        <v>0.59576649200289733</v>
      </c>
      <c r="P214" s="31">
        <v>24273260</v>
      </c>
      <c r="Q214" s="31">
        <v>105869741</v>
      </c>
      <c r="R214" s="31">
        <v>104955987</v>
      </c>
      <c r="S214" s="31">
        <v>46716879</v>
      </c>
      <c r="T214" s="36">
        <f t="shared" si="54"/>
        <v>0.44126752893444787</v>
      </c>
      <c r="U214" s="36">
        <f t="shared" si="55"/>
        <v>0.2691202170619027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297345248</v>
      </c>
      <c r="E216" s="32">
        <f>SUM(E208:E215)</f>
        <v>297345248</v>
      </c>
      <c r="F216" s="32">
        <f>SUM(F208:F215)</f>
        <v>56423847</v>
      </c>
      <c r="G216" s="37">
        <f t="shared" si="48"/>
        <v>0.18975869760662864</v>
      </c>
      <c r="H216" s="32">
        <f>SUM(H208:H215)</f>
        <v>75693753</v>
      </c>
      <c r="I216" s="37">
        <f t="shared" si="49"/>
        <v>0.25456520159353613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132117600</v>
      </c>
      <c r="O216" s="37">
        <f t="shared" si="53"/>
        <v>0.4443238992001648</v>
      </c>
      <c r="P216" s="32">
        <f>SUM(P208:P215)</f>
        <v>71500046</v>
      </c>
      <c r="Q216" s="32">
        <f>SUM(Q208:Q215)</f>
        <v>266009102</v>
      </c>
      <c r="R216" s="32">
        <f>SUM(R208:R215)</f>
        <v>279720147</v>
      </c>
      <c r="S216" s="32">
        <f>SUM(S208:S215)</f>
        <v>133851181</v>
      </c>
      <c r="T216" s="37">
        <f t="shared" si="54"/>
        <v>0.50318271064273579</v>
      </c>
      <c r="U216" s="37">
        <f t="shared" si="55"/>
        <v>5.8653207020314291E-2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53101631</v>
      </c>
      <c r="E217" s="31">
        <v>53101631</v>
      </c>
      <c r="F217" s="31">
        <v>7782810</v>
      </c>
      <c r="G217" s="36">
        <f t="shared" si="48"/>
        <v>0.14656442473490128</v>
      </c>
      <c r="H217" s="31">
        <v>13236422</v>
      </c>
      <c r="I217" s="36">
        <f t="shared" si="49"/>
        <v>0.24926582763531313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21019232</v>
      </c>
      <c r="O217" s="36">
        <f t="shared" si="53"/>
        <v>0.39583025237021441</v>
      </c>
      <c r="P217" s="31">
        <v>7253713</v>
      </c>
      <c r="Q217" s="31">
        <v>44859880</v>
      </c>
      <c r="R217" s="31">
        <v>44819880</v>
      </c>
      <c r="S217" s="31">
        <v>14560544</v>
      </c>
      <c r="T217" s="36">
        <f t="shared" si="54"/>
        <v>0.32457830917068881</v>
      </c>
      <c r="U217" s="36">
        <f t="shared" si="55"/>
        <v>0.82477884085019637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305805086</v>
      </c>
      <c r="E218" s="31">
        <v>305805086</v>
      </c>
      <c r="F218" s="31">
        <v>46069493</v>
      </c>
      <c r="G218" s="36">
        <f t="shared" si="48"/>
        <v>0.15064985871425304</v>
      </c>
      <c r="H218" s="31">
        <v>49733074</v>
      </c>
      <c r="I218" s="36">
        <f t="shared" si="49"/>
        <v>0.16262997666428608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95802567</v>
      </c>
      <c r="O218" s="36">
        <f t="shared" si="53"/>
        <v>0.31327983537853915</v>
      </c>
      <c r="P218" s="31">
        <v>31284038</v>
      </c>
      <c r="Q218" s="31">
        <v>293080360</v>
      </c>
      <c r="R218" s="31">
        <v>303407162</v>
      </c>
      <c r="S218" s="31">
        <v>72811540</v>
      </c>
      <c r="T218" s="36">
        <f t="shared" si="54"/>
        <v>0.24843541204876368</v>
      </c>
      <c r="U218" s="36">
        <f t="shared" si="55"/>
        <v>0.58972681212060918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148872831</v>
      </c>
      <c r="E219" s="31">
        <v>148872831</v>
      </c>
      <c r="F219" s="31">
        <v>32534024</v>
      </c>
      <c r="G219" s="36">
        <f t="shared" si="48"/>
        <v>0.21853567089081552</v>
      </c>
      <c r="H219" s="31">
        <v>32185077</v>
      </c>
      <c r="I219" s="36">
        <f t="shared" si="49"/>
        <v>0.21619174421422804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64719101</v>
      </c>
      <c r="O219" s="36">
        <f t="shared" si="53"/>
        <v>0.43472741510504359</v>
      </c>
      <c r="P219" s="31">
        <v>25664713</v>
      </c>
      <c r="Q219" s="31">
        <v>131766045</v>
      </c>
      <c r="R219" s="31">
        <v>132053217</v>
      </c>
      <c r="S219" s="31">
        <v>54356536</v>
      </c>
      <c r="T219" s="36">
        <f t="shared" si="54"/>
        <v>0.41252308969279605</v>
      </c>
      <c r="U219" s="36">
        <f t="shared" si="55"/>
        <v>0.25405949406096995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32665044</v>
      </c>
      <c r="E220" s="31">
        <v>32665044</v>
      </c>
      <c r="F220" s="31">
        <v>6137674</v>
      </c>
      <c r="G220" s="36">
        <f t="shared" si="48"/>
        <v>0.18789731310326721</v>
      </c>
      <c r="H220" s="31">
        <v>8813547</v>
      </c>
      <c r="I220" s="36">
        <f t="shared" si="49"/>
        <v>0.2698158618736286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14951221</v>
      </c>
      <c r="O220" s="36">
        <f t="shared" si="53"/>
        <v>0.45771317497689579</v>
      </c>
      <c r="P220" s="31">
        <v>10217205</v>
      </c>
      <c r="Q220" s="31">
        <v>26484596</v>
      </c>
      <c r="R220" s="31">
        <v>31691295</v>
      </c>
      <c r="S220" s="31">
        <v>12566907</v>
      </c>
      <c r="T220" s="36">
        <f t="shared" si="54"/>
        <v>0.47449872371094504</v>
      </c>
      <c r="U220" s="36">
        <f t="shared" si="55"/>
        <v>-0.13738179864258371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77509428</v>
      </c>
      <c r="E222" s="31">
        <v>77509428</v>
      </c>
      <c r="F222" s="31">
        <v>19337699</v>
      </c>
      <c r="G222" s="36">
        <f t="shared" si="48"/>
        <v>0.24948834611448817</v>
      </c>
      <c r="H222" s="31">
        <v>20234022</v>
      </c>
      <c r="I222" s="36">
        <f t="shared" si="49"/>
        <v>0.26105239739351449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39571721</v>
      </c>
      <c r="O222" s="36">
        <f t="shared" si="53"/>
        <v>0.51054074350800271</v>
      </c>
      <c r="P222" s="31">
        <v>18667716</v>
      </c>
      <c r="Q222" s="31">
        <v>49505314</v>
      </c>
      <c r="R222" s="31">
        <v>77955166</v>
      </c>
      <c r="S222" s="31">
        <v>35210111</v>
      </c>
      <c r="T222" s="36">
        <f t="shared" si="54"/>
        <v>0.71123901971412606</v>
      </c>
      <c r="U222" s="36">
        <f t="shared" si="55"/>
        <v>8.3904533366588652E-2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64315812</v>
      </c>
      <c r="E223" s="31">
        <v>64315812</v>
      </c>
      <c r="F223" s="31">
        <v>8241027</v>
      </c>
      <c r="G223" s="36">
        <f t="shared" si="48"/>
        <v>0.12813376281403396</v>
      </c>
      <c r="H223" s="31">
        <v>16265636</v>
      </c>
      <c r="I223" s="36">
        <f t="shared" si="49"/>
        <v>0.25290259881971172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24506663</v>
      </c>
      <c r="O223" s="36">
        <f t="shared" si="53"/>
        <v>0.38103636163374566</v>
      </c>
      <c r="P223" s="31">
        <v>14805425</v>
      </c>
      <c r="Q223" s="31">
        <v>62562020</v>
      </c>
      <c r="R223" s="31">
        <v>64881920</v>
      </c>
      <c r="S223" s="31">
        <v>28774251</v>
      </c>
      <c r="T223" s="36">
        <f t="shared" si="54"/>
        <v>0.45993161665815779</v>
      </c>
      <c r="U223" s="36">
        <f t="shared" si="55"/>
        <v>9.8626753369119857E-2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682269832</v>
      </c>
      <c r="E224" s="32">
        <f>SUM(E217:E223)</f>
        <v>682269832</v>
      </c>
      <c r="F224" s="32">
        <f>SUM(F217:F223)</f>
        <v>120102727</v>
      </c>
      <c r="G224" s="37">
        <f t="shared" si="48"/>
        <v>0.17603405773919664</v>
      </c>
      <c r="H224" s="32">
        <f>SUM(H217:H223)</f>
        <v>140467778</v>
      </c>
      <c r="I224" s="37">
        <f t="shared" si="49"/>
        <v>0.20588302664392172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260570505</v>
      </c>
      <c r="O224" s="37">
        <f t="shared" si="53"/>
        <v>0.38191708438311839</v>
      </c>
      <c r="P224" s="32">
        <f>SUM(P217:P223)</f>
        <v>107892810</v>
      </c>
      <c r="Q224" s="32">
        <f>SUM(Q217:Q223)</f>
        <v>608258215</v>
      </c>
      <c r="R224" s="32">
        <f>SUM(R217:R223)</f>
        <v>654808640</v>
      </c>
      <c r="S224" s="32">
        <f>SUM(S217:S223)</f>
        <v>218279889</v>
      </c>
      <c r="T224" s="37">
        <f t="shared" si="54"/>
        <v>0.35886056877998762</v>
      </c>
      <c r="U224" s="37">
        <f t="shared" si="55"/>
        <v>0.30191972940550915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39121727</v>
      </c>
      <c r="E225" s="31">
        <v>39121727</v>
      </c>
      <c r="F225" s="31">
        <v>8609803</v>
      </c>
      <c r="G225" s="36">
        <f t="shared" si="48"/>
        <v>0.2200772731735488</v>
      </c>
      <c r="H225" s="31">
        <v>9684295</v>
      </c>
      <c r="I225" s="36">
        <f t="shared" si="49"/>
        <v>0.24754262509934696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18294098</v>
      </c>
      <c r="O225" s="36">
        <f t="shared" si="53"/>
        <v>0.4676198982728958</v>
      </c>
      <c r="P225" s="31">
        <v>9310144</v>
      </c>
      <c r="Q225" s="31">
        <v>31573972</v>
      </c>
      <c r="R225" s="31">
        <v>30037731</v>
      </c>
      <c r="S225" s="31">
        <v>17174642</v>
      </c>
      <c r="T225" s="36">
        <f t="shared" si="54"/>
        <v>0.54394936436885422</v>
      </c>
      <c r="U225" s="36">
        <f t="shared" si="55"/>
        <v>4.0187455747193512E-2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42348572</v>
      </c>
      <c r="E226" s="31">
        <v>42348572</v>
      </c>
      <c r="F226" s="31">
        <v>10874772</v>
      </c>
      <c r="G226" s="36">
        <f t="shared" si="48"/>
        <v>0.25679194094195196</v>
      </c>
      <c r="H226" s="31">
        <v>12696324</v>
      </c>
      <c r="I226" s="36">
        <f t="shared" si="49"/>
        <v>0.29980524490884841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23571096</v>
      </c>
      <c r="O226" s="36">
        <f t="shared" si="53"/>
        <v>0.55659718585080031</v>
      </c>
      <c r="P226" s="31">
        <v>11584253</v>
      </c>
      <c r="Q226" s="31">
        <v>37707344</v>
      </c>
      <c r="R226" s="31">
        <v>37707344</v>
      </c>
      <c r="S226" s="31">
        <v>21604452</v>
      </c>
      <c r="T226" s="36">
        <f t="shared" si="54"/>
        <v>0.57295077584886378</v>
      </c>
      <c r="U226" s="36">
        <f t="shared" si="55"/>
        <v>9.5998507629279084E-2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10959722</v>
      </c>
      <c r="E227" s="31">
        <v>10959722</v>
      </c>
      <c r="F227" s="31">
        <v>841934</v>
      </c>
      <c r="G227" s="36">
        <f t="shared" si="48"/>
        <v>7.6820744175810293E-2</v>
      </c>
      <c r="H227" s="31">
        <v>4340188</v>
      </c>
      <c r="I227" s="36">
        <f t="shared" si="49"/>
        <v>0.39601259958966112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5182122</v>
      </c>
      <c r="O227" s="36">
        <f t="shared" si="53"/>
        <v>0.47283334376547143</v>
      </c>
      <c r="P227" s="31">
        <v>2945381</v>
      </c>
      <c r="Q227" s="31">
        <v>12511891</v>
      </c>
      <c r="R227" s="31">
        <v>12608060</v>
      </c>
      <c r="S227" s="31">
        <v>5656802</v>
      </c>
      <c r="T227" s="36">
        <f t="shared" si="54"/>
        <v>0.45211407292470818</v>
      </c>
      <c r="U227" s="36">
        <f t="shared" si="55"/>
        <v>0.47355741073905211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177443534</v>
      </c>
      <c r="E228" s="31">
        <v>177443534</v>
      </c>
      <c r="F228" s="31">
        <v>46638426</v>
      </c>
      <c r="G228" s="36">
        <f t="shared" si="48"/>
        <v>0.2628353084987588</v>
      </c>
      <c r="H228" s="31">
        <v>46517275</v>
      </c>
      <c r="I228" s="36">
        <f t="shared" si="49"/>
        <v>0.26215255045585373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93155701</v>
      </c>
      <c r="O228" s="36">
        <f t="shared" si="53"/>
        <v>0.52498785895461253</v>
      </c>
      <c r="P228" s="31">
        <v>43389918</v>
      </c>
      <c r="Q228" s="31">
        <v>175420938</v>
      </c>
      <c r="R228" s="31">
        <v>176897555</v>
      </c>
      <c r="S228" s="31">
        <v>84034453</v>
      </c>
      <c r="T228" s="36">
        <f t="shared" si="54"/>
        <v>0.47904459956769813</v>
      </c>
      <c r="U228" s="36">
        <f t="shared" si="55"/>
        <v>7.2075660525562579E-2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269873555</v>
      </c>
      <c r="E230" s="32">
        <f>SUM(E225:E229)</f>
        <v>269873555</v>
      </c>
      <c r="F230" s="32">
        <f>SUM(F225:F229)</f>
        <v>66964935</v>
      </c>
      <c r="G230" s="37">
        <f t="shared" si="48"/>
        <v>0.2481344828321545</v>
      </c>
      <c r="H230" s="32">
        <f>SUM(H225:H229)</f>
        <v>73238082</v>
      </c>
      <c r="I230" s="37">
        <f t="shared" si="49"/>
        <v>0.27137924647711409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140203017</v>
      </c>
      <c r="O230" s="37">
        <f t="shared" si="53"/>
        <v>0.51951372930926853</v>
      </c>
      <c r="P230" s="32">
        <f>SUM(P225:P229)</f>
        <v>67229696</v>
      </c>
      <c r="Q230" s="32">
        <f>SUM(Q225:Q229)</f>
        <v>257214145</v>
      </c>
      <c r="R230" s="32">
        <f>SUM(R225:R229)</f>
        <v>257250690</v>
      </c>
      <c r="S230" s="32">
        <f>SUM(S225:S229)</f>
        <v>128470349</v>
      </c>
      <c r="T230" s="37">
        <f t="shared" si="54"/>
        <v>0.49946844486332587</v>
      </c>
      <c r="U230" s="37">
        <f t="shared" si="55"/>
        <v>8.9371012476391343E-2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1249488635</v>
      </c>
      <c r="E231" s="32">
        <f>SUM(E208:E215,E217:E223,E225:E229)</f>
        <v>1249488635</v>
      </c>
      <c r="F231" s="32">
        <f>SUM(F208:F215,F217:F223,F225:F229)</f>
        <v>243491509</v>
      </c>
      <c r="G231" s="37">
        <f t="shared" si="48"/>
        <v>0.19487292815592516</v>
      </c>
      <c r="H231" s="32">
        <f>SUM(H208:H215,H217:H223,H225:H229)</f>
        <v>289399613</v>
      </c>
      <c r="I231" s="37">
        <f t="shared" si="49"/>
        <v>0.23161444201531292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532891122</v>
      </c>
      <c r="O231" s="37">
        <f t="shared" si="53"/>
        <v>0.42648737017123811</v>
      </c>
      <c r="P231" s="32">
        <f>SUM(P208:P215,P217:P223,P225:P229)</f>
        <v>246622552</v>
      </c>
      <c r="Q231" s="32">
        <f>SUM(Q208:Q215,Q217:Q223,Q225:Q229)</f>
        <v>1131481462</v>
      </c>
      <c r="R231" s="32">
        <f>SUM(R208:R215,R217:R223,R225:R229)</f>
        <v>1191779477</v>
      </c>
      <c r="S231" s="32">
        <f>SUM(S208:S215,S217:S223,S225:S229)</f>
        <v>480601419</v>
      </c>
      <c r="T231" s="37">
        <f t="shared" si="54"/>
        <v>0.42475412557841802</v>
      </c>
      <c r="U231" s="37">
        <f t="shared" si="55"/>
        <v>0.17345153820320536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105573138</v>
      </c>
      <c r="E235" s="31">
        <v>105573138</v>
      </c>
      <c r="F235" s="31">
        <v>25402849</v>
      </c>
      <c r="G235" s="36">
        <f t="shared" si="56"/>
        <v>0.24061848952524267</v>
      </c>
      <c r="H235" s="31">
        <v>27068655</v>
      </c>
      <c r="I235" s="36">
        <f t="shared" si="57"/>
        <v>0.25639718126025579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52471504</v>
      </c>
      <c r="O235" s="36">
        <f t="shared" si="61"/>
        <v>0.49701567078549846</v>
      </c>
      <c r="P235" s="31">
        <v>26009288</v>
      </c>
      <c r="Q235" s="31">
        <v>98517294</v>
      </c>
      <c r="R235" s="31">
        <v>98517294</v>
      </c>
      <c r="S235" s="31">
        <v>50969958</v>
      </c>
      <c r="T235" s="36">
        <f t="shared" si="62"/>
        <v>0.51737066590562264</v>
      </c>
      <c r="U235" s="36">
        <f t="shared" si="63"/>
        <v>4.0730334486664965E-2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387885893</v>
      </c>
      <c r="E236" s="31">
        <v>387885893</v>
      </c>
      <c r="F236" s="31">
        <v>93260570</v>
      </c>
      <c r="G236" s="36">
        <f t="shared" si="56"/>
        <v>0.24043300280580196</v>
      </c>
      <c r="H236" s="31">
        <v>93500824</v>
      </c>
      <c r="I236" s="36">
        <f t="shared" si="57"/>
        <v>0.24105239630356962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186761394</v>
      </c>
      <c r="O236" s="36">
        <f t="shared" si="61"/>
        <v>0.4814853991093716</v>
      </c>
      <c r="P236" s="31">
        <v>108811708</v>
      </c>
      <c r="Q236" s="31">
        <v>375490402</v>
      </c>
      <c r="R236" s="31">
        <v>391202026</v>
      </c>
      <c r="S236" s="31">
        <v>175381550</v>
      </c>
      <c r="T236" s="36">
        <f t="shared" si="62"/>
        <v>0.46707332348803954</v>
      </c>
      <c r="U236" s="36">
        <f t="shared" si="63"/>
        <v>-0.14070989493152708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47087813</v>
      </c>
      <c r="E238" s="31">
        <v>47087813</v>
      </c>
      <c r="F238" s="31">
        <v>8603871</v>
      </c>
      <c r="G238" s="36">
        <f t="shared" si="56"/>
        <v>0.18271969861925844</v>
      </c>
      <c r="H238" s="31">
        <v>14262507</v>
      </c>
      <c r="I238" s="36">
        <f t="shared" si="57"/>
        <v>0.30289168452142806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22866378</v>
      </c>
      <c r="O238" s="36">
        <f t="shared" si="61"/>
        <v>0.48561138314068653</v>
      </c>
      <c r="P238" s="31">
        <v>12315111</v>
      </c>
      <c r="Q238" s="31">
        <v>35329385</v>
      </c>
      <c r="R238" s="31">
        <v>35629385</v>
      </c>
      <c r="S238" s="31">
        <v>19343510</v>
      </c>
      <c r="T238" s="36">
        <f t="shared" si="62"/>
        <v>0.54751901285572901</v>
      </c>
      <c r="U238" s="36">
        <f t="shared" si="63"/>
        <v>0.15813060881059049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94024192</v>
      </c>
      <c r="E239" s="31">
        <v>94024192</v>
      </c>
      <c r="F239" s="31">
        <v>19253854</v>
      </c>
      <c r="G239" s="36">
        <f t="shared" si="56"/>
        <v>0.20477553266291296</v>
      </c>
      <c r="H239" s="31">
        <v>18467847</v>
      </c>
      <c r="I239" s="36">
        <f t="shared" si="57"/>
        <v>0.19641590751452562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37721701</v>
      </c>
      <c r="O239" s="36">
        <f t="shared" si="61"/>
        <v>0.40119144017743857</v>
      </c>
      <c r="P239" s="31">
        <v>16975324</v>
      </c>
      <c r="Q239" s="31">
        <v>90946418</v>
      </c>
      <c r="R239" s="31">
        <v>90946418</v>
      </c>
      <c r="S239" s="31">
        <v>29046670</v>
      </c>
      <c r="T239" s="36">
        <f t="shared" si="62"/>
        <v>0.3193822322941845</v>
      </c>
      <c r="U239" s="36">
        <f t="shared" si="63"/>
        <v>8.7923093544488351E-2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634571036</v>
      </c>
      <c r="E240" s="32">
        <f>SUM(E234:E239)</f>
        <v>634571036</v>
      </c>
      <c r="F240" s="32">
        <f>SUM(F234:F239)</f>
        <v>146521144</v>
      </c>
      <c r="G240" s="37">
        <f t="shared" si="56"/>
        <v>0.23089793843033202</v>
      </c>
      <c r="H240" s="32">
        <f>SUM(H234:H239)</f>
        <v>153299833</v>
      </c>
      <c r="I240" s="37">
        <f t="shared" si="57"/>
        <v>0.2415802554845885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299820977</v>
      </c>
      <c r="O240" s="37">
        <f t="shared" si="61"/>
        <v>0.47247819391492052</v>
      </c>
      <c r="P240" s="32">
        <f>SUM(P234:P239)</f>
        <v>164111431</v>
      </c>
      <c r="Q240" s="32">
        <f>SUM(Q234:Q239)</f>
        <v>600283499</v>
      </c>
      <c r="R240" s="32">
        <f>SUM(R234:R239)</f>
        <v>616295123</v>
      </c>
      <c r="S240" s="32">
        <f>SUM(S234:S239)</f>
        <v>274741688</v>
      </c>
      <c r="T240" s="37">
        <f t="shared" si="62"/>
        <v>0.45768655719786827</v>
      </c>
      <c r="U240" s="37">
        <f t="shared" si="63"/>
        <v>-6.5879615661873059E-2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19792788</v>
      </c>
      <c r="E241" s="31">
        <v>19792788</v>
      </c>
      <c r="F241" s="31">
        <v>3996212</v>
      </c>
      <c r="G241" s="36">
        <f t="shared" si="56"/>
        <v>0.20190243031956892</v>
      </c>
      <c r="H241" s="31">
        <v>5169414</v>
      </c>
      <c r="I241" s="36">
        <f t="shared" si="57"/>
        <v>0.26117664676648888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9165626</v>
      </c>
      <c r="O241" s="36">
        <f t="shared" si="61"/>
        <v>0.46307907708605783</v>
      </c>
      <c r="P241" s="31">
        <v>4285705</v>
      </c>
      <c r="Q241" s="31">
        <v>20018028</v>
      </c>
      <c r="R241" s="31">
        <v>18279348</v>
      </c>
      <c r="S241" s="31">
        <v>6420592</v>
      </c>
      <c r="T241" s="36">
        <f t="shared" si="62"/>
        <v>0.32074048452724713</v>
      </c>
      <c r="U241" s="36">
        <f t="shared" si="63"/>
        <v>0.20619921343162906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51620796</v>
      </c>
      <c r="E243" s="31">
        <v>51620796</v>
      </c>
      <c r="F243" s="31">
        <v>14838431</v>
      </c>
      <c r="G243" s="36">
        <f t="shared" si="56"/>
        <v>0.28745064295405287</v>
      </c>
      <c r="H243" s="31">
        <v>16478712</v>
      </c>
      <c r="I243" s="36">
        <f t="shared" si="57"/>
        <v>0.31922622812712925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31317143</v>
      </c>
      <c r="O243" s="36">
        <f t="shared" si="61"/>
        <v>0.60667687108118207</v>
      </c>
      <c r="P243" s="31">
        <v>14452326</v>
      </c>
      <c r="Q243" s="31">
        <v>55802678</v>
      </c>
      <c r="R243" s="31">
        <v>55842179</v>
      </c>
      <c r="S243" s="31">
        <v>28561919</v>
      </c>
      <c r="T243" s="36">
        <f t="shared" si="62"/>
        <v>0.5118377831257489</v>
      </c>
      <c r="U243" s="36">
        <f t="shared" si="63"/>
        <v>0.14021175553333065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15592</v>
      </c>
      <c r="R244" s="31">
        <v>15592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17689851</v>
      </c>
      <c r="E245" s="31">
        <v>17689851</v>
      </c>
      <c r="F245" s="31">
        <v>0</v>
      </c>
      <c r="G245" s="36">
        <f t="shared" si="56"/>
        <v>0</v>
      </c>
      <c r="H245" s="31">
        <v>2929</v>
      </c>
      <c r="I245" s="36">
        <f t="shared" si="57"/>
        <v>1.6557516510455627E-4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2929</v>
      </c>
      <c r="O245" s="36">
        <f t="shared" si="61"/>
        <v>1.6557516510455627E-4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138403622</v>
      </c>
      <c r="E246" s="31">
        <v>138403622</v>
      </c>
      <c r="F246" s="31">
        <v>34385282</v>
      </c>
      <c r="G246" s="36">
        <f t="shared" si="56"/>
        <v>0.24844206750600789</v>
      </c>
      <c r="H246" s="31">
        <v>44252003</v>
      </c>
      <c r="I246" s="36">
        <f t="shared" si="57"/>
        <v>0.31973153852866654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78637285</v>
      </c>
      <c r="O246" s="36">
        <f t="shared" si="61"/>
        <v>0.56817360603467448</v>
      </c>
      <c r="P246" s="31">
        <v>28187959</v>
      </c>
      <c r="Q246" s="31">
        <v>147748311</v>
      </c>
      <c r="R246" s="31">
        <v>151355303</v>
      </c>
      <c r="S246" s="31">
        <v>41357525</v>
      </c>
      <c r="T246" s="36">
        <f t="shared" si="62"/>
        <v>0.27991876671943816</v>
      </c>
      <c r="U246" s="36">
        <f t="shared" si="63"/>
        <v>0.56989028542293529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227507057</v>
      </c>
      <c r="E247" s="32">
        <f>SUM(E241:E246)</f>
        <v>227507057</v>
      </c>
      <c r="F247" s="32">
        <f>SUM(F241:F246)</f>
        <v>53219925</v>
      </c>
      <c r="G247" s="37">
        <f t="shared" si="56"/>
        <v>0.2339264799157417</v>
      </c>
      <c r="H247" s="32">
        <f>SUM(H241:H246)</f>
        <v>65903058</v>
      </c>
      <c r="I247" s="37">
        <f t="shared" si="57"/>
        <v>0.28967478578038131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119122983</v>
      </c>
      <c r="O247" s="37">
        <f t="shared" si="61"/>
        <v>0.52360126569612297</v>
      </c>
      <c r="P247" s="32">
        <f>SUM(P241:P246)</f>
        <v>46925990</v>
      </c>
      <c r="Q247" s="32">
        <f>SUM(Q241:Q246)</f>
        <v>223584609</v>
      </c>
      <c r="R247" s="32">
        <f>SUM(R241:R246)</f>
        <v>225492422</v>
      </c>
      <c r="S247" s="32">
        <f>SUM(S241:S246)</f>
        <v>76340036</v>
      </c>
      <c r="T247" s="37">
        <f t="shared" si="62"/>
        <v>0.34143690096307122</v>
      </c>
      <c r="U247" s="37">
        <f t="shared" si="63"/>
        <v>0.40440421182376762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21627706</v>
      </c>
      <c r="E248" s="31">
        <v>21627706</v>
      </c>
      <c r="F248" s="31">
        <v>8315701</v>
      </c>
      <c r="G248" s="36">
        <f t="shared" si="56"/>
        <v>0.38449297396589355</v>
      </c>
      <c r="H248" s="31">
        <v>8129129</v>
      </c>
      <c r="I248" s="36">
        <f t="shared" si="57"/>
        <v>0.37586644649229095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16444830</v>
      </c>
      <c r="O248" s="36">
        <f t="shared" si="61"/>
        <v>0.7603594204581845</v>
      </c>
      <c r="P248" s="31">
        <v>12910207</v>
      </c>
      <c r="Q248" s="31">
        <v>23666775</v>
      </c>
      <c r="R248" s="31">
        <v>40860608</v>
      </c>
      <c r="S248" s="31">
        <v>15180374</v>
      </c>
      <c r="T248" s="36">
        <f t="shared" si="62"/>
        <v>0.64142131743763142</v>
      </c>
      <c r="U248" s="36">
        <f t="shared" si="63"/>
        <v>-0.37033317901099494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9425836</v>
      </c>
      <c r="E249" s="31">
        <v>9425836</v>
      </c>
      <c r="F249" s="31">
        <v>-2570</v>
      </c>
      <c r="G249" s="36">
        <f t="shared" si="56"/>
        <v>-2.7265486053438653E-4</v>
      </c>
      <c r="H249" s="31">
        <v>5188480</v>
      </c>
      <c r="I249" s="36">
        <f t="shared" si="57"/>
        <v>0.55045303143402879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5185910</v>
      </c>
      <c r="O249" s="36">
        <f t="shared" si="61"/>
        <v>0.55018037657349439</v>
      </c>
      <c r="P249" s="31">
        <v>789521</v>
      </c>
      <c r="Q249" s="31">
        <v>8811780</v>
      </c>
      <c r="R249" s="31">
        <v>8811780</v>
      </c>
      <c r="S249" s="31">
        <v>2998875</v>
      </c>
      <c r="T249" s="36">
        <f t="shared" si="62"/>
        <v>0.34032567767238853</v>
      </c>
      <c r="U249" s="36">
        <f t="shared" si="63"/>
        <v>5.5716808039304846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120000</v>
      </c>
      <c r="R251" s="31">
        <v>120000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48279607</v>
      </c>
      <c r="E253" s="31">
        <v>48279607</v>
      </c>
      <c r="F253" s="31">
        <v>8985403</v>
      </c>
      <c r="G253" s="36">
        <f t="shared" si="56"/>
        <v>0.18611176764549886</v>
      </c>
      <c r="H253" s="31">
        <v>7113009</v>
      </c>
      <c r="I253" s="36">
        <f t="shared" si="57"/>
        <v>0.14732947184097833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16098412</v>
      </c>
      <c r="O253" s="36">
        <f t="shared" si="61"/>
        <v>0.33344123948647719</v>
      </c>
      <c r="P253" s="31">
        <v>10936729</v>
      </c>
      <c r="Q253" s="31">
        <v>36673557</v>
      </c>
      <c r="R253" s="31">
        <v>42396140</v>
      </c>
      <c r="S253" s="31">
        <v>22534512</v>
      </c>
      <c r="T253" s="36">
        <f t="shared" si="62"/>
        <v>0.61446213139347239</v>
      </c>
      <c r="U253" s="36">
        <f t="shared" si="63"/>
        <v>-0.34962190249022351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79333149</v>
      </c>
      <c r="E254" s="32">
        <f>SUM(E248:E253)</f>
        <v>79333149</v>
      </c>
      <c r="F254" s="32">
        <f>SUM(F248:F253)</f>
        <v>17298534</v>
      </c>
      <c r="G254" s="37">
        <f t="shared" si="56"/>
        <v>0.2180492545430158</v>
      </c>
      <c r="H254" s="32">
        <f>SUM(H248:H253)</f>
        <v>20430618</v>
      </c>
      <c r="I254" s="37">
        <f t="shared" si="57"/>
        <v>0.25752939669645536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37729152</v>
      </c>
      <c r="O254" s="37">
        <f t="shared" si="61"/>
        <v>0.47557865123947118</v>
      </c>
      <c r="P254" s="32">
        <f>SUM(P248:P253)</f>
        <v>24636457</v>
      </c>
      <c r="Q254" s="32">
        <f>SUM(Q248:Q253)</f>
        <v>69272112</v>
      </c>
      <c r="R254" s="32">
        <f>SUM(R248:R253)</f>
        <v>92188528</v>
      </c>
      <c r="S254" s="32">
        <f>SUM(S248:S253)</f>
        <v>40713761</v>
      </c>
      <c r="T254" s="37">
        <f t="shared" si="62"/>
        <v>0.58773667821763542</v>
      </c>
      <c r="U254" s="37">
        <f t="shared" si="63"/>
        <v>-0.17071606521992999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140079111</v>
      </c>
      <c r="E255" s="31">
        <v>140079111</v>
      </c>
      <c r="F255" s="31">
        <v>33100675</v>
      </c>
      <c r="G255" s="36">
        <f t="shared" si="56"/>
        <v>0.23629986486707499</v>
      </c>
      <c r="H255" s="31">
        <v>36077032</v>
      </c>
      <c r="I255" s="36">
        <f t="shared" si="57"/>
        <v>0.25754755111202843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69177707</v>
      </c>
      <c r="O255" s="36">
        <f t="shared" si="61"/>
        <v>0.49384741597910342</v>
      </c>
      <c r="P255" s="31">
        <v>35275202</v>
      </c>
      <c r="Q255" s="31">
        <v>166357461</v>
      </c>
      <c r="R255" s="31">
        <v>142804287</v>
      </c>
      <c r="S255" s="31">
        <v>66996625</v>
      </c>
      <c r="T255" s="36">
        <f t="shared" si="62"/>
        <v>0.40272690264249705</v>
      </c>
      <c r="U255" s="36">
        <f t="shared" si="63"/>
        <v>2.2730699033275625E-2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151066199</v>
      </c>
      <c r="E257" s="31">
        <v>151066199</v>
      </c>
      <c r="F257" s="31">
        <v>42922452</v>
      </c>
      <c r="G257" s="36">
        <f t="shared" si="56"/>
        <v>0.28413008524825595</v>
      </c>
      <c r="H257" s="31">
        <v>53637971</v>
      </c>
      <c r="I257" s="36">
        <f t="shared" si="57"/>
        <v>0.35506269009919289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96560423</v>
      </c>
      <c r="O257" s="36">
        <f t="shared" si="61"/>
        <v>0.63919277534744878</v>
      </c>
      <c r="P257" s="31">
        <v>52364606</v>
      </c>
      <c r="Q257" s="31">
        <v>150477039</v>
      </c>
      <c r="R257" s="31">
        <v>168604288</v>
      </c>
      <c r="S257" s="31">
        <v>91580793</v>
      </c>
      <c r="T257" s="36">
        <f t="shared" si="62"/>
        <v>0.6086031038928138</v>
      </c>
      <c r="U257" s="36">
        <f t="shared" si="63"/>
        <v>2.4317284083069435E-2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291145310</v>
      </c>
      <c r="E259" s="32">
        <f>SUM(E255:E258)</f>
        <v>291145310</v>
      </c>
      <c r="F259" s="32">
        <f>SUM(F255:F258)</f>
        <v>76023127</v>
      </c>
      <c r="G259" s="37">
        <f t="shared" si="56"/>
        <v>0.26111747086016945</v>
      </c>
      <c r="H259" s="32">
        <f>SUM(H255:H258)</f>
        <v>89715003</v>
      </c>
      <c r="I259" s="37">
        <f t="shared" si="57"/>
        <v>0.30814510802183281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165738130</v>
      </c>
      <c r="O259" s="37">
        <f t="shared" si="61"/>
        <v>0.56926257888200227</v>
      </c>
      <c r="P259" s="32">
        <f>SUM(P255:P258)</f>
        <v>87639808</v>
      </c>
      <c r="Q259" s="32">
        <f>SUM(Q255:Q258)</f>
        <v>316834500</v>
      </c>
      <c r="R259" s="32">
        <f>SUM(R255:R258)</f>
        <v>311408575</v>
      </c>
      <c r="S259" s="32">
        <f>SUM(S255:S258)</f>
        <v>158577418</v>
      </c>
      <c r="T259" s="37">
        <f t="shared" si="62"/>
        <v>0.50050552575556007</v>
      </c>
      <c r="U259" s="37">
        <f t="shared" si="63"/>
        <v>2.3678680354936477E-2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1232556552</v>
      </c>
      <c r="E260" s="32">
        <f>SUM(E234:E239,E241:E246,E248:E253,E255:E258)</f>
        <v>1232556552</v>
      </c>
      <c r="F260" s="32">
        <f>SUM(F234:F239,F241:F246,F248:F253,F255:F258)</f>
        <v>293062730</v>
      </c>
      <c r="G260" s="37">
        <f t="shared" si="56"/>
        <v>0.23776818152843668</v>
      </c>
      <c r="H260" s="32">
        <f>SUM(H234:H239,H241:H246,H248:H253,H255:H258)</f>
        <v>329348512</v>
      </c>
      <c r="I260" s="37">
        <f t="shared" si="57"/>
        <v>0.26720762748417892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622411242</v>
      </c>
      <c r="O260" s="37">
        <f t="shared" si="61"/>
        <v>0.50497580901261563</v>
      </c>
      <c r="P260" s="32">
        <f>SUM(P234:P239,P241:P246,P248:P253,P255:P258)</f>
        <v>323313686</v>
      </c>
      <c r="Q260" s="32">
        <f>SUM(Q234:Q239,Q241:Q246,Q248:Q253,Q255:Q258)</f>
        <v>1209974720</v>
      </c>
      <c r="R260" s="32">
        <f>SUM(R234:R239,R241:R246,R248:R253,R255:R258)</f>
        <v>1245384648</v>
      </c>
      <c r="S260" s="32">
        <f>SUM(S234:S239,S241:S246,S248:S253,S255:S258)</f>
        <v>550372903</v>
      </c>
      <c r="T260" s="37">
        <f t="shared" si="62"/>
        <v>0.45486314209936551</v>
      </c>
      <c r="U260" s="37">
        <f t="shared" si="63"/>
        <v>1.8665544520128918E-2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4390395</v>
      </c>
      <c r="E263" s="31">
        <v>4390395</v>
      </c>
      <c r="F263" s="31">
        <v>783576</v>
      </c>
      <c r="G263" s="36">
        <f t="shared" ref="G263:G299" si="64">IF(($D263     =0),0,($F263     /$D263     ))</f>
        <v>0.17847505748343828</v>
      </c>
      <c r="H263" s="31">
        <v>911642</v>
      </c>
      <c r="I263" s="36">
        <f t="shared" ref="I263:I299" si="65">IF(($D263     =0),0,($H263     /$D263     ))</f>
        <v>0.20764464245244449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1695218</v>
      </c>
      <c r="O263" s="36">
        <f t="shared" ref="O263:O299" si="69">IF(($D263     =0),0,($N263     /$D263     ))</f>
        <v>0.38611969993588274</v>
      </c>
      <c r="P263" s="31">
        <v>482230</v>
      </c>
      <c r="Q263" s="31">
        <v>2900847</v>
      </c>
      <c r="R263" s="31">
        <v>1983928</v>
      </c>
      <c r="S263" s="31">
        <v>855128</v>
      </c>
      <c r="T263" s="36">
        <f t="shared" ref="T263:T299" si="70">IF(($Q263     =0),0,($S263     /$Q263     ))</f>
        <v>0.29478562640497757</v>
      </c>
      <c r="U263" s="36">
        <f t="shared" ref="U263:U299" si="71">IF(($P263     =0),0,(($H263     /$P263     )-1))</f>
        <v>0.8904713518445555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35878302</v>
      </c>
      <c r="E264" s="31">
        <v>35878302</v>
      </c>
      <c r="F264" s="31">
        <v>8767795</v>
      </c>
      <c r="G264" s="36">
        <f t="shared" si="64"/>
        <v>0.24437597409152753</v>
      </c>
      <c r="H264" s="31">
        <v>9692055</v>
      </c>
      <c r="I264" s="36">
        <f t="shared" si="65"/>
        <v>0.27013694795255361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18459850</v>
      </c>
      <c r="O264" s="36">
        <f t="shared" si="69"/>
        <v>0.51451292204408117</v>
      </c>
      <c r="P264" s="31">
        <v>8189242</v>
      </c>
      <c r="Q264" s="31">
        <v>33883203</v>
      </c>
      <c r="R264" s="31">
        <v>32555889</v>
      </c>
      <c r="S264" s="31">
        <v>16046993</v>
      </c>
      <c r="T264" s="36">
        <f t="shared" si="70"/>
        <v>0.47359728653752126</v>
      </c>
      <c r="U264" s="36">
        <f t="shared" si="71"/>
        <v>0.18351063505022802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40268697</v>
      </c>
      <c r="E267" s="32">
        <f>SUM(E263:E266)</f>
        <v>40268697</v>
      </c>
      <c r="F267" s="32">
        <f>SUM(F263:F266)</f>
        <v>9551371</v>
      </c>
      <c r="G267" s="37">
        <f t="shared" si="64"/>
        <v>0.23719096249873692</v>
      </c>
      <c r="H267" s="32">
        <f>SUM(H263:H266)</f>
        <v>10603697</v>
      </c>
      <c r="I267" s="37">
        <f t="shared" si="65"/>
        <v>0.26332356867668205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20155068</v>
      </c>
      <c r="O267" s="37">
        <f t="shared" si="69"/>
        <v>0.500514531175419</v>
      </c>
      <c r="P267" s="32">
        <f>SUM(P263:P266)</f>
        <v>8671472</v>
      </c>
      <c r="Q267" s="32">
        <f>SUM(Q263:Q266)</f>
        <v>36784050</v>
      </c>
      <c r="R267" s="32">
        <f>SUM(R263:R266)</f>
        <v>34539817</v>
      </c>
      <c r="S267" s="32">
        <f>SUM(S263:S266)</f>
        <v>16902121</v>
      </c>
      <c r="T267" s="37">
        <f t="shared" si="70"/>
        <v>0.45949592282524626</v>
      </c>
      <c r="U267" s="37">
        <f t="shared" si="71"/>
        <v>0.22282549029737964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272547</v>
      </c>
      <c r="E268" s="31">
        <v>272547</v>
      </c>
      <c r="F268" s="31">
        <v>1813</v>
      </c>
      <c r="G268" s="36">
        <f t="shared" si="64"/>
        <v>6.6520636807596489E-3</v>
      </c>
      <c r="H268" s="31">
        <v>55373</v>
      </c>
      <c r="I268" s="36">
        <f t="shared" si="65"/>
        <v>0.20316862779630671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57186</v>
      </c>
      <c r="O268" s="36">
        <f t="shared" si="69"/>
        <v>0.20982069147706633</v>
      </c>
      <c r="P268" s="31">
        <v>78810</v>
      </c>
      <c r="Q268" s="31">
        <v>141994</v>
      </c>
      <c r="R268" s="31">
        <v>376780</v>
      </c>
      <c r="S268" s="31">
        <v>110293</v>
      </c>
      <c r="T268" s="36">
        <f t="shared" si="70"/>
        <v>0.7767440877783568</v>
      </c>
      <c r="U268" s="36">
        <f t="shared" si="71"/>
        <v>-0.29738611851287911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6043430</v>
      </c>
      <c r="E269" s="31">
        <v>6043435</v>
      </c>
      <c r="F269" s="31">
        <v>1335178</v>
      </c>
      <c r="G269" s="36">
        <f t="shared" si="64"/>
        <v>0.22093049807807819</v>
      </c>
      <c r="H269" s="31">
        <v>1168853</v>
      </c>
      <c r="I269" s="36">
        <f t="shared" si="65"/>
        <v>0.19340887542339366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2504031</v>
      </c>
      <c r="O269" s="36">
        <f t="shared" si="69"/>
        <v>0.41433937350147182</v>
      </c>
      <c r="P269" s="31">
        <v>603427</v>
      </c>
      <c r="Q269" s="31">
        <v>3323183</v>
      </c>
      <c r="R269" s="31">
        <v>2628721</v>
      </c>
      <c r="S269" s="31">
        <v>1329866</v>
      </c>
      <c r="T269" s="36">
        <f t="shared" si="70"/>
        <v>0.40017838319466609</v>
      </c>
      <c r="U269" s="36">
        <f t="shared" si="71"/>
        <v>0.93702469395635268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29260</v>
      </c>
      <c r="E272" s="31">
        <v>29260</v>
      </c>
      <c r="F272" s="31">
        <v>0</v>
      </c>
      <c r="G272" s="36">
        <f t="shared" si="64"/>
        <v>0</v>
      </c>
      <c r="H272" s="31">
        <v>17160</v>
      </c>
      <c r="I272" s="36">
        <f t="shared" si="65"/>
        <v>0.5864661654135338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17160</v>
      </c>
      <c r="O272" s="36">
        <f t="shared" si="69"/>
        <v>0.5864661654135338</v>
      </c>
      <c r="P272" s="31">
        <v>1820</v>
      </c>
      <c r="Q272" s="31">
        <v>26120</v>
      </c>
      <c r="R272" s="31">
        <v>28000</v>
      </c>
      <c r="S272" s="31">
        <v>9812</v>
      </c>
      <c r="T272" s="36">
        <f t="shared" si="70"/>
        <v>0.3756508422664625</v>
      </c>
      <c r="U272" s="36">
        <f t="shared" si="71"/>
        <v>8.4285714285714288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3651884</v>
      </c>
      <c r="E274" s="31">
        <v>3651884</v>
      </c>
      <c r="F274" s="31">
        <v>872387</v>
      </c>
      <c r="G274" s="36">
        <f t="shared" si="64"/>
        <v>0.23888683211186335</v>
      </c>
      <c r="H274" s="31">
        <v>2108220</v>
      </c>
      <c r="I274" s="36">
        <f t="shared" si="65"/>
        <v>0.57729654063491609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2980607</v>
      </c>
      <c r="O274" s="36">
        <f t="shared" si="69"/>
        <v>0.81618337274677943</v>
      </c>
      <c r="P274" s="31">
        <v>1317738</v>
      </c>
      <c r="Q274" s="31">
        <v>4943393</v>
      </c>
      <c r="R274" s="31">
        <v>5228817</v>
      </c>
      <c r="S274" s="31">
        <v>2537778</v>
      </c>
      <c r="T274" s="36">
        <f t="shared" si="70"/>
        <v>0.51336764040407068</v>
      </c>
      <c r="U274" s="36">
        <f t="shared" si="71"/>
        <v>0.59987797270777654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9997121</v>
      </c>
      <c r="E275" s="32">
        <f>SUM(E268:E274)</f>
        <v>9997126</v>
      </c>
      <c r="F275" s="32">
        <f>SUM(F268:F274)</f>
        <v>2209378</v>
      </c>
      <c r="G275" s="37">
        <f t="shared" si="64"/>
        <v>0.22100142631063482</v>
      </c>
      <c r="H275" s="32">
        <f>SUM(H268:H274)</f>
        <v>3349606</v>
      </c>
      <c r="I275" s="37">
        <f t="shared" si="65"/>
        <v>0.33505706292841708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5558984</v>
      </c>
      <c r="O275" s="37">
        <f t="shared" si="69"/>
        <v>0.55605848923905188</v>
      </c>
      <c r="P275" s="32">
        <f>SUM(P268:P274)</f>
        <v>2001795</v>
      </c>
      <c r="Q275" s="32">
        <f>SUM(Q268:Q274)</f>
        <v>8434690</v>
      </c>
      <c r="R275" s="32">
        <f>SUM(R268:R274)</f>
        <v>8262318</v>
      </c>
      <c r="S275" s="32">
        <f>SUM(S268:S274)</f>
        <v>3987749</v>
      </c>
      <c r="T275" s="37">
        <f t="shared" si="70"/>
        <v>0.47277955680647421</v>
      </c>
      <c r="U275" s="37">
        <f t="shared" si="71"/>
        <v>0.67330121216208449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10507304</v>
      </c>
      <c r="F278" s="31">
        <v>505275</v>
      </c>
      <c r="G278" s="36">
        <f t="shared" si="64"/>
        <v>0</v>
      </c>
      <c r="H278" s="31">
        <v>2744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508019</v>
      </c>
      <c r="O278" s="36">
        <f t="shared" si="69"/>
        <v>0</v>
      </c>
      <c r="P278" s="31">
        <v>130009</v>
      </c>
      <c r="Q278" s="31">
        <v>10529753</v>
      </c>
      <c r="R278" s="31">
        <v>10255326</v>
      </c>
      <c r="S278" s="31">
        <v>162279</v>
      </c>
      <c r="T278" s="36">
        <f t="shared" si="70"/>
        <v>1.541147261478973E-2</v>
      </c>
      <c r="U278" s="36">
        <f t="shared" si="71"/>
        <v>-0.97889376889292279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110300</v>
      </c>
      <c r="E279" s="31">
        <v>110300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10618</v>
      </c>
      <c r="Q279" s="31">
        <v>105400</v>
      </c>
      <c r="R279" s="31">
        <v>105400</v>
      </c>
      <c r="S279" s="31">
        <v>12587</v>
      </c>
      <c r="T279" s="36">
        <f t="shared" si="70"/>
        <v>0.1194212523719165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100000</v>
      </c>
      <c r="E280" s="31">
        <v>100000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54545</v>
      </c>
      <c r="E282" s="31">
        <v>54545</v>
      </c>
      <c r="F282" s="31">
        <v>6974</v>
      </c>
      <c r="G282" s="36">
        <f t="shared" si="64"/>
        <v>0.12785773214776791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6974</v>
      </c>
      <c r="O282" s="36">
        <f t="shared" si="69"/>
        <v>0.12785773214776791</v>
      </c>
      <c r="P282" s="31">
        <v>0</v>
      </c>
      <c r="Q282" s="31">
        <v>51997</v>
      </c>
      <c r="R282" s="31">
        <v>51997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3318370</v>
      </c>
      <c r="E283" s="31">
        <v>3318370</v>
      </c>
      <c r="F283" s="31">
        <v>772097</v>
      </c>
      <c r="G283" s="36">
        <f t="shared" si="64"/>
        <v>0.23267357166319608</v>
      </c>
      <c r="H283" s="31">
        <v>595258</v>
      </c>
      <c r="I283" s="36">
        <f t="shared" si="65"/>
        <v>0.17938264871005946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1367355</v>
      </c>
      <c r="O283" s="36">
        <f t="shared" si="69"/>
        <v>0.41205622037325557</v>
      </c>
      <c r="P283" s="31">
        <v>26656</v>
      </c>
      <c r="Q283" s="31">
        <v>3313689</v>
      </c>
      <c r="R283" s="31">
        <v>3139196</v>
      </c>
      <c r="S283" s="31">
        <v>38977</v>
      </c>
      <c r="T283" s="36">
        <f t="shared" si="70"/>
        <v>1.1762419466642766E-2</v>
      </c>
      <c r="U283" s="36">
        <f t="shared" si="71"/>
        <v>21.331107442977192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3827006</v>
      </c>
      <c r="E284" s="31">
        <v>3827006</v>
      </c>
      <c r="F284" s="31">
        <v>1269949</v>
      </c>
      <c r="G284" s="36">
        <f t="shared" si="64"/>
        <v>0.33183877945318091</v>
      </c>
      <c r="H284" s="31">
        <v>1299993</v>
      </c>
      <c r="I284" s="36">
        <f t="shared" si="65"/>
        <v>0.33968930281269483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2569942</v>
      </c>
      <c r="O284" s="36">
        <f t="shared" si="69"/>
        <v>0.67152808226587568</v>
      </c>
      <c r="P284" s="31">
        <v>854258</v>
      </c>
      <c r="Q284" s="31">
        <v>3705658</v>
      </c>
      <c r="R284" s="31">
        <v>4955331</v>
      </c>
      <c r="S284" s="31">
        <v>2013637</v>
      </c>
      <c r="T284" s="36">
        <f t="shared" si="70"/>
        <v>0.54339526205602351</v>
      </c>
      <c r="U284" s="36">
        <f t="shared" si="71"/>
        <v>0.52178030524736085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7410221</v>
      </c>
      <c r="E285" s="32">
        <f>SUM(E276:E284)</f>
        <v>17917525</v>
      </c>
      <c r="F285" s="32">
        <f>SUM(F276:F284)</f>
        <v>2554295</v>
      </c>
      <c r="G285" s="37">
        <f t="shared" si="64"/>
        <v>0.34469889629472589</v>
      </c>
      <c r="H285" s="32">
        <f>SUM(H276:H284)</f>
        <v>1897995</v>
      </c>
      <c r="I285" s="37">
        <f t="shared" si="65"/>
        <v>0.25613203708769278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4452290</v>
      </c>
      <c r="O285" s="37">
        <f t="shared" si="69"/>
        <v>0.60083093338241866</v>
      </c>
      <c r="P285" s="32">
        <f>SUM(P276:P284)</f>
        <v>1021541</v>
      </c>
      <c r="Q285" s="32">
        <f>SUM(Q276:Q284)</f>
        <v>17706497</v>
      </c>
      <c r="R285" s="32">
        <f>SUM(R276:R284)</f>
        <v>18507250</v>
      </c>
      <c r="S285" s="32">
        <f>SUM(S276:S284)</f>
        <v>2227480</v>
      </c>
      <c r="T285" s="37">
        <f t="shared" si="70"/>
        <v>0.12580015121003324</v>
      </c>
      <c r="U285" s="37">
        <f t="shared" si="71"/>
        <v>0.85797241618300202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6313985</v>
      </c>
      <c r="E288" s="31">
        <v>6313985</v>
      </c>
      <c r="F288" s="31">
        <v>1550588</v>
      </c>
      <c r="G288" s="36">
        <f t="shared" si="64"/>
        <v>0.24557993089942406</v>
      </c>
      <c r="H288" s="31">
        <v>1602415</v>
      </c>
      <c r="I288" s="36">
        <f t="shared" si="65"/>
        <v>0.25378821774204408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3153003</v>
      </c>
      <c r="O288" s="36">
        <f t="shared" si="69"/>
        <v>0.49936814864146811</v>
      </c>
      <c r="P288" s="31">
        <v>1653956</v>
      </c>
      <c r="Q288" s="31">
        <v>6552254</v>
      </c>
      <c r="R288" s="31">
        <v>6552257</v>
      </c>
      <c r="S288" s="31">
        <v>2983666</v>
      </c>
      <c r="T288" s="36">
        <f t="shared" si="70"/>
        <v>0.45536482560047276</v>
      </c>
      <c r="U288" s="36">
        <f t="shared" si="71"/>
        <v>-3.1162255827845486E-2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42883823</v>
      </c>
      <c r="E290" s="31">
        <v>42883823</v>
      </c>
      <c r="F290" s="31">
        <v>10923365</v>
      </c>
      <c r="G290" s="36">
        <f t="shared" si="64"/>
        <v>0.25471994416169474</v>
      </c>
      <c r="H290" s="31">
        <v>11046213</v>
      </c>
      <c r="I290" s="36">
        <f t="shared" si="65"/>
        <v>0.25758461413293304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21969578</v>
      </c>
      <c r="O290" s="36">
        <f t="shared" si="69"/>
        <v>0.51230455829462784</v>
      </c>
      <c r="P290" s="31">
        <v>10089450</v>
      </c>
      <c r="Q290" s="31">
        <v>45054600</v>
      </c>
      <c r="R290" s="31">
        <v>45889168</v>
      </c>
      <c r="S290" s="31">
        <v>19904904</v>
      </c>
      <c r="T290" s="36">
        <f t="shared" si="70"/>
        <v>0.4417951552116765</v>
      </c>
      <c r="U290" s="36">
        <f t="shared" si="71"/>
        <v>9.4828062976673566E-2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3609133</v>
      </c>
      <c r="E291" s="31">
        <v>3609133</v>
      </c>
      <c r="F291" s="31">
        <v>807493</v>
      </c>
      <c r="G291" s="36">
        <f t="shared" si="64"/>
        <v>0.22373600529545462</v>
      </c>
      <c r="H291" s="31">
        <v>945936</v>
      </c>
      <c r="I291" s="36">
        <f t="shared" si="65"/>
        <v>0.26209507934454063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1753429</v>
      </c>
      <c r="O291" s="36">
        <f t="shared" si="69"/>
        <v>0.48583108463999525</v>
      </c>
      <c r="P291" s="31">
        <v>954428</v>
      </c>
      <c r="Q291" s="31">
        <v>3282992</v>
      </c>
      <c r="R291" s="31">
        <v>3302413</v>
      </c>
      <c r="S291" s="31">
        <v>1203222</v>
      </c>
      <c r="T291" s="36">
        <f t="shared" si="70"/>
        <v>0.36650165458825362</v>
      </c>
      <c r="U291" s="36">
        <f t="shared" si="71"/>
        <v>-8.8974757655894132E-3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52806941</v>
      </c>
      <c r="E292" s="32">
        <f>SUM(E286:E291)</f>
        <v>52806941</v>
      </c>
      <c r="F292" s="32">
        <f>SUM(F286:F291)</f>
        <v>13281446</v>
      </c>
      <c r="G292" s="37">
        <f t="shared" si="64"/>
        <v>0.25150947486240494</v>
      </c>
      <c r="H292" s="32">
        <f>SUM(H286:H291)</f>
        <v>13594564</v>
      </c>
      <c r="I292" s="37">
        <f t="shared" si="65"/>
        <v>0.2574389605336162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26876010</v>
      </c>
      <c r="O292" s="37">
        <f t="shared" si="69"/>
        <v>0.50894843539602119</v>
      </c>
      <c r="P292" s="32">
        <f>SUM(P286:P291)</f>
        <v>12697834</v>
      </c>
      <c r="Q292" s="32">
        <f>SUM(Q286:Q291)</f>
        <v>54889846</v>
      </c>
      <c r="R292" s="32">
        <f>SUM(R286:R291)</f>
        <v>55743838</v>
      </c>
      <c r="S292" s="32">
        <f>SUM(S286:S291)</f>
        <v>24091792</v>
      </c>
      <c r="T292" s="37">
        <f t="shared" si="70"/>
        <v>0.43891163403883482</v>
      </c>
      <c r="U292" s="37">
        <f t="shared" si="71"/>
        <v>7.0620705862117994E-2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45933124</v>
      </c>
      <c r="E293" s="31">
        <v>45933124</v>
      </c>
      <c r="F293" s="31">
        <v>9591632</v>
      </c>
      <c r="G293" s="36">
        <f t="shared" si="64"/>
        <v>0.20881732320231475</v>
      </c>
      <c r="H293" s="31">
        <v>10831410</v>
      </c>
      <c r="I293" s="36">
        <f t="shared" si="65"/>
        <v>0.23580825898103513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20423042</v>
      </c>
      <c r="O293" s="36">
        <f t="shared" si="69"/>
        <v>0.44462558218334985</v>
      </c>
      <c r="P293" s="31">
        <v>11057737</v>
      </c>
      <c r="Q293" s="31">
        <v>42114534</v>
      </c>
      <c r="R293" s="31">
        <v>44440034</v>
      </c>
      <c r="S293" s="31">
        <v>21846705</v>
      </c>
      <c r="T293" s="36">
        <f t="shared" si="70"/>
        <v>0.51874502517349474</v>
      </c>
      <c r="U293" s="36">
        <f t="shared" si="71"/>
        <v>-2.0467750318170941E-2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3462911</v>
      </c>
      <c r="E295" s="31">
        <v>3462911</v>
      </c>
      <c r="F295" s="31">
        <v>798158</v>
      </c>
      <c r="G295" s="36">
        <f t="shared" si="64"/>
        <v>0.23048758688860327</v>
      </c>
      <c r="H295" s="31">
        <v>1047274</v>
      </c>
      <c r="I295" s="36">
        <f t="shared" si="65"/>
        <v>0.30242590698981292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1845432</v>
      </c>
      <c r="O295" s="36">
        <f t="shared" si="69"/>
        <v>0.53291349387841613</v>
      </c>
      <c r="P295" s="31">
        <v>1164143</v>
      </c>
      <c r="Q295" s="31">
        <v>3746592</v>
      </c>
      <c r="R295" s="31">
        <v>3842197</v>
      </c>
      <c r="S295" s="31">
        <v>1694199</v>
      </c>
      <c r="T295" s="36">
        <f t="shared" si="70"/>
        <v>0.45219735695800345</v>
      </c>
      <c r="U295" s="36">
        <f t="shared" si="71"/>
        <v>-0.10039058775425358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12815982</v>
      </c>
      <c r="E296" s="31">
        <v>12815982</v>
      </c>
      <c r="F296" s="31">
        <v>3473056</v>
      </c>
      <c r="G296" s="36">
        <f t="shared" si="64"/>
        <v>0.27099413841249154</v>
      </c>
      <c r="H296" s="31">
        <v>3923383</v>
      </c>
      <c r="I296" s="36">
        <f t="shared" si="65"/>
        <v>0.3061320622953434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7396439</v>
      </c>
      <c r="O296" s="36">
        <f t="shared" si="69"/>
        <v>0.57712620070783494</v>
      </c>
      <c r="P296" s="31">
        <v>2782612</v>
      </c>
      <c r="Q296" s="31">
        <v>11208474</v>
      </c>
      <c r="R296" s="31">
        <v>14246775</v>
      </c>
      <c r="S296" s="31">
        <v>5714609</v>
      </c>
      <c r="T296" s="36">
        <f t="shared" si="70"/>
        <v>0.50984719240103515</v>
      </c>
      <c r="U296" s="36">
        <f t="shared" si="71"/>
        <v>0.40996409129264166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62212017</v>
      </c>
      <c r="E298" s="32">
        <f>SUM(E293:E297)</f>
        <v>62212017</v>
      </c>
      <c r="F298" s="32">
        <f>SUM(F293:F297)</f>
        <v>13862846</v>
      </c>
      <c r="G298" s="37">
        <f t="shared" si="64"/>
        <v>0.2228322865661147</v>
      </c>
      <c r="H298" s="32">
        <f>SUM(H293:H297)</f>
        <v>15802067</v>
      </c>
      <c r="I298" s="37">
        <f t="shared" si="65"/>
        <v>0.25400345081240494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29664913</v>
      </c>
      <c r="O298" s="37">
        <f t="shared" si="69"/>
        <v>0.47683573737851964</v>
      </c>
      <c r="P298" s="32">
        <f>SUM(P293:P297)</f>
        <v>15004492</v>
      </c>
      <c r="Q298" s="32">
        <f>SUM(Q293:Q297)</f>
        <v>57069600</v>
      </c>
      <c r="R298" s="32">
        <f>SUM(R293:R297)</f>
        <v>62529006</v>
      </c>
      <c r="S298" s="32">
        <f>SUM(S293:S297)</f>
        <v>29255513</v>
      </c>
      <c r="T298" s="37">
        <f t="shared" si="70"/>
        <v>0.51262866745167301</v>
      </c>
      <c r="U298" s="37">
        <f t="shared" si="71"/>
        <v>5.3155748291911609E-2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172694997</v>
      </c>
      <c r="E299" s="32">
        <f>SUM(E263:E266,E268:E274,E276:E284,E286:E291,E293:E297)</f>
        <v>183202306</v>
      </c>
      <c r="F299" s="32">
        <f>SUM(F263:F266,F268:F274,F276:F284,F286:F291,F293:F297)</f>
        <v>41459336</v>
      </c>
      <c r="G299" s="37">
        <f t="shared" si="64"/>
        <v>0.2400725945755105</v>
      </c>
      <c r="H299" s="32">
        <f>SUM(H263:H266,H268:H274,H276:H284,H286:H291,H293:H297)</f>
        <v>45247929</v>
      </c>
      <c r="I299" s="37">
        <f t="shared" si="65"/>
        <v>0.26201065338331719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86707265</v>
      </c>
      <c r="O299" s="37">
        <f t="shared" si="69"/>
        <v>0.50208324795882764</v>
      </c>
      <c r="P299" s="32">
        <f>SUM(P263:P266,P268:P274,P276:P284,P286:P291,P293:P297)</f>
        <v>39397134</v>
      </c>
      <c r="Q299" s="32">
        <f>SUM(Q263:Q266,Q268:Q274,Q276:Q284,Q286:Q291,Q293:Q297)</f>
        <v>174884683</v>
      </c>
      <c r="R299" s="32">
        <f>SUM(R263:R266,R268:R274,R276:R284,R286:R291,R293:R297)</f>
        <v>179582229</v>
      </c>
      <c r="S299" s="32">
        <f>SUM(S263:S266,S268:S274,S276:S284,S286:S291,S293:S297)</f>
        <v>76464655</v>
      </c>
      <c r="T299" s="37">
        <f t="shared" si="70"/>
        <v>0.43722899963743539</v>
      </c>
      <c r="U299" s="37">
        <f t="shared" si="71"/>
        <v>0.14850813767316162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5201703755</v>
      </c>
      <c r="E302" s="31">
        <v>5198935685</v>
      </c>
      <c r="F302" s="31">
        <v>981980449</v>
      </c>
      <c r="G302" s="36">
        <f t="shared" ref="G302:G339" si="72">IF(($D302     =0),0,($F302     /$D302     ))</f>
        <v>0.18878054100180106</v>
      </c>
      <c r="H302" s="31">
        <v>1051392407</v>
      </c>
      <c r="I302" s="36">
        <f t="shared" ref="I302:I339" si="73">IF(($D302     =0),0,($H302     /$D302     ))</f>
        <v>0.20212462233924353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2033372856</v>
      </c>
      <c r="O302" s="36">
        <f t="shared" ref="O302:O339" si="77">IF(($D302     =0),0,($N302     /$D302     ))</f>
        <v>0.39090516334104458</v>
      </c>
      <c r="P302" s="31">
        <v>1169780189</v>
      </c>
      <c r="Q302" s="31">
        <v>4376810040</v>
      </c>
      <c r="R302" s="31">
        <v>5157417647</v>
      </c>
      <c r="S302" s="31">
        <v>2151947832</v>
      </c>
      <c r="T302" s="36">
        <f t="shared" ref="T302:T339" si="78">IF(($Q302     =0),0,($S302     /$Q302     ))</f>
        <v>0.49167037461831448</v>
      </c>
      <c r="U302" s="36">
        <f t="shared" ref="U302:U339" si="79">IF(($P302     =0),0,(($H302     /$P302     )-1))</f>
        <v>-0.10120515214162173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5201703755</v>
      </c>
      <c r="E303" s="32">
        <f>E302</f>
        <v>5198935685</v>
      </c>
      <c r="F303" s="32">
        <f>F302</f>
        <v>981980449</v>
      </c>
      <c r="G303" s="37">
        <f t="shared" si="72"/>
        <v>0.18878054100180106</v>
      </c>
      <c r="H303" s="32">
        <f>H302</f>
        <v>1051392407</v>
      </c>
      <c r="I303" s="37">
        <f t="shared" si="73"/>
        <v>0.20212462233924353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2033372856</v>
      </c>
      <c r="O303" s="37">
        <f t="shared" si="77"/>
        <v>0.39090516334104458</v>
      </c>
      <c r="P303" s="32">
        <f>P302</f>
        <v>1169780189</v>
      </c>
      <c r="Q303" s="32">
        <f>Q302</f>
        <v>4376810040</v>
      </c>
      <c r="R303" s="32">
        <f>R302</f>
        <v>5157417647</v>
      </c>
      <c r="S303" s="32">
        <f>S302</f>
        <v>2151947832</v>
      </c>
      <c r="T303" s="37">
        <f t="shared" si="78"/>
        <v>0.49167037461831448</v>
      </c>
      <c r="U303" s="37">
        <f t="shared" si="79"/>
        <v>-0.10120515214162173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24757925</v>
      </c>
      <c r="E304" s="31">
        <v>24757925</v>
      </c>
      <c r="F304" s="31">
        <v>3026538</v>
      </c>
      <c r="G304" s="36">
        <f t="shared" si="72"/>
        <v>0.12224522046980917</v>
      </c>
      <c r="H304" s="31">
        <v>4078987</v>
      </c>
      <c r="I304" s="36">
        <f t="shared" si="73"/>
        <v>0.16475480073552207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7105525</v>
      </c>
      <c r="O304" s="36">
        <f t="shared" si="77"/>
        <v>0.28700002120533125</v>
      </c>
      <c r="P304" s="31">
        <v>3358626</v>
      </c>
      <c r="Q304" s="31">
        <v>18117244</v>
      </c>
      <c r="R304" s="31">
        <v>22247771</v>
      </c>
      <c r="S304" s="31">
        <v>6005702</v>
      </c>
      <c r="T304" s="36">
        <f t="shared" si="78"/>
        <v>0.33149092654489831</v>
      </c>
      <c r="U304" s="36">
        <f t="shared" si="79"/>
        <v>0.21448086211444806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44656575</v>
      </c>
      <c r="E305" s="31">
        <v>44656575</v>
      </c>
      <c r="F305" s="31">
        <v>10910507</v>
      </c>
      <c r="G305" s="36">
        <f t="shared" si="72"/>
        <v>0.24432028206372747</v>
      </c>
      <c r="H305" s="31">
        <v>11681684</v>
      </c>
      <c r="I305" s="36">
        <f t="shared" si="73"/>
        <v>0.26158934042747345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22592191</v>
      </c>
      <c r="O305" s="36">
        <f t="shared" si="77"/>
        <v>0.50590962249120086</v>
      </c>
      <c r="P305" s="31">
        <v>5854764</v>
      </c>
      <c r="Q305" s="31">
        <v>22079705</v>
      </c>
      <c r="R305" s="31">
        <v>44123117</v>
      </c>
      <c r="S305" s="31">
        <v>10744736</v>
      </c>
      <c r="T305" s="36">
        <f t="shared" si="78"/>
        <v>0.4866340379094739</v>
      </c>
      <c r="U305" s="36">
        <f t="shared" si="79"/>
        <v>0.99524421479670222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43666333</v>
      </c>
      <c r="E306" s="31">
        <v>43524983</v>
      </c>
      <c r="F306" s="31">
        <v>9757753</v>
      </c>
      <c r="G306" s="36">
        <f t="shared" si="72"/>
        <v>0.22346169988672968</v>
      </c>
      <c r="H306" s="31">
        <v>12067695</v>
      </c>
      <c r="I306" s="36">
        <f t="shared" si="73"/>
        <v>0.27636153922061651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21825448</v>
      </c>
      <c r="O306" s="36">
        <f t="shared" si="77"/>
        <v>0.49982323910734616</v>
      </c>
      <c r="P306" s="31">
        <v>10410719</v>
      </c>
      <c r="Q306" s="31">
        <v>40474439</v>
      </c>
      <c r="R306" s="31">
        <v>42318830</v>
      </c>
      <c r="S306" s="31">
        <v>19284805</v>
      </c>
      <c r="T306" s="36">
        <f t="shared" si="78"/>
        <v>0.47646874117266952</v>
      </c>
      <c r="U306" s="36">
        <f t="shared" si="79"/>
        <v>0.15916057286725338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69417659</v>
      </c>
      <c r="E307" s="31">
        <v>70501658</v>
      </c>
      <c r="F307" s="31">
        <v>11121918</v>
      </c>
      <c r="G307" s="36">
        <f t="shared" si="72"/>
        <v>0.16021741672389153</v>
      </c>
      <c r="H307" s="31">
        <v>19370622</v>
      </c>
      <c r="I307" s="36">
        <f t="shared" si="73"/>
        <v>0.27904458719934649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30492540</v>
      </c>
      <c r="O307" s="36">
        <f t="shared" si="77"/>
        <v>0.43926200392323805</v>
      </c>
      <c r="P307" s="31">
        <v>15955395</v>
      </c>
      <c r="Q307" s="31">
        <v>67062645</v>
      </c>
      <c r="R307" s="31">
        <v>67610425</v>
      </c>
      <c r="S307" s="31">
        <v>28336272</v>
      </c>
      <c r="T307" s="36">
        <f t="shared" si="78"/>
        <v>0.42253436320622306</v>
      </c>
      <c r="U307" s="36">
        <f t="shared" si="79"/>
        <v>0.21404841434511646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104801149</v>
      </c>
      <c r="E308" s="31">
        <v>96619893</v>
      </c>
      <c r="F308" s="31">
        <v>14393116</v>
      </c>
      <c r="G308" s="36">
        <f t="shared" si="72"/>
        <v>0.13733738739830037</v>
      </c>
      <c r="H308" s="31">
        <v>18985699</v>
      </c>
      <c r="I308" s="36">
        <f t="shared" si="73"/>
        <v>0.18115926381684994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33378815</v>
      </c>
      <c r="O308" s="36">
        <f t="shared" si="77"/>
        <v>0.31849665121515031</v>
      </c>
      <c r="P308" s="31">
        <v>17201547</v>
      </c>
      <c r="Q308" s="31">
        <v>88685944</v>
      </c>
      <c r="R308" s="31">
        <v>97304171</v>
      </c>
      <c r="S308" s="31">
        <v>30032405</v>
      </c>
      <c r="T308" s="36">
        <f t="shared" si="78"/>
        <v>0.33863771016520949</v>
      </c>
      <c r="U308" s="36">
        <f t="shared" si="79"/>
        <v>0.10372043863264158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47488626</v>
      </c>
      <c r="E309" s="31">
        <v>47612241</v>
      </c>
      <c r="F309" s="31">
        <v>10658433</v>
      </c>
      <c r="G309" s="36">
        <f t="shared" si="72"/>
        <v>0.22444180633905897</v>
      </c>
      <c r="H309" s="31">
        <v>13543142</v>
      </c>
      <c r="I309" s="36">
        <f t="shared" si="73"/>
        <v>0.28518706774123131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24201575</v>
      </c>
      <c r="O309" s="36">
        <f t="shared" si="77"/>
        <v>0.50962887408029034</v>
      </c>
      <c r="P309" s="31">
        <v>12480821</v>
      </c>
      <c r="Q309" s="31">
        <v>49854919</v>
      </c>
      <c r="R309" s="31">
        <v>49138919</v>
      </c>
      <c r="S309" s="31">
        <v>22624635</v>
      </c>
      <c r="T309" s="36">
        <f t="shared" si="78"/>
        <v>0.45380948267110816</v>
      </c>
      <c r="U309" s="36">
        <f t="shared" si="79"/>
        <v>8.5116275603984715E-2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334788267</v>
      </c>
      <c r="E310" s="32">
        <f>SUM(E304:E309)</f>
        <v>327673275</v>
      </c>
      <c r="F310" s="32">
        <f>SUM(F304:F309)</f>
        <v>59868265</v>
      </c>
      <c r="G310" s="37">
        <f t="shared" si="72"/>
        <v>0.17882426267943255</v>
      </c>
      <c r="H310" s="32">
        <f>SUM(H304:H309)</f>
        <v>79727829</v>
      </c>
      <c r="I310" s="37">
        <f t="shared" si="73"/>
        <v>0.23814403567494197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139596094</v>
      </c>
      <c r="O310" s="37">
        <f t="shared" si="77"/>
        <v>0.41696829835437454</v>
      </c>
      <c r="P310" s="32">
        <f>SUM(P304:P309)</f>
        <v>65261872</v>
      </c>
      <c r="Q310" s="32">
        <f>SUM(Q304:Q309)</f>
        <v>286274896</v>
      </c>
      <c r="R310" s="32">
        <f>SUM(R304:R309)</f>
        <v>322743233</v>
      </c>
      <c r="S310" s="32">
        <f>SUM(S304:S309)</f>
        <v>117028555</v>
      </c>
      <c r="T310" s="37">
        <f t="shared" si="78"/>
        <v>0.40879782556972794</v>
      </c>
      <c r="U310" s="37">
        <f t="shared" si="79"/>
        <v>0.22166016016212353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56941648</v>
      </c>
      <c r="E311" s="31">
        <v>56941648</v>
      </c>
      <c r="F311" s="31">
        <v>10363201</v>
      </c>
      <c r="G311" s="36">
        <f t="shared" si="72"/>
        <v>0.18199685755494818</v>
      </c>
      <c r="H311" s="31">
        <v>10482209</v>
      </c>
      <c r="I311" s="36">
        <f t="shared" si="73"/>
        <v>0.18408685677660752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20845410</v>
      </c>
      <c r="O311" s="36">
        <f t="shared" si="77"/>
        <v>0.36608371433155568</v>
      </c>
      <c r="P311" s="31">
        <v>9679569</v>
      </c>
      <c r="Q311" s="31">
        <v>50925786</v>
      </c>
      <c r="R311" s="31">
        <v>50452496</v>
      </c>
      <c r="S311" s="31">
        <v>18242683</v>
      </c>
      <c r="T311" s="36">
        <f t="shared" si="78"/>
        <v>0.35822094135179378</v>
      </c>
      <c r="U311" s="36">
        <f t="shared" si="79"/>
        <v>8.2921047414404425E-2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245333832</v>
      </c>
      <c r="E312" s="31">
        <v>245865683</v>
      </c>
      <c r="F312" s="31">
        <v>29111890</v>
      </c>
      <c r="G312" s="36">
        <f t="shared" si="72"/>
        <v>0.11866235391456324</v>
      </c>
      <c r="H312" s="31">
        <v>72443585</v>
      </c>
      <c r="I312" s="36">
        <f t="shared" si="73"/>
        <v>0.29528575170178728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101555475</v>
      </c>
      <c r="O312" s="36">
        <f t="shared" si="77"/>
        <v>0.41394810561635054</v>
      </c>
      <c r="P312" s="31">
        <v>61652331</v>
      </c>
      <c r="Q312" s="31">
        <v>230706878</v>
      </c>
      <c r="R312" s="31">
        <v>240295074</v>
      </c>
      <c r="S312" s="31">
        <v>87002411</v>
      </c>
      <c r="T312" s="36">
        <f t="shared" si="78"/>
        <v>0.37711234166152602</v>
      </c>
      <c r="U312" s="36">
        <f t="shared" si="79"/>
        <v>0.17503399830900146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345533823</v>
      </c>
      <c r="E313" s="31">
        <v>368712173</v>
      </c>
      <c r="F313" s="31">
        <v>20613102</v>
      </c>
      <c r="G313" s="36">
        <f t="shared" si="72"/>
        <v>5.9655815517660624E-2</v>
      </c>
      <c r="H313" s="31">
        <v>27937768</v>
      </c>
      <c r="I313" s="36">
        <f t="shared" si="73"/>
        <v>8.0853931338582735E-2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48550870</v>
      </c>
      <c r="O313" s="36">
        <f t="shared" si="77"/>
        <v>0.14050974685624337</v>
      </c>
      <c r="P313" s="31">
        <v>49541683</v>
      </c>
      <c r="Q313" s="31">
        <v>268165006</v>
      </c>
      <c r="R313" s="31">
        <v>381995196</v>
      </c>
      <c r="S313" s="31">
        <v>72769083</v>
      </c>
      <c r="T313" s="36">
        <f t="shared" si="78"/>
        <v>0.27135935476980172</v>
      </c>
      <c r="U313" s="36">
        <f t="shared" si="79"/>
        <v>-0.43607551644945131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223756494</v>
      </c>
      <c r="E314" s="31">
        <v>223877494</v>
      </c>
      <c r="F314" s="31">
        <v>14055113</v>
      </c>
      <c r="G314" s="36">
        <f t="shared" si="72"/>
        <v>6.2814324396770357E-2</v>
      </c>
      <c r="H314" s="31">
        <v>14857721</v>
      </c>
      <c r="I314" s="36">
        <f t="shared" si="73"/>
        <v>6.6401295150790129E-2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28912834</v>
      </c>
      <c r="O314" s="36">
        <f t="shared" si="77"/>
        <v>0.12921561954756047</v>
      </c>
      <c r="P314" s="31">
        <v>14693432</v>
      </c>
      <c r="Q314" s="31">
        <v>249683524</v>
      </c>
      <c r="R314" s="31">
        <v>159862015</v>
      </c>
      <c r="S314" s="31">
        <v>27886238</v>
      </c>
      <c r="T314" s="36">
        <f t="shared" si="78"/>
        <v>0.11168633617971524</v>
      </c>
      <c r="U314" s="36">
        <f t="shared" si="79"/>
        <v>1.1181118203017482E-2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41141810</v>
      </c>
      <c r="E315" s="31">
        <v>43691862</v>
      </c>
      <c r="F315" s="31">
        <v>8850672</v>
      </c>
      <c r="G315" s="36">
        <f t="shared" si="72"/>
        <v>0.2151259752548563</v>
      </c>
      <c r="H315" s="31">
        <v>12889412</v>
      </c>
      <c r="I315" s="36">
        <f t="shared" si="73"/>
        <v>0.31329229316843377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21740084</v>
      </c>
      <c r="O315" s="36">
        <f t="shared" si="77"/>
        <v>0.52841826842329009</v>
      </c>
      <c r="P315" s="31">
        <v>11052177</v>
      </c>
      <c r="Q315" s="31">
        <v>43490357</v>
      </c>
      <c r="R315" s="31">
        <v>48291576</v>
      </c>
      <c r="S315" s="31">
        <v>19943556</v>
      </c>
      <c r="T315" s="36">
        <f t="shared" si="78"/>
        <v>0.45857420761112633</v>
      </c>
      <c r="U315" s="36">
        <f t="shared" si="79"/>
        <v>0.16623286072961019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71558346</v>
      </c>
      <c r="E316" s="31">
        <v>70303760</v>
      </c>
      <c r="F316" s="31">
        <v>10206646</v>
      </c>
      <c r="G316" s="36">
        <f t="shared" si="72"/>
        <v>0.14263390045376398</v>
      </c>
      <c r="H316" s="31">
        <v>20404059</v>
      </c>
      <c r="I316" s="36">
        <f t="shared" si="73"/>
        <v>0.28513877333050713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30610705</v>
      </c>
      <c r="O316" s="36">
        <f t="shared" si="77"/>
        <v>0.42777267378427108</v>
      </c>
      <c r="P316" s="31">
        <v>17283647</v>
      </c>
      <c r="Q316" s="31">
        <v>72858257</v>
      </c>
      <c r="R316" s="31">
        <v>79693649</v>
      </c>
      <c r="S316" s="31">
        <v>27607163</v>
      </c>
      <c r="T316" s="36">
        <f t="shared" si="78"/>
        <v>0.3789160506543548</v>
      </c>
      <c r="U316" s="36">
        <f t="shared" si="79"/>
        <v>0.18054129432289368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984265953</v>
      </c>
      <c r="E317" s="32">
        <f>SUM(E311:E316)</f>
        <v>1009392620</v>
      </c>
      <c r="F317" s="32">
        <f>SUM(F311:F316)</f>
        <v>93200624</v>
      </c>
      <c r="G317" s="37">
        <f t="shared" si="72"/>
        <v>9.4690488598054762E-2</v>
      </c>
      <c r="H317" s="32">
        <f>SUM(H311:H316)</f>
        <v>159014754</v>
      </c>
      <c r="I317" s="37">
        <f t="shared" si="73"/>
        <v>0.1615566946264167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252215378</v>
      </c>
      <c r="O317" s="37">
        <f t="shared" si="77"/>
        <v>0.25624718322447143</v>
      </c>
      <c r="P317" s="32">
        <f>SUM(P311:P316)</f>
        <v>163902839</v>
      </c>
      <c r="Q317" s="32">
        <f>SUM(Q311:Q316)</f>
        <v>915829808</v>
      </c>
      <c r="R317" s="32">
        <f>SUM(R311:R316)</f>
        <v>960590006</v>
      </c>
      <c r="S317" s="32">
        <f>SUM(S311:S316)</f>
        <v>253451134</v>
      </c>
      <c r="T317" s="37">
        <f t="shared" si="78"/>
        <v>0.27674479667078056</v>
      </c>
      <c r="U317" s="37">
        <f t="shared" si="79"/>
        <v>-2.982306487076769E-2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53418632</v>
      </c>
      <c r="E318" s="31">
        <v>53408632</v>
      </c>
      <c r="F318" s="31">
        <v>12708501</v>
      </c>
      <c r="G318" s="36">
        <f t="shared" si="72"/>
        <v>0.23790390214410581</v>
      </c>
      <c r="H318" s="31">
        <v>17022029</v>
      </c>
      <c r="I318" s="36">
        <f t="shared" si="73"/>
        <v>0.31865340542603188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29730530</v>
      </c>
      <c r="O318" s="36">
        <f t="shared" si="77"/>
        <v>0.55655730757013766</v>
      </c>
      <c r="P318" s="31">
        <v>17899106</v>
      </c>
      <c r="Q318" s="31">
        <v>61814499</v>
      </c>
      <c r="R318" s="31">
        <v>55832697</v>
      </c>
      <c r="S318" s="31">
        <v>33150333</v>
      </c>
      <c r="T318" s="36">
        <f t="shared" si="78"/>
        <v>0.53628733608275303</v>
      </c>
      <c r="U318" s="36">
        <f t="shared" si="79"/>
        <v>-4.9001162404423981E-2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169928362</v>
      </c>
      <c r="E319" s="31">
        <v>169951362</v>
      </c>
      <c r="F319" s="31">
        <v>37606716</v>
      </c>
      <c r="G319" s="36">
        <f t="shared" si="72"/>
        <v>0.22130923618271564</v>
      </c>
      <c r="H319" s="31">
        <v>46279101</v>
      </c>
      <c r="I319" s="36">
        <f t="shared" si="73"/>
        <v>0.27234477196926077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83885817</v>
      </c>
      <c r="O319" s="36">
        <f t="shared" si="77"/>
        <v>0.49365400815197641</v>
      </c>
      <c r="P319" s="31">
        <v>38867637</v>
      </c>
      <c r="Q319" s="31">
        <v>132227564</v>
      </c>
      <c r="R319" s="31">
        <v>163070642</v>
      </c>
      <c r="S319" s="31">
        <v>67208952</v>
      </c>
      <c r="T319" s="36">
        <f t="shared" si="78"/>
        <v>0.50828246370779395</v>
      </c>
      <c r="U319" s="36">
        <f t="shared" si="79"/>
        <v>0.19068470769138868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5900940</v>
      </c>
      <c r="E320" s="31">
        <v>5900940</v>
      </c>
      <c r="F320" s="31">
        <v>537996</v>
      </c>
      <c r="G320" s="36">
        <f t="shared" si="72"/>
        <v>9.1171237124932636E-2</v>
      </c>
      <c r="H320" s="31">
        <v>1481864</v>
      </c>
      <c r="I320" s="36">
        <f t="shared" si="73"/>
        <v>0.25112338034279286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2019860</v>
      </c>
      <c r="O320" s="36">
        <f t="shared" si="77"/>
        <v>0.34229461746772549</v>
      </c>
      <c r="P320" s="31">
        <v>1508544</v>
      </c>
      <c r="Q320" s="31">
        <v>5536900</v>
      </c>
      <c r="R320" s="31">
        <v>5231200</v>
      </c>
      <c r="S320" s="31">
        <v>2028479</v>
      </c>
      <c r="T320" s="36">
        <f t="shared" si="78"/>
        <v>0.36635644494211561</v>
      </c>
      <c r="U320" s="36">
        <f t="shared" si="79"/>
        <v>-1.7685927622926423E-2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50255748</v>
      </c>
      <c r="E321" s="31">
        <v>50255748</v>
      </c>
      <c r="F321" s="31">
        <v>11877193</v>
      </c>
      <c r="G321" s="36">
        <f t="shared" si="72"/>
        <v>0.23633501584734148</v>
      </c>
      <c r="H321" s="31">
        <v>12626236</v>
      </c>
      <c r="I321" s="36">
        <f t="shared" si="73"/>
        <v>0.2512396392945937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24503429</v>
      </c>
      <c r="O321" s="36">
        <f t="shared" si="77"/>
        <v>0.48757465514193521</v>
      </c>
      <c r="P321" s="31">
        <v>21844418</v>
      </c>
      <c r="Q321" s="31">
        <v>50149792</v>
      </c>
      <c r="R321" s="31">
        <v>49829001</v>
      </c>
      <c r="S321" s="31">
        <v>24622857</v>
      </c>
      <c r="T321" s="36">
        <f t="shared" si="78"/>
        <v>0.49098622383119755</v>
      </c>
      <c r="U321" s="36">
        <f t="shared" si="79"/>
        <v>-0.42199256578957611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44963031</v>
      </c>
      <c r="E322" s="31">
        <v>45269159</v>
      </c>
      <c r="F322" s="31">
        <v>8944355</v>
      </c>
      <c r="G322" s="36">
        <f t="shared" si="72"/>
        <v>0.19892686949863322</v>
      </c>
      <c r="H322" s="31">
        <v>11392946</v>
      </c>
      <c r="I322" s="36">
        <f t="shared" si="73"/>
        <v>0.25338474178931575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20337301</v>
      </c>
      <c r="O322" s="36">
        <f t="shared" si="77"/>
        <v>0.452311611287949</v>
      </c>
      <c r="P322" s="31">
        <v>10733956</v>
      </c>
      <c r="Q322" s="31">
        <v>39670924</v>
      </c>
      <c r="R322" s="31">
        <v>41559924</v>
      </c>
      <c r="S322" s="31">
        <v>19146084</v>
      </c>
      <c r="T322" s="36">
        <f t="shared" si="78"/>
        <v>0.48262258776730282</v>
      </c>
      <c r="U322" s="36">
        <f t="shared" si="79"/>
        <v>6.1393022292992372E-2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324466713</v>
      </c>
      <c r="E323" s="32">
        <f>SUM(E318:E322)</f>
        <v>324785841</v>
      </c>
      <c r="F323" s="32">
        <f>SUM(F318:F322)</f>
        <v>71674761</v>
      </c>
      <c r="G323" s="37">
        <f t="shared" si="72"/>
        <v>0.22090019754969442</v>
      </c>
      <c r="H323" s="32">
        <f>SUM(H318:H322)</f>
        <v>88802176</v>
      </c>
      <c r="I323" s="37">
        <f t="shared" si="73"/>
        <v>0.27368655224734872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160476937</v>
      </c>
      <c r="O323" s="37">
        <f t="shared" si="77"/>
        <v>0.49458674979704315</v>
      </c>
      <c r="P323" s="32">
        <f>SUM(P318:P322)</f>
        <v>90853661</v>
      </c>
      <c r="Q323" s="32">
        <f>SUM(Q318:Q322)</f>
        <v>289399679</v>
      </c>
      <c r="R323" s="32">
        <f>SUM(R318:R322)</f>
        <v>315523464</v>
      </c>
      <c r="S323" s="32">
        <f>SUM(S318:S322)</f>
        <v>146156705</v>
      </c>
      <c r="T323" s="37">
        <f t="shared" si="78"/>
        <v>0.5050340950792831</v>
      </c>
      <c r="U323" s="37">
        <f t="shared" si="79"/>
        <v>-2.2580102743465669E-2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405360</v>
      </c>
      <c r="E324" s="31">
        <v>405360</v>
      </c>
      <c r="F324" s="31">
        <v>252826</v>
      </c>
      <c r="G324" s="36">
        <f t="shared" si="72"/>
        <v>0.62370732188671796</v>
      </c>
      <c r="H324" s="31">
        <v>492179</v>
      </c>
      <c r="I324" s="36">
        <f t="shared" si="73"/>
        <v>1.2141775212157095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745005</v>
      </c>
      <c r="O324" s="36">
        <f t="shared" si="77"/>
        <v>1.8378848431024275</v>
      </c>
      <c r="P324" s="31">
        <v>416921</v>
      </c>
      <c r="Q324" s="31">
        <v>279640</v>
      </c>
      <c r="R324" s="31">
        <v>279640</v>
      </c>
      <c r="S324" s="31">
        <v>785654</v>
      </c>
      <c r="T324" s="36">
        <f t="shared" si="78"/>
        <v>2.8095193820626521</v>
      </c>
      <c r="U324" s="36">
        <f t="shared" si="79"/>
        <v>0.18050901729584257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88201348</v>
      </c>
      <c r="E325" s="31">
        <v>88201348</v>
      </c>
      <c r="F325" s="31">
        <v>8185568</v>
      </c>
      <c r="G325" s="36">
        <f t="shared" si="72"/>
        <v>9.2805475036503979E-2</v>
      </c>
      <c r="H325" s="31">
        <v>9410862</v>
      </c>
      <c r="I325" s="36">
        <f t="shared" si="73"/>
        <v>0.1066974849409331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17596430</v>
      </c>
      <c r="O325" s="36">
        <f t="shared" si="77"/>
        <v>0.19950295997743708</v>
      </c>
      <c r="P325" s="31">
        <v>20309760</v>
      </c>
      <c r="Q325" s="31">
        <v>86593980</v>
      </c>
      <c r="R325" s="31">
        <v>85228409</v>
      </c>
      <c r="S325" s="31">
        <v>34381000</v>
      </c>
      <c r="T325" s="36">
        <f t="shared" si="78"/>
        <v>0.39703683789565974</v>
      </c>
      <c r="U325" s="36">
        <f t="shared" si="79"/>
        <v>-0.5366335200415957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98177110</v>
      </c>
      <c r="E326" s="31">
        <v>98692301</v>
      </c>
      <c r="F326" s="31">
        <v>23815517</v>
      </c>
      <c r="G326" s="36">
        <f t="shared" si="72"/>
        <v>0.24257708339550837</v>
      </c>
      <c r="H326" s="31">
        <v>26374735</v>
      </c>
      <c r="I326" s="36">
        <f t="shared" si="73"/>
        <v>0.26864444268119114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50190252</v>
      </c>
      <c r="O326" s="36">
        <f t="shared" si="77"/>
        <v>0.51122152607669957</v>
      </c>
      <c r="P326" s="31">
        <v>21613042</v>
      </c>
      <c r="Q326" s="31">
        <v>105768693</v>
      </c>
      <c r="R326" s="31">
        <v>106289804</v>
      </c>
      <c r="S326" s="31">
        <v>41193514</v>
      </c>
      <c r="T326" s="36">
        <f t="shared" si="78"/>
        <v>0.38946793074203911</v>
      </c>
      <c r="U326" s="36">
        <f t="shared" si="79"/>
        <v>0.22031572418172329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152495258</v>
      </c>
      <c r="E327" s="31">
        <v>150715258</v>
      </c>
      <c r="F327" s="31">
        <v>15973281</v>
      </c>
      <c r="G327" s="36">
        <f t="shared" si="72"/>
        <v>0.10474608331755469</v>
      </c>
      <c r="H327" s="31">
        <v>21721052</v>
      </c>
      <c r="I327" s="36">
        <f t="shared" si="73"/>
        <v>0.14243755697636185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37694333</v>
      </c>
      <c r="O327" s="36">
        <f t="shared" si="77"/>
        <v>0.24718364029391654</v>
      </c>
      <c r="P327" s="31">
        <v>21945223</v>
      </c>
      <c r="Q327" s="31">
        <v>138191350</v>
      </c>
      <c r="R327" s="31">
        <v>130693120</v>
      </c>
      <c r="S327" s="31">
        <v>37767715</v>
      </c>
      <c r="T327" s="36">
        <f t="shared" si="78"/>
        <v>0.27330013781615131</v>
      </c>
      <c r="U327" s="36">
        <f t="shared" si="79"/>
        <v>-1.0215024928204142E-2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48792200</v>
      </c>
      <c r="E328" s="31">
        <v>48792200</v>
      </c>
      <c r="F328" s="31">
        <v>7657271</v>
      </c>
      <c r="G328" s="36">
        <f t="shared" si="72"/>
        <v>0.15693637507634417</v>
      </c>
      <c r="H328" s="31">
        <v>11376718</v>
      </c>
      <c r="I328" s="36">
        <f t="shared" si="73"/>
        <v>0.23316673566676641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19033989</v>
      </c>
      <c r="O328" s="36">
        <f t="shared" si="77"/>
        <v>0.3901031107431106</v>
      </c>
      <c r="P328" s="31">
        <v>10531503</v>
      </c>
      <c r="Q328" s="31">
        <v>37378900</v>
      </c>
      <c r="R328" s="31">
        <v>50016700</v>
      </c>
      <c r="S328" s="31">
        <v>18010978</v>
      </c>
      <c r="T328" s="36">
        <f t="shared" si="78"/>
        <v>0.48184879704860228</v>
      </c>
      <c r="U328" s="36">
        <f t="shared" si="79"/>
        <v>8.0255876108092039E-2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105313303</v>
      </c>
      <c r="E329" s="31">
        <v>105240803</v>
      </c>
      <c r="F329" s="31">
        <v>18269382</v>
      </c>
      <c r="G329" s="36">
        <f t="shared" si="72"/>
        <v>0.17347648853060851</v>
      </c>
      <c r="H329" s="31">
        <v>18084772</v>
      </c>
      <c r="I329" s="36">
        <f t="shared" si="73"/>
        <v>0.17172352860302939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36354154</v>
      </c>
      <c r="O329" s="36">
        <f t="shared" si="77"/>
        <v>0.3452000171336379</v>
      </c>
      <c r="P329" s="31">
        <v>17345189</v>
      </c>
      <c r="Q329" s="31">
        <v>77980889</v>
      </c>
      <c r="R329" s="31">
        <v>76829100</v>
      </c>
      <c r="S329" s="31">
        <v>31172517</v>
      </c>
      <c r="T329" s="36">
        <f t="shared" si="78"/>
        <v>0.39974559664227477</v>
      </c>
      <c r="U329" s="36">
        <f t="shared" si="79"/>
        <v>4.2639085685373557E-2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144186009</v>
      </c>
      <c r="E330" s="31">
        <v>144321009</v>
      </c>
      <c r="F330" s="31">
        <v>15403644</v>
      </c>
      <c r="G330" s="36">
        <f t="shared" si="72"/>
        <v>0.10683175230961556</v>
      </c>
      <c r="H330" s="31">
        <v>22695220</v>
      </c>
      <c r="I330" s="36">
        <f t="shared" si="73"/>
        <v>0.15740237320806902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38098864</v>
      </c>
      <c r="O330" s="36">
        <f t="shared" si="77"/>
        <v>0.2642341255176846</v>
      </c>
      <c r="P330" s="31">
        <v>18680670</v>
      </c>
      <c r="Q330" s="31">
        <v>146013936</v>
      </c>
      <c r="R330" s="31">
        <v>152697908</v>
      </c>
      <c r="S330" s="31">
        <v>36424111</v>
      </c>
      <c r="T330" s="36">
        <f t="shared" si="78"/>
        <v>0.24945640120269069</v>
      </c>
      <c r="U330" s="36">
        <f t="shared" si="79"/>
        <v>0.21490396222405295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27406155</v>
      </c>
      <c r="E331" s="31">
        <v>27406155</v>
      </c>
      <c r="F331" s="31">
        <v>5945660</v>
      </c>
      <c r="G331" s="36">
        <f t="shared" si="72"/>
        <v>0.2169461568030977</v>
      </c>
      <c r="H331" s="31">
        <v>7092038</v>
      </c>
      <c r="I331" s="36">
        <f t="shared" si="73"/>
        <v>0.25877537363413439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13037698</v>
      </c>
      <c r="O331" s="36">
        <f t="shared" si="77"/>
        <v>0.47572153043723209</v>
      </c>
      <c r="P331" s="31">
        <v>7915976</v>
      </c>
      <c r="Q331" s="31">
        <v>28546402</v>
      </c>
      <c r="R331" s="31">
        <v>27329181</v>
      </c>
      <c r="S331" s="31">
        <v>13172884</v>
      </c>
      <c r="T331" s="36">
        <f t="shared" si="78"/>
        <v>0.46145514240288493</v>
      </c>
      <c r="U331" s="36">
        <f t="shared" si="79"/>
        <v>-0.10408545958198967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664976743</v>
      </c>
      <c r="E332" s="32">
        <f>SUM(E324:E331)</f>
        <v>663774434</v>
      </c>
      <c r="F332" s="32">
        <f>SUM(F324:F331)</f>
        <v>95503149</v>
      </c>
      <c r="G332" s="37">
        <f t="shared" si="72"/>
        <v>0.14361878066463446</v>
      </c>
      <c r="H332" s="32">
        <f>SUM(H324:H331)</f>
        <v>117247576</v>
      </c>
      <c r="I332" s="37">
        <f t="shared" si="73"/>
        <v>0.17631831072925208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212750725</v>
      </c>
      <c r="O332" s="37">
        <f t="shared" si="77"/>
        <v>0.31993709139388654</v>
      </c>
      <c r="P332" s="32">
        <f>SUM(P324:P331)</f>
        <v>118758284</v>
      </c>
      <c r="Q332" s="32">
        <f>SUM(Q324:Q331)</f>
        <v>620753790</v>
      </c>
      <c r="R332" s="32">
        <f>SUM(R324:R331)</f>
        <v>629363862</v>
      </c>
      <c r="S332" s="32">
        <f>SUM(S324:S331)</f>
        <v>212908373</v>
      </c>
      <c r="T332" s="37">
        <f t="shared" si="78"/>
        <v>0.34298360546457557</v>
      </c>
      <c r="U332" s="37">
        <f t="shared" si="79"/>
        <v>-1.2720864171462787E-2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32806369</v>
      </c>
      <c r="E333" s="31">
        <v>32806369</v>
      </c>
      <c r="F333" s="31">
        <v>6966821</v>
      </c>
      <c r="G333" s="36">
        <f t="shared" si="72"/>
        <v>0.21236184351886062</v>
      </c>
      <c r="H333" s="31">
        <v>7346068</v>
      </c>
      <c r="I333" s="36">
        <f t="shared" si="73"/>
        <v>0.22392200733948947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14312889</v>
      </c>
      <c r="O333" s="36">
        <f t="shared" si="77"/>
        <v>0.43628385085835009</v>
      </c>
      <c r="P333" s="31">
        <v>7063931</v>
      </c>
      <c r="Q333" s="31">
        <v>28677912</v>
      </c>
      <c r="R333" s="31">
        <v>18288912</v>
      </c>
      <c r="S333" s="31">
        <v>13853084</v>
      </c>
      <c r="T333" s="36">
        <f t="shared" si="78"/>
        <v>0.48305762288412069</v>
      </c>
      <c r="U333" s="36">
        <f t="shared" si="79"/>
        <v>3.9940509045176098E-2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3493320</v>
      </c>
      <c r="E334" s="31">
        <v>3493320</v>
      </c>
      <c r="F334" s="31">
        <v>783601</v>
      </c>
      <c r="G334" s="36">
        <f t="shared" si="72"/>
        <v>0.22431411951954014</v>
      </c>
      <c r="H334" s="31">
        <v>839527</v>
      </c>
      <c r="I334" s="36">
        <f t="shared" si="73"/>
        <v>0.24032353176920523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1623128</v>
      </c>
      <c r="O334" s="36">
        <f t="shared" si="77"/>
        <v>0.4646376512887454</v>
      </c>
      <c r="P334" s="31">
        <v>692737</v>
      </c>
      <c r="Q334" s="31">
        <v>3048345</v>
      </c>
      <c r="R334" s="31">
        <v>2919698</v>
      </c>
      <c r="S334" s="31">
        <v>1423885</v>
      </c>
      <c r="T334" s="36">
        <f t="shared" si="78"/>
        <v>0.46710100070694099</v>
      </c>
      <c r="U334" s="36">
        <f t="shared" si="79"/>
        <v>0.21189859932413024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76518993</v>
      </c>
      <c r="E335" s="31">
        <v>76518993</v>
      </c>
      <c r="F335" s="31">
        <v>5293318</v>
      </c>
      <c r="G335" s="36">
        <f t="shared" si="72"/>
        <v>6.9176524578675513E-2</v>
      </c>
      <c r="H335" s="31">
        <v>5588510</v>
      </c>
      <c r="I335" s="36">
        <f t="shared" si="73"/>
        <v>7.3034285749160349E-2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10881828</v>
      </c>
      <c r="O335" s="36">
        <f t="shared" si="77"/>
        <v>0.14221081032783586</v>
      </c>
      <c r="P335" s="31">
        <v>5634217</v>
      </c>
      <c r="Q335" s="31">
        <v>73683441</v>
      </c>
      <c r="R335" s="31">
        <v>74842055</v>
      </c>
      <c r="S335" s="31">
        <v>10770377</v>
      </c>
      <c r="T335" s="36">
        <f t="shared" si="78"/>
        <v>0.14617092868939169</v>
      </c>
      <c r="U335" s="36">
        <f t="shared" si="79"/>
        <v>-8.1123960969199382E-3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81458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81458</v>
      </c>
      <c r="O336" s="36">
        <f t="shared" si="77"/>
        <v>0</v>
      </c>
      <c r="P336" s="31">
        <v>204237</v>
      </c>
      <c r="Q336" s="31">
        <v>2907500</v>
      </c>
      <c r="R336" s="31">
        <v>2103248</v>
      </c>
      <c r="S336" s="31">
        <v>378047</v>
      </c>
      <c r="T336" s="36">
        <f t="shared" si="78"/>
        <v>0.13002476354256234</v>
      </c>
      <c r="U336" s="36">
        <f t="shared" si="79"/>
        <v>-0.60115943732036803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112818682</v>
      </c>
      <c r="E337" s="32">
        <f>SUM(E333:E336)</f>
        <v>112818682</v>
      </c>
      <c r="F337" s="32">
        <f>SUM(F333:F336)</f>
        <v>13043740</v>
      </c>
      <c r="G337" s="37">
        <f t="shared" si="72"/>
        <v>0.11561684438043691</v>
      </c>
      <c r="H337" s="32">
        <f>SUM(H333:H336)</f>
        <v>13855563</v>
      </c>
      <c r="I337" s="37">
        <f t="shared" si="73"/>
        <v>0.12281266501588806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26899303</v>
      </c>
      <c r="O337" s="37">
        <f t="shared" si="77"/>
        <v>0.23842950939632498</v>
      </c>
      <c r="P337" s="32">
        <f>SUM(P333:P336)</f>
        <v>13595122</v>
      </c>
      <c r="Q337" s="32">
        <f>SUM(Q333:Q336)</f>
        <v>108317198</v>
      </c>
      <c r="R337" s="32">
        <f>SUM(R333:R336)</f>
        <v>98153913</v>
      </c>
      <c r="S337" s="32">
        <f>SUM(S333:S336)</f>
        <v>26425393</v>
      </c>
      <c r="T337" s="37">
        <f t="shared" si="78"/>
        <v>0.24396304084601597</v>
      </c>
      <c r="U337" s="37">
        <f t="shared" si="79"/>
        <v>1.9156944674714849E-2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7623020113</v>
      </c>
      <c r="E338" s="32">
        <f>SUM(E302,E304:E309,E311:E316,E318:E322,E324:E331,E333:E336)</f>
        <v>7637380537</v>
      </c>
      <c r="F338" s="32">
        <f>SUM(F302,F304:F309,F311:F316,F318:F322,F324:F331,F333:F336)</f>
        <v>1315270988</v>
      </c>
      <c r="G338" s="37">
        <f t="shared" si="72"/>
        <v>0.17253935690881733</v>
      </c>
      <c r="H338" s="32">
        <f>SUM(H302,H304:H309,H311:H316,H318:H322,H324:H331,H333:H336)</f>
        <v>1510040305</v>
      </c>
      <c r="I338" s="37">
        <f t="shared" si="73"/>
        <v>0.1980895081760097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2825311293</v>
      </c>
      <c r="O338" s="37">
        <f t="shared" si="77"/>
        <v>0.37062886508482706</v>
      </c>
      <c r="P338" s="32">
        <f>SUM(P302,P304:P309,P311:P316,P318:P322,P324:P331,P333:P336)</f>
        <v>1622151967</v>
      </c>
      <c r="Q338" s="32">
        <f>SUM(Q302,Q304:Q309,Q311:Q316,Q318:Q322,Q324:Q331,Q333:Q336)</f>
        <v>6597385411</v>
      </c>
      <c r="R338" s="32">
        <f>SUM(R302,R304:R309,R311:R316,R318:R322,R324:R331,R333:R336)</f>
        <v>7483792125</v>
      </c>
      <c r="S338" s="32">
        <f>SUM(S302,S304:S309,S311:S316,S318:S322,S324:S331,S333:S336)</f>
        <v>2907917992</v>
      </c>
      <c r="T338" s="37">
        <f t="shared" si="78"/>
        <v>0.44076824542515725</v>
      </c>
      <c r="U338" s="37">
        <f t="shared" si="79"/>
        <v>-6.9112921773499925E-2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28791891015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28858750713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6143915623</v>
      </c>
      <c r="G339" s="39">
        <f t="shared" si="72"/>
        <v>0.21339048622402546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7201092088</v>
      </c>
      <c r="I339" s="39">
        <f t="shared" si="73"/>
        <v>0.2501083407216419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13345007711</v>
      </c>
      <c r="O339" s="39">
        <f t="shared" si="77"/>
        <v>0.46349882694566735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7302158554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27749133057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28773447877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13256985105</v>
      </c>
      <c r="T339" s="39">
        <f t="shared" si="78"/>
        <v>0.4777441182673558</v>
      </c>
      <c r="U339" s="39">
        <f t="shared" si="79"/>
        <v>-1.3840628802100907E-2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1" max="16383" man="1"/>
    <brk id="232" max="16383" man="1"/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tabSelected="1" view="pageBreakPreview" topLeftCell="A277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5.42578125" bestFit="1" customWidth="1"/>
    <col min="5" max="5" width="11.7109375" hidden="1" customWidth="1"/>
    <col min="6" max="6" width="16.7109375" customWidth="1"/>
    <col min="7" max="7" width="13" bestFit="1" customWidth="1"/>
    <col min="8" max="8" width="16.28515625" customWidth="1"/>
    <col min="9" max="9" width="13" bestFit="1" customWidth="1"/>
    <col min="10" max="13" width="11.7109375" hidden="1" customWidth="1"/>
    <col min="14" max="14" width="15.42578125" bestFit="1" customWidth="1"/>
    <col min="15" max="15" width="19.85546875" bestFit="1" customWidth="1"/>
    <col min="16" max="16" width="15.5703125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59.2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197194173</v>
      </c>
      <c r="E8" s="31">
        <v>249535031</v>
      </c>
      <c r="F8" s="31">
        <v>15313606</v>
      </c>
      <c r="G8" s="36">
        <f>IF(($D8       =0),0,($F8       /$D8       ))</f>
        <v>7.7657497516420024E-2</v>
      </c>
      <c r="H8" s="31">
        <v>20436386</v>
      </c>
      <c r="I8" s="36">
        <f>IF(($D8       =0),0,($H8       /$D8       ))</f>
        <v>0.10363585134942097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35749992</v>
      </c>
      <c r="O8" s="36">
        <f>IF(($D8       =0),0,($N8       /$D8       ))</f>
        <v>0.18129334886584098</v>
      </c>
      <c r="P8" s="31">
        <v>20251755</v>
      </c>
      <c r="Q8" s="31">
        <v>187439291</v>
      </c>
      <c r="R8" s="31">
        <v>175994137</v>
      </c>
      <c r="S8" s="31">
        <v>51811831</v>
      </c>
      <c r="T8" s="36">
        <f>IF(($Q8       =0),0,($S8       /$Q8       ))</f>
        <v>0.27641926473142708</v>
      </c>
      <c r="U8" s="36">
        <f>IF(($P8       =0),0,(($H8       /$P8       )-1))</f>
        <v>9.1167901251028027E-3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362639430</v>
      </c>
      <c r="E9" s="31">
        <v>362639430</v>
      </c>
      <c r="F9" s="31">
        <v>50029701</v>
      </c>
      <c r="G9" s="36">
        <f>IF(($D9       =0),0,($F9       /$D9       ))</f>
        <v>0.13795990413949194</v>
      </c>
      <c r="H9" s="31">
        <v>76244991</v>
      </c>
      <c r="I9" s="36">
        <f>IF(($D9       =0),0,($H9       /$D9       ))</f>
        <v>0.21025014020124619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126274692</v>
      </c>
      <c r="O9" s="36">
        <f>IF(($D9       =0),0,($N9       /$D9       ))</f>
        <v>0.3482100443407381</v>
      </c>
      <c r="P9" s="31">
        <v>60917356</v>
      </c>
      <c r="Q9" s="31">
        <v>326983970</v>
      </c>
      <c r="R9" s="31">
        <v>498426320</v>
      </c>
      <c r="S9" s="31">
        <v>109630666</v>
      </c>
      <c r="T9" s="36">
        <f>IF(($Q9       =0),0,($S9       /$Q9       ))</f>
        <v>0.33527841135453829</v>
      </c>
      <c r="U9" s="36">
        <f>IF(($P9       =0),0,(($H9       /$P9       )-1))</f>
        <v>0.25161359596762534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559833603</v>
      </c>
      <c r="E10" s="32">
        <f>SUM(E8:E9)</f>
        <v>612174461</v>
      </c>
      <c r="F10" s="32">
        <f>SUM(F8:F9)</f>
        <v>65343307</v>
      </c>
      <c r="G10" s="37">
        <f t="shared" ref="G10:G54" si="0">IF(($D10      =0),0,($F10      /$D10      ))</f>
        <v>0.11671915842465069</v>
      </c>
      <c r="H10" s="32">
        <f>SUM(H8:H9)</f>
        <v>96681377</v>
      </c>
      <c r="I10" s="37">
        <f t="shared" ref="I10:I54" si="1">IF(($D10      =0),0,($H10      /$D10      ))</f>
        <v>0.1726966307165381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162024684</v>
      </c>
      <c r="O10" s="37">
        <f t="shared" ref="O10:O54" si="5">IF(($D10      =0),0,($N10      /$D10      ))</f>
        <v>0.28941578914118882</v>
      </c>
      <c r="P10" s="32">
        <f>SUM(P8:P9)</f>
        <v>81169111</v>
      </c>
      <c r="Q10" s="32">
        <f>SUM(Q8:Q9)</f>
        <v>514423261</v>
      </c>
      <c r="R10" s="32">
        <f>SUM(R8:R9)</f>
        <v>674420457</v>
      </c>
      <c r="S10" s="32">
        <f>SUM(S8:S9)</f>
        <v>161442497</v>
      </c>
      <c r="T10" s="37">
        <f t="shared" ref="T10:T54" si="6">IF(($Q10      =0),0,($S10      /$Q10      ))</f>
        <v>0.3138320314018615</v>
      </c>
      <c r="U10" s="37">
        <f t="shared" ref="U10:U54" si="7">IF(($P10      =0),0,(($H10      /$P10      )-1))</f>
        <v>0.19111045826287287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262278</v>
      </c>
      <c r="E11" s="31">
        <v>262278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262278</v>
      </c>
      <c r="R11" s="31">
        <v>262278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1309428</v>
      </c>
      <c r="E13" s="31">
        <v>1309428</v>
      </c>
      <c r="F13" s="31">
        <v>0</v>
      </c>
      <c r="G13" s="36">
        <f t="shared" si="0"/>
        <v>0</v>
      </c>
      <c r="H13" s="31">
        <v>1331102</v>
      </c>
      <c r="I13" s="36">
        <f t="shared" si="1"/>
        <v>1.0165522655693937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1331102</v>
      </c>
      <c r="O13" s="36">
        <f t="shared" si="5"/>
        <v>1.0165522655693937</v>
      </c>
      <c r="P13" s="31">
        <v>0</v>
      </c>
      <c r="Q13" s="31">
        <v>0</v>
      </c>
      <c r="R13" s="31">
        <v>10527876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82967202</v>
      </c>
      <c r="E14" s="31">
        <v>82967202</v>
      </c>
      <c r="F14" s="31">
        <v>10540201</v>
      </c>
      <c r="G14" s="36">
        <f t="shared" si="0"/>
        <v>0.12704057441879263</v>
      </c>
      <c r="H14" s="31">
        <v>12467972</v>
      </c>
      <c r="I14" s="36">
        <f t="shared" si="1"/>
        <v>0.15027591264316711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23008173</v>
      </c>
      <c r="O14" s="36">
        <f t="shared" si="5"/>
        <v>0.27731648706195972</v>
      </c>
      <c r="P14" s="31">
        <v>17566953</v>
      </c>
      <c r="Q14" s="31">
        <v>3546261</v>
      </c>
      <c r="R14" s="31">
        <v>115155864</v>
      </c>
      <c r="S14" s="31">
        <v>40779355</v>
      </c>
      <c r="T14" s="36">
        <f t="shared" si="6"/>
        <v>11.499253721031813</v>
      </c>
      <c r="U14" s="36">
        <f t="shared" si="7"/>
        <v>-0.29025984187468368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2258464</v>
      </c>
      <c r="E15" s="31">
        <v>2258464</v>
      </c>
      <c r="F15" s="31">
        <v>469138</v>
      </c>
      <c r="G15" s="36">
        <f t="shared" si="0"/>
        <v>0.20772436487807644</v>
      </c>
      <c r="H15" s="31">
        <v>360063</v>
      </c>
      <c r="I15" s="36">
        <f t="shared" si="1"/>
        <v>0.15942826629071793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829201</v>
      </c>
      <c r="O15" s="36">
        <f t="shared" si="5"/>
        <v>0.36715263116879437</v>
      </c>
      <c r="P15" s="31">
        <v>329450</v>
      </c>
      <c r="Q15" s="31">
        <v>1698720</v>
      </c>
      <c r="R15" s="31">
        <v>1722720</v>
      </c>
      <c r="S15" s="31">
        <v>775634</v>
      </c>
      <c r="T15" s="36">
        <f t="shared" si="6"/>
        <v>0.45659908637091456</v>
      </c>
      <c r="U15" s="36">
        <f t="shared" si="7"/>
        <v>9.2921535893155216E-2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9702781</v>
      </c>
      <c r="E16" s="31">
        <v>11320486</v>
      </c>
      <c r="F16" s="31">
        <v>1347390</v>
      </c>
      <c r="G16" s="36">
        <f t="shared" si="0"/>
        <v>0.13886637243487202</v>
      </c>
      <c r="H16" s="31">
        <v>1992961</v>
      </c>
      <c r="I16" s="36">
        <f t="shared" si="1"/>
        <v>0.20540100822640436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3340351</v>
      </c>
      <c r="O16" s="36">
        <f t="shared" si="5"/>
        <v>0.34426738066127638</v>
      </c>
      <c r="P16" s="31">
        <v>1412609</v>
      </c>
      <c r="Q16" s="31">
        <v>7036999</v>
      </c>
      <c r="R16" s="31">
        <v>7606266</v>
      </c>
      <c r="S16" s="31">
        <v>3301835</v>
      </c>
      <c r="T16" s="36">
        <f t="shared" si="6"/>
        <v>0.46921066778608322</v>
      </c>
      <c r="U16" s="36">
        <f t="shared" si="7"/>
        <v>0.41083696904097322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1262283</v>
      </c>
      <c r="E17" s="31">
        <v>1262283</v>
      </c>
      <c r="F17" s="31">
        <v>242868</v>
      </c>
      <c r="G17" s="36">
        <f t="shared" si="0"/>
        <v>0.19240376365680278</v>
      </c>
      <c r="H17" s="31">
        <v>176394</v>
      </c>
      <c r="I17" s="36">
        <f t="shared" si="1"/>
        <v>0.13974203882964439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419262</v>
      </c>
      <c r="O17" s="36">
        <f t="shared" si="5"/>
        <v>0.33214580248644715</v>
      </c>
      <c r="P17" s="31">
        <v>171924</v>
      </c>
      <c r="Q17" s="31">
        <v>623841</v>
      </c>
      <c r="R17" s="31">
        <v>680622</v>
      </c>
      <c r="S17" s="31">
        <v>332117</v>
      </c>
      <c r="T17" s="36">
        <f t="shared" si="6"/>
        <v>0.5323744351525469</v>
      </c>
      <c r="U17" s="36">
        <f t="shared" si="7"/>
        <v>2.5999860403434161E-2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594340</v>
      </c>
      <c r="E18" s="31">
        <v>594340</v>
      </c>
      <c r="F18" s="31">
        <v>143579</v>
      </c>
      <c r="G18" s="36">
        <f t="shared" si="0"/>
        <v>0.24157721169700844</v>
      </c>
      <c r="H18" s="31">
        <v>174567</v>
      </c>
      <c r="I18" s="36">
        <f t="shared" si="1"/>
        <v>0.29371571827573445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318146</v>
      </c>
      <c r="O18" s="36">
        <f t="shared" si="5"/>
        <v>0.53529292997274291</v>
      </c>
      <c r="P18" s="31">
        <v>161298</v>
      </c>
      <c r="Q18" s="31">
        <v>614742</v>
      </c>
      <c r="R18" s="31">
        <v>617752</v>
      </c>
      <c r="S18" s="31">
        <v>289121</v>
      </c>
      <c r="T18" s="36">
        <f t="shared" si="6"/>
        <v>0.47031274908823539</v>
      </c>
      <c r="U18" s="36">
        <f t="shared" si="7"/>
        <v>8.226388423911013E-2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98356776</v>
      </c>
      <c r="E19" s="32">
        <f>SUM(E11:E18)</f>
        <v>99974481</v>
      </c>
      <c r="F19" s="32">
        <f>SUM(F11:F18)</f>
        <v>12743176</v>
      </c>
      <c r="G19" s="37">
        <f t="shared" si="0"/>
        <v>0.12956073306022151</v>
      </c>
      <c r="H19" s="32">
        <f>SUM(H11:H18)</f>
        <v>16503059</v>
      </c>
      <c r="I19" s="37">
        <f t="shared" si="1"/>
        <v>0.16778771805208417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29246235</v>
      </c>
      <c r="O19" s="37">
        <f t="shared" si="5"/>
        <v>0.29734845111230568</v>
      </c>
      <c r="P19" s="32">
        <f>SUM(P11:P18)</f>
        <v>19642234</v>
      </c>
      <c r="Q19" s="32">
        <f>SUM(Q11:Q18)</f>
        <v>13782841</v>
      </c>
      <c r="R19" s="32">
        <f>SUM(R11:R18)</f>
        <v>136573378</v>
      </c>
      <c r="S19" s="32">
        <f>SUM(S11:S18)</f>
        <v>45478062</v>
      </c>
      <c r="T19" s="37">
        <f t="shared" si="6"/>
        <v>3.2996144989266001</v>
      </c>
      <c r="U19" s="37">
        <f t="shared" si="7"/>
        <v>-0.15981761545046247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1490162</v>
      </c>
      <c r="E20" s="31">
        <v>1490162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2300</v>
      </c>
      <c r="Q20" s="31">
        <v>1423976</v>
      </c>
      <c r="R20" s="31">
        <v>1423976</v>
      </c>
      <c r="S20" s="31">
        <v>2300</v>
      </c>
      <c r="T20" s="36">
        <f t="shared" si="6"/>
        <v>1.6151957617263212E-3</v>
      </c>
      <c r="U20" s="36">
        <f t="shared" si="7"/>
        <v>-1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</v>
      </c>
      <c r="E22" s="31">
        <v>1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61872</v>
      </c>
      <c r="G23" s="36">
        <f t="shared" si="0"/>
        <v>0</v>
      </c>
      <c r="H23" s="31">
        <v>12226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74098</v>
      </c>
      <c r="O23" s="36">
        <f t="shared" si="5"/>
        <v>0</v>
      </c>
      <c r="P23" s="31">
        <v>0</v>
      </c>
      <c r="Q23" s="31">
        <v>0</v>
      </c>
      <c r="R23" s="31">
        <v>152000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2503419</v>
      </c>
      <c r="E24" s="31">
        <v>2503419</v>
      </c>
      <c r="F24" s="31">
        <v>281871</v>
      </c>
      <c r="G24" s="36">
        <f t="shared" si="0"/>
        <v>0.11259441587684682</v>
      </c>
      <c r="H24" s="31">
        <v>909493</v>
      </c>
      <c r="I24" s="36">
        <f t="shared" si="1"/>
        <v>0.36330035044073727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1191364</v>
      </c>
      <c r="O24" s="36">
        <f t="shared" si="5"/>
        <v>0.47589476631758409</v>
      </c>
      <c r="P24" s="31">
        <v>288117</v>
      </c>
      <c r="Q24" s="31">
        <v>1675542</v>
      </c>
      <c r="R24" s="31">
        <v>1683542</v>
      </c>
      <c r="S24" s="31">
        <v>619720</v>
      </c>
      <c r="T24" s="36">
        <f t="shared" si="6"/>
        <v>0.36986240870118448</v>
      </c>
      <c r="U24" s="36">
        <f t="shared" si="7"/>
        <v>2.1566794045474582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3976884</v>
      </c>
      <c r="E26" s="31">
        <v>3976884</v>
      </c>
      <c r="F26" s="31">
        <v>415491</v>
      </c>
      <c r="G26" s="36">
        <f t="shared" si="0"/>
        <v>0.10447651980797026</v>
      </c>
      <c r="H26" s="31">
        <v>455259</v>
      </c>
      <c r="I26" s="36">
        <f t="shared" si="1"/>
        <v>0.11447630858732616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870750</v>
      </c>
      <c r="O26" s="36">
        <f t="shared" si="5"/>
        <v>0.21895282839529642</v>
      </c>
      <c r="P26" s="31">
        <v>292609</v>
      </c>
      <c r="Q26" s="31">
        <v>1686518</v>
      </c>
      <c r="R26" s="31">
        <v>3305232</v>
      </c>
      <c r="S26" s="31">
        <v>808287</v>
      </c>
      <c r="T26" s="36">
        <f t="shared" si="6"/>
        <v>0.47926378491068583</v>
      </c>
      <c r="U26" s="36">
        <f t="shared" si="7"/>
        <v>0.55586123461684367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7970466</v>
      </c>
      <c r="E27" s="32">
        <f>SUM(E20:E26)</f>
        <v>7970466</v>
      </c>
      <c r="F27" s="32">
        <f>SUM(F20:F26)</f>
        <v>759234</v>
      </c>
      <c r="G27" s="37">
        <f t="shared" si="0"/>
        <v>9.5255911009469202E-2</v>
      </c>
      <c r="H27" s="32">
        <f>SUM(H20:H26)</f>
        <v>1376978</v>
      </c>
      <c r="I27" s="37">
        <f t="shared" si="1"/>
        <v>0.17276003686610042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2136212</v>
      </c>
      <c r="O27" s="37">
        <f t="shared" si="5"/>
        <v>0.26801594787556965</v>
      </c>
      <c r="P27" s="32">
        <f>SUM(P20:P26)</f>
        <v>583026</v>
      </c>
      <c r="Q27" s="32">
        <f>SUM(Q20:Q26)</f>
        <v>4786036</v>
      </c>
      <c r="R27" s="32">
        <f>SUM(R20:R26)</f>
        <v>6564750</v>
      </c>
      <c r="S27" s="32">
        <f>SUM(S20:S26)</f>
        <v>1430307</v>
      </c>
      <c r="T27" s="37">
        <f t="shared" si="6"/>
        <v>0.29885002954428258</v>
      </c>
      <c r="U27" s="37">
        <f t="shared" si="7"/>
        <v>1.3617780339127243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2882700</v>
      </c>
      <c r="E28" s="31">
        <v>2882700</v>
      </c>
      <c r="F28" s="31">
        <v>506772</v>
      </c>
      <c r="G28" s="36">
        <f t="shared" si="0"/>
        <v>0.17579768966593817</v>
      </c>
      <c r="H28" s="31">
        <v>656332</v>
      </c>
      <c r="I28" s="36">
        <f t="shared" si="1"/>
        <v>0.22767960592500086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1163104</v>
      </c>
      <c r="O28" s="36">
        <f t="shared" si="5"/>
        <v>0.40347729559093903</v>
      </c>
      <c r="P28" s="31">
        <v>710300</v>
      </c>
      <c r="Q28" s="31">
        <v>2998527</v>
      </c>
      <c r="R28" s="31">
        <v>3249153</v>
      </c>
      <c r="S28" s="31">
        <v>1639249</v>
      </c>
      <c r="T28" s="36">
        <f t="shared" si="6"/>
        <v>0.54668475554830753</v>
      </c>
      <c r="U28" s="36">
        <f t="shared" si="7"/>
        <v>-7.597916373363367E-2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5149812</v>
      </c>
      <c r="E30" s="31">
        <v>5149812</v>
      </c>
      <c r="F30" s="31">
        <v>509876</v>
      </c>
      <c r="G30" s="36">
        <f t="shared" si="0"/>
        <v>9.9008662840507577E-2</v>
      </c>
      <c r="H30" s="31">
        <v>515130</v>
      </c>
      <c r="I30" s="36">
        <f t="shared" si="1"/>
        <v>0.10002889425866419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1025006</v>
      </c>
      <c r="O30" s="36">
        <f t="shared" si="5"/>
        <v>0.19903755709917179</v>
      </c>
      <c r="P30" s="31">
        <v>245861</v>
      </c>
      <c r="Q30" s="31">
        <v>4904614</v>
      </c>
      <c r="R30" s="31">
        <v>4904614</v>
      </c>
      <c r="S30" s="31">
        <v>592529</v>
      </c>
      <c r="T30" s="36">
        <f t="shared" si="6"/>
        <v>0.1208105265776267</v>
      </c>
      <c r="U30" s="36">
        <f t="shared" si="7"/>
        <v>1.0952082680864392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1856548</v>
      </c>
      <c r="E31" s="31">
        <v>1856548</v>
      </c>
      <c r="F31" s="31">
        <v>0</v>
      </c>
      <c r="G31" s="36">
        <f t="shared" si="0"/>
        <v>0</v>
      </c>
      <c r="H31" s="31">
        <v>46736</v>
      </c>
      <c r="I31" s="36">
        <f t="shared" si="1"/>
        <v>2.5173601759825224E-2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46736</v>
      </c>
      <c r="O31" s="36">
        <f t="shared" si="5"/>
        <v>2.5173601759825224E-2</v>
      </c>
      <c r="P31" s="31">
        <v>0</v>
      </c>
      <c r="Q31" s="31">
        <v>1966667</v>
      </c>
      <c r="R31" s="31">
        <v>1966667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584414</v>
      </c>
      <c r="E32" s="31">
        <v>584414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43000</v>
      </c>
      <c r="Q32" s="31">
        <v>551938</v>
      </c>
      <c r="R32" s="31">
        <v>551938</v>
      </c>
      <c r="S32" s="31">
        <v>172102</v>
      </c>
      <c r="T32" s="36">
        <f t="shared" si="6"/>
        <v>0.31181400809511212</v>
      </c>
      <c r="U32" s="36">
        <f t="shared" si="7"/>
        <v>-1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10473474</v>
      </c>
      <c r="E35" s="32">
        <f>SUM(E28:E34)</f>
        <v>10473474</v>
      </c>
      <c r="F35" s="32">
        <f>SUM(F28:F34)</f>
        <v>1016648</v>
      </c>
      <c r="G35" s="37">
        <f t="shared" si="0"/>
        <v>9.7068842678179182E-2</v>
      </c>
      <c r="H35" s="32">
        <f>SUM(H28:H34)</f>
        <v>1218198</v>
      </c>
      <c r="I35" s="37">
        <f t="shared" si="1"/>
        <v>0.1163126962457729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2234846</v>
      </c>
      <c r="O35" s="37">
        <f t="shared" si="5"/>
        <v>0.21338153892395206</v>
      </c>
      <c r="P35" s="32">
        <f>SUM(P28:P34)</f>
        <v>999161</v>
      </c>
      <c r="Q35" s="32">
        <f>SUM(Q28:Q34)</f>
        <v>10421746</v>
      </c>
      <c r="R35" s="32">
        <f>SUM(R28:R34)</f>
        <v>10672372</v>
      </c>
      <c r="S35" s="32">
        <f>SUM(S28:S34)</f>
        <v>2403880</v>
      </c>
      <c r="T35" s="37">
        <f t="shared" si="6"/>
        <v>0.23066000649027524</v>
      </c>
      <c r="U35" s="37">
        <f t="shared" si="7"/>
        <v>0.2192209263572138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6150</v>
      </c>
      <c r="E38" s="31">
        <v>6150</v>
      </c>
      <c r="F38" s="31">
        <v>246456</v>
      </c>
      <c r="G38" s="36">
        <f t="shared" si="0"/>
        <v>40.074146341463411</v>
      </c>
      <c r="H38" s="31">
        <v>32197</v>
      </c>
      <c r="I38" s="36">
        <f t="shared" si="1"/>
        <v>5.2352845528455285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278653</v>
      </c>
      <c r="O38" s="36">
        <f t="shared" si="5"/>
        <v>45.309430894308946</v>
      </c>
      <c r="P38" s="31">
        <v>17776</v>
      </c>
      <c r="Q38" s="31">
        <v>0</v>
      </c>
      <c r="R38" s="31">
        <v>5726</v>
      </c>
      <c r="S38" s="31">
        <v>632583</v>
      </c>
      <c r="T38" s="36">
        <f t="shared" si="6"/>
        <v>0</v>
      </c>
      <c r="U38" s="36">
        <f t="shared" si="7"/>
        <v>0.81126237623762387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6150</v>
      </c>
      <c r="E40" s="32">
        <f>SUM(E36:E39)</f>
        <v>6150</v>
      </c>
      <c r="F40" s="32">
        <f>SUM(F36:F39)</f>
        <v>246456</v>
      </c>
      <c r="G40" s="37">
        <f t="shared" si="0"/>
        <v>40.074146341463411</v>
      </c>
      <c r="H40" s="32">
        <f>SUM(H36:H39)</f>
        <v>32197</v>
      </c>
      <c r="I40" s="37">
        <f t="shared" si="1"/>
        <v>5.2352845528455285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278653</v>
      </c>
      <c r="O40" s="37">
        <f t="shared" si="5"/>
        <v>45.309430894308946</v>
      </c>
      <c r="P40" s="32">
        <f>SUM(P36:P39)</f>
        <v>17776</v>
      </c>
      <c r="Q40" s="32">
        <f>SUM(Q36:Q39)</f>
        <v>0</v>
      </c>
      <c r="R40" s="32">
        <f>SUM(R36:R39)</f>
        <v>5726</v>
      </c>
      <c r="S40" s="32">
        <f>SUM(S36:S39)</f>
        <v>632583</v>
      </c>
      <c r="T40" s="37">
        <f t="shared" si="6"/>
        <v>0</v>
      </c>
      <c r="U40" s="37">
        <f t="shared" si="7"/>
        <v>0.81126237623762387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64403107</v>
      </c>
      <c r="E43" s="31">
        <v>59976278</v>
      </c>
      <c r="F43" s="31">
        <v>15129280</v>
      </c>
      <c r="G43" s="36">
        <f t="shared" si="0"/>
        <v>0.23491537450204072</v>
      </c>
      <c r="H43" s="31">
        <v>2444947</v>
      </c>
      <c r="I43" s="36">
        <f t="shared" si="1"/>
        <v>3.7963183981170351E-2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17574227</v>
      </c>
      <c r="O43" s="36">
        <f t="shared" si="5"/>
        <v>0.27287855848321108</v>
      </c>
      <c r="P43" s="31">
        <v>1004278</v>
      </c>
      <c r="Q43" s="31">
        <v>7098532</v>
      </c>
      <c r="R43" s="31">
        <v>8023880</v>
      </c>
      <c r="S43" s="31">
        <v>1958551</v>
      </c>
      <c r="T43" s="36">
        <f t="shared" si="6"/>
        <v>0.27590930068357794</v>
      </c>
      <c r="U43" s="36">
        <f t="shared" si="7"/>
        <v>1.4345320717968533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6236835</v>
      </c>
      <c r="E45" s="31">
        <v>7215335</v>
      </c>
      <c r="F45" s="31">
        <v>1249705</v>
      </c>
      <c r="G45" s="36">
        <f t="shared" si="0"/>
        <v>0.2003748696253789</v>
      </c>
      <c r="H45" s="31">
        <v>1318037</v>
      </c>
      <c r="I45" s="36">
        <f t="shared" si="1"/>
        <v>0.21133106776113206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2567742</v>
      </c>
      <c r="O45" s="36">
        <f t="shared" si="5"/>
        <v>0.41170593738651096</v>
      </c>
      <c r="P45" s="31">
        <v>1067355</v>
      </c>
      <c r="Q45" s="31">
        <v>4589057</v>
      </c>
      <c r="R45" s="31">
        <v>4509584</v>
      </c>
      <c r="S45" s="31">
        <v>1869737</v>
      </c>
      <c r="T45" s="36">
        <f t="shared" si="6"/>
        <v>0.40743381483385366</v>
      </c>
      <c r="U45" s="36">
        <f t="shared" si="7"/>
        <v>0.23486281508963747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20949611</v>
      </c>
      <c r="E46" s="31">
        <v>20949611</v>
      </c>
      <c r="F46" s="31">
        <v>2646639</v>
      </c>
      <c r="G46" s="36">
        <f t="shared" si="0"/>
        <v>0.12633356294777978</v>
      </c>
      <c r="H46" s="31">
        <v>2311750</v>
      </c>
      <c r="I46" s="36">
        <f t="shared" si="1"/>
        <v>0.11034811099833787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4958389</v>
      </c>
      <c r="O46" s="36">
        <f t="shared" si="5"/>
        <v>0.23668167394611767</v>
      </c>
      <c r="P46" s="31">
        <v>3150057</v>
      </c>
      <c r="Q46" s="31">
        <v>19886209</v>
      </c>
      <c r="R46" s="31">
        <v>20236209</v>
      </c>
      <c r="S46" s="31">
        <v>3769668</v>
      </c>
      <c r="T46" s="36">
        <f t="shared" si="6"/>
        <v>0.18956192203350572</v>
      </c>
      <c r="U46" s="36">
        <f t="shared" si="7"/>
        <v>-0.2661243907649925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91589553</v>
      </c>
      <c r="E47" s="32">
        <f>SUM(E41:E46)</f>
        <v>88141224</v>
      </c>
      <c r="F47" s="32">
        <f>SUM(F41:F46)</f>
        <v>19025624</v>
      </c>
      <c r="G47" s="37">
        <f t="shared" si="0"/>
        <v>0.20772701008814837</v>
      </c>
      <c r="H47" s="32">
        <f>SUM(H41:H46)</f>
        <v>6074734</v>
      </c>
      <c r="I47" s="37">
        <f t="shared" si="1"/>
        <v>6.6325621220140685E-2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25100358</v>
      </c>
      <c r="O47" s="37">
        <f t="shared" si="5"/>
        <v>0.27405263130828905</v>
      </c>
      <c r="P47" s="32">
        <f>SUM(P41:P46)</f>
        <v>5221690</v>
      </c>
      <c r="Q47" s="32">
        <f>SUM(Q41:Q46)</f>
        <v>31573798</v>
      </c>
      <c r="R47" s="32">
        <f>SUM(R41:R46)</f>
        <v>32769673</v>
      </c>
      <c r="S47" s="32">
        <f>SUM(S41:S46)</f>
        <v>7597956</v>
      </c>
      <c r="T47" s="37">
        <f t="shared" si="6"/>
        <v>0.24064117975290777</v>
      </c>
      <c r="U47" s="37">
        <f t="shared" si="7"/>
        <v>0.16336550044142806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1060548</v>
      </c>
      <c r="E50" s="31">
        <v>1060548</v>
      </c>
      <c r="F50" s="31">
        <v>249567</v>
      </c>
      <c r="G50" s="36">
        <f t="shared" si="0"/>
        <v>0.2353189106009346</v>
      </c>
      <c r="H50" s="31">
        <v>249516</v>
      </c>
      <c r="I50" s="36">
        <f t="shared" si="1"/>
        <v>0.23527082225415541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499083</v>
      </c>
      <c r="O50" s="36">
        <f t="shared" si="5"/>
        <v>0.47058973285509004</v>
      </c>
      <c r="P50" s="31">
        <v>229422</v>
      </c>
      <c r="Q50" s="31">
        <v>1190460</v>
      </c>
      <c r="R50" s="31">
        <v>1035468</v>
      </c>
      <c r="S50" s="31">
        <v>451462</v>
      </c>
      <c r="T50" s="36">
        <f t="shared" si="6"/>
        <v>0.37923323757203098</v>
      </c>
      <c r="U50" s="36">
        <f t="shared" si="7"/>
        <v>8.7585323116353253E-2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185223</v>
      </c>
      <c r="E51" s="31">
        <v>185223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1245771</v>
      </c>
      <c r="E53" s="32">
        <f>SUM(E48:E52)</f>
        <v>1245771</v>
      </c>
      <c r="F53" s="32">
        <f>SUM(F48:F52)</f>
        <v>249567</v>
      </c>
      <c r="G53" s="37">
        <f t="shared" si="0"/>
        <v>0.2003313610607407</v>
      </c>
      <c r="H53" s="32">
        <f>SUM(H48:H52)</f>
        <v>249516</v>
      </c>
      <c r="I53" s="37">
        <f t="shared" si="1"/>
        <v>0.20029042255759685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499083</v>
      </c>
      <c r="O53" s="37">
        <f t="shared" si="5"/>
        <v>0.40062178361833756</v>
      </c>
      <c r="P53" s="32">
        <f>SUM(P48:P52)</f>
        <v>229422</v>
      </c>
      <c r="Q53" s="32">
        <f>SUM(Q48:Q52)</f>
        <v>1190460</v>
      </c>
      <c r="R53" s="32">
        <f>SUM(R48:R52)</f>
        <v>1035468</v>
      </c>
      <c r="S53" s="32">
        <f>SUM(S48:S52)</f>
        <v>451462</v>
      </c>
      <c r="T53" s="37">
        <f t="shared" si="6"/>
        <v>0.37923323757203098</v>
      </c>
      <c r="U53" s="37">
        <f t="shared" si="7"/>
        <v>8.7585323116353253E-2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769475793</v>
      </c>
      <c r="E54" s="32">
        <f>SUM(E8:E9,E11:E18,E20:E26,E28:E34,E36:E39,E41:E46,E48:E52)</f>
        <v>819986027</v>
      </c>
      <c r="F54" s="32">
        <f>SUM(F8:F9,F11:F18,F20:F26,F28:F34,F36:F39,F41:F46,F48:F52)</f>
        <v>99384012</v>
      </c>
      <c r="G54" s="37">
        <f t="shared" si="0"/>
        <v>0.12915807476220373</v>
      </c>
      <c r="H54" s="32">
        <f>SUM(H8:H9,H11:H18,H20:H26,H28:H34,H36:H39,H41:H46,H48:H52)</f>
        <v>122136059</v>
      </c>
      <c r="I54" s="37">
        <f t="shared" si="1"/>
        <v>0.15872631746324475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221520071</v>
      </c>
      <c r="O54" s="37">
        <f t="shared" si="5"/>
        <v>0.28788439222544848</v>
      </c>
      <c r="P54" s="32">
        <f>SUM(P8:P9,P11:P18,P20:P26,P28:P34,P36:P39,P41:P46,P48:P52)</f>
        <v>107862420</v>
      </c>
      <c r="Q54" s="32">
        <f>SUM(Q8:Q9,Q11:Q18,Q20:Q26,Q28:Q34,Q36:Q39,Q41:Q46,Q48:Q52)</f>
        <v>576178142</v>
      </c>
      <c r="R54" s="32">
        <f>SUM(R8:R9,R11:R18,R20:R26,R28:R34,R36:R39,R41:R46,R48:R52)</f>
        <v>862041824</v>
      </c>
      <c r="S54" s="32">
        <f>SUM(S8:S9,S11:S18,S20:S26,S28:S34,S36:S39,S41:S46,S48:S52)</f>
        <v>219436747</v>
      </c>
      <c r="T54" s="37">
        <f t="shared" si="6"/>
        <v>0.38084878790837573</v>
      </c>
      <c r="U54" s="37">
        <f t="shared" si="7"/>
        <v>0.13233190021139896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100251187</v>
      </c>
      <c r="E57" s="31">
        <v>100251187</v>
      </c>
      <c r="F57" s="31">
        <v>23374203</v>
      </c>
      <c r="G57" s="36">
        <f t="shared" ref="G57:G85" si="8">IF(($D57      =0),0,($F57      /$D57      ))</f>
        <v>0.23315637150510746</v>
      </c>
      <c r="H57" s="31">
        <v>24682855</v>
      </c>
      <c r="I57" s="36">
        <f t="shared" ref="I57:I85" si="9">IF(($D57      =0),0,($H57      /$D57      ))</f>
        <v>0.24621010223051024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48057058</v>
      </c>
      <c r="O57" s="36">
        <f t="shared" ref="O57:O85" si="13">IF(($D57      =0),0,($N57      /$D57      ))</f>
        <v>0.47936647373561769</v>
      </c>
      <c r="P57" s="31">
        <v>22485962</v>
      </c>
      <c r="Q57" s="31">
        <v>113855601</v>
      </c>
      <c r="R57" s="31">
        <v>97775038</v>
      </c>
      <c r="S57" s="31">
        <v>45953851</v>
      </c>
      <c r="T57" s="36">
        <f t="shared" ref="T57:T85" si="14">IF(($Q57      =0),0,($S57      /$Q57      ))</f>
        <v>0.40361519851798949</v>
      </c>
      <c r="U57" s="36">
        <f t="shared" ref="U57:U85" si="15">IF(($P57      =0),0,(($H57      /$P57      )-1))</f>
        <v>9.77006454071212E-2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100251187</v>
      </c>
      <c r="E58" s="32">
        <f>E57</f>
        <v>100251187</v>
      </c>
      <c r="F58" s="32">
        <f>F57</f>
        <v>23374203</v>
      </c>
      <c r="G58" s="37">
        <f t="shared" si="8"/>
        <v>0.23315637150510746</v>
      </c>
      <c r="H58" s="32">
        <f>H57</f>
        <v>24682855</v>
      </c>
      <c r="I58" s="37">
        <f t="shared" si="9"/>
        <v>0.24621010223051024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48057058</v>
      </c>
      <c r="O58" s="37">
        <f t="shared" si="13"/>
        <v>0.47936647373561769</v>
      </c>
      <c r="P58" s="32">
        <f>P57</f>
        <v>22485962</v>
      </c>
      <c r="Q58" s="32">
        <f>Q57</f>
        <v>113855601</v>
      </c>
      <c r="R58" s="32">
        <f>R57</f>
        <v>97775038</v>
      </c>
      <c r="S58" s="32">
        <f>S57</f>
        <v>45953851</v>
      </c>
      <c r="T58" s="37">
        <f t="shared" si="14"/>
        <v>0.40361519851798949</v>
      </c>
      <c r="U58" s="37">
        <f t="shared" si="15"/>
        <v>9.77006454071212E-2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250000</v>
      </c>
      <c r="E59" s="31">
        <v>250000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500000</v>
      </c>
      <c r="R59" s="31">
        <v>50000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1296792</v>
      </c>
      <c r="E61" s="31">
        <v>1296792</v>
      </c>
      <c r="F61" s="31">
        <v>116181</v>
      </c>
      <c r="G61" s="36">
        <f t="shared" si="8"/>
        <v>8.959108322691689E-2</v>
      </c>
      <c r="H61" s="31">
        <v>106376</v>
      </c>
      <c r="I61" s="36">
        <f t="shared" si="9"/>
        <v>8.2030117397392951E-2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222557</v>
      </c>
      <c r="O61" s="36">
        <f t="shared" si="13"/>
        <v>0.17162120062430983</v>
      </c>
      <c r="P61" s="31">
        <v>544280</v>
      </c>
      <c r="Q61" s="31">
        <v>1251827</v>
      </c>
      <c r="R61" s="31">
        <v>1240563</v>
      </c>
      <c r="S61" s="31">
        <v>640701</v>
      </c>
      <c r="T61" s="36">
        <f t="shared" si="14"/>
        <v>0.51181273450724418</v>
      </c>
      <c r="U61" s="36">
        <f t="shared" si="15"/>
        <v>-0.80455647828323662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1546792</v>
      </c>
      <c r="E63" s="32">
        <f>SUM(E59:E62)</f>
        <v>1546792</v>
      </c>
      <c r="F63" s="32">
        <f>SUM(F59:F62)</f>
        <v>116181</v>
      </c>
      <c r="G63" s="37">
        <f t="shared" si="8"/>
        <v>7.5110939285954414E-2</v>
      </c>
      <c r="H63" s="32">
        <f>SUM(H59:H62)</f>
        <v>106376</v>
      </c>
      <c r="I63" s="37">
        <f t="shared" si="9"/>
        <v>6.877201330237033E-2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222557</v>
      </c>
      <c r="O63" s="37">
        <f t="shared" si="13"/>
        <v>0.14388295258832473</v>
      </c>
      <c r="P63" s="32">
        <f>SUM(P59:P62)</f>
        <v>544280</v>
      </c>
      <c r="Q63" s="32">
        <f>SUM(Q59:Q62)</f>
        <v>1751827</v>
      </c>
      <c r="R63" s="32">
        <f>SUM(R59:R62)</f>
        <v>1290563</v>
      </c>
      <c r="S63" s="32">
        <f>SUM(S59:S62)</f>
        <v>640701</v>
      </c>
      <c r="T63" s="37">
        <f t="shared" si="14"/>
        <v>0.36573303185759781</v>
      </c>
      <c r="U63" s="37">
        <f t="shared" si="15"/>
        <v>-0.80455647828323662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837482</v>
      </c>
      <c r="E64" s="31">
        <v>837482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457261</v>
      </c>
      <c r="R64" s="31">
        <v>457261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24318784</v>
      </c>
      <c r="E67" s="31">
        <v>24318784</v>
      </c>
      <c r="F67" s="31">
        <v>5327094</v>
      </c>
      <c r="G67" s="36">
        <f t="shared" si="8"/>
        <v>0.21905264671128294</v>
      </c>
      <c r="H67" s="31">
        <v>4903519</v>
      </c>
      <c r="I67" s="36">
        <f t="shared" si="9"/>
        <v>0.20163504063361062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10230613</v>
      </c>
      <c r="O67" s="36">
        <f t="shared" si="13"/>
        <v>0.42068768734489354</v>
      </c>
      <c r="P67" s="31">
        <v>4618575</v>
      </c>
      <c r="Q67" s="31">
        <v>26464506</v>
      </c>
      <c r="R67" s="31">
        <v>26434787</v>
      </c>
      <c r="S67" s="31">
        <v>9514673</v>
      </c>
      <c r="T67" s="36">
        <f t="shared" si="14"/>
        <v>0.3595258116663882</v>
      </c>
      <c r="U67" s="36">
        <f t="shared" si="15"/>
        <v>6.1695219845948168E-2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5102116</v>
      </c>
      <c r="E68" s="31">
        <v>5102116</v>
      </c>
      <c r="F68" s="31">
        <v>1435953</v>
      </c>
      <c r="G68" s="36">
        <f t="shared" si="8"/>
        <v>0.28144264066124719</v>
      </c>
      <c r="H68" s="31">
        <v>822848</v>
      </c>
      <c r="I68" s="36">
        <f t="shared" si="9"/>
        <v>0.1612758314393479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2258801</v>
      </c>
      <c r="O68" s="36">
        <f t="shared" si="13"/>
        <v>0.44271847210059512</v>
      </c>
      <c r="P68" s="31">
        <v>825760</v>
      </c>
      <c r="Q68" s="31">
        <v>4047676</v>
      </c>
      <c r="R68" s="31">
        <v>5418039</v>
      </c>
      <c r="S68" s="31">
        <v>1862012</v>
      </c>
      <c r="T68" s="36">
        <f t="shared" si="14"/>
        <v>0.46002002136534642</v>
      </c>
      <c r="U68" s="36">
        <f t="shared" si="15"/>
        <v>-3.5264483627204246E-3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30258382</v>
      </c>
      <c r="E70" s="32">
        <f>SUM(E64:E69)</f>
        <v>30258382</v>
      </c>
      <c r="F70" s="32">
        <f>SUM(F64:F69)</f>
        <v>6763047</v>
      </c>
      <c r="G70" s="37">
        <f t="shared" si="8"/>
        <v>0.22350986910007284</v>
      </c>
      <c r="H70" s="32">
        <f>SUM(H64:H69)</f>
        <v>5726367</v>
      </c>
      <c r="I70" s="37">
        <f t="shared" si="9"/>
        <v>0.18924894926635535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12489414</v>
      </c>
      <c r="O70" s="37">
        <f t="shared" si="13"/>
        <v>0.41275881836642819</v>
      </c>
      <c r="P70" s="32">
        <f>SUM(P64:P69)</f>
        <v>5444335</v>
      </c>
      <c r="Q70" s="32">
        <f>SUM(Q64:Q69)</f>
        <v>30969443</v>
      </c>
      <c r="R70" s="32">
        <f>SUM(R64:R69)</f>
        <v>32310087</v>
      </c>
      <c r="S70" s="32">
        <f>SUM(S64:S69)</f>
        <v>11376685</v>
      </c>
      <c r="T70" s="37">
        <f t="shared" si="14"/>
        <v>0.36735194107301189</v>
      </c>
      <c r="U70" s="37">
        <f t="shared" si="15"/>
        <v>5.1802837261116341E-2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13700316</v>
      </c>
      <c r="E71" s="31">
        <v>13700316</v>
      </c>
      <c r="F71" s="31">
        <v>3629266</v>
      </c>
      <c r="G71" s="36">
        <f t="shared" si="8"/>
        <v>0.26490381681707198</v>
      </c>
      <c r="H71" s="31">
        <v>2665431</v>
      </c>
      <c r="I71" s="36">
        <f t="shared" si="9"/>
        <v>0.19455251981049196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6294697</v>
      </c>
      <c r="O71" s="36">
        <f t="shared" si="13"/>
        <v>0.45945633662756391</v>
      </c>
      <c r="P71" s="31">
        <v>4401168</v>
      </c>
      <c r="Q71" s="31">
        <v>17243064</v>
      </c>
      <c r="R71" s="31">
        <v>17302598</v>
      </c>
      <c r="S71" s="31">
        <v>8713683</v>
      </c>
      <c r="T71" s="36">
        <f t="shared" si="14"/>
        <v>0.50534423580403109</v>
      </c>
      <c r="U71" s="36">
        <f t="shared" si="15"/>
        <v>-0.394380991591323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5244496</v>
      </c>
      <c r="E72" s="31">
        <v>5244496</v>
      </c>
      <c r="F72" s="31">
        <v>1614359</v>
      </c>
      <c r="G72" s="36">
        <f t="shared" si="8"/>
        <v>0.30781966465414407</v>
      </c>
      <c r="H72" s="31">
        <v>914855</v>
      </c>
      <c r="I72" s="36">
        <f t="shared" si="9"/>
        <v>0.17444097583447485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2529214</v>
      </c>
      <c r="O72" s="36">
        <f t="shared" si="13"/>
        <v>0.48226064048861894</v>
      </c>
      <c r="P72" s="31">
        <v>973803</v>
      </c>
      <c r="Q72" s="31">
        <v>7587760</v>
      </c>
      <c r="R72" s="31">
        <v>5972749</v>
      </c>
      <c r="S72" s="31">
        <v>2436018</v>
      </c>
      <c r="T72" s="36">
        <f t="shared" si="14"/>
        <v>0.32104573681824411</v>
      </c>
      <c r="U72" s="36">
        <f t="shared" si="15"/>
        <v>-6.0533804065093233E-2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4182605</v>
      </c>
      <c r="E73" s="31">
        <v>4182605</v>
      </c>
      <c r="F73" s="31">
        <v>1463438</v>
      </c>
      <c r="G73" s="36">
        <f t="shared" si="8"/>
        <v>0.34988673326790359</v>
      </c>
      <c r="H73" s="31">
        <v>1526558</v>
      </c>
      <c r="I73" s="36">
        <f t="shared" si="9"/>
        <v>0.36497780689307263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2989996</v>
      </c>
      <c r="O73" s="36">
        <f t="shared" si="13"/>
        <v>0.71486454016097623</v>
      </c>
      <c r="P73" s="31">
        <v>1330</v>
      </c>
      <c r="Q73" s="31">
        <v>3987230</v>
      </c>
      <c r="R73" s="31">
        <v>3987230</v>
      </c>
      <c r="S73" s="31">
        <v>1161140</v>
      </c>
      <c r="T73" s="36">
        <f t="shared" si="14"/>
        <v>0.29121470293913321</v>
      </c>
      <c r="U73" s="36">
        <f t="shared" si="15"/>
        <v>1146.7879699248119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7588399</v>
      </c>
      <c r="E74" s="31">
        <v>6210519</v>
      </c>
      <c r="F74" s="31">
        <v>979632</v>
      </c>
      <c r="G74" s="36">
        <f t="shared" si="8"/>
        <v>0.12909600562648327</v>
      </c>
      <c r="H74" s="31">
        <v>1142114</v>
      </c>
      <c r="I74" s="36">
        <f t="shared" si="9"/>
        <v>0.15050790028305047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2121746</v>
      </c>
      <c r="O74" s="36">
        <f t="shared" si="13"/>
        <v>0.27960390590953377</v>
      </c>
      <c r="P74" s="31">
        <v>1138895</v>
      </c>
      <c r="Q74" s="31">
        <v>6475987</v>
      </c>
      <c r="R74" s="31">
        <v>7028485</v>
      </c>
      <c r="S74" s="31">
        <v>2120689</v>
      </c>
      <c r="T74" s="36">
        <f t="shared" si="14"/>
        <v>0.32746961968885979</v>
      </c>
      <c r="U74" s="36">
        <f t="shared" si="15"/>
        <v>2.8264238582134116E-3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5598276</v>
      </c>
      <c r="E76" s="31">
        <v>5598276</v>
      </c>
      <c r="F76" s="31">
        <v>651512</v>
      </c>
      <c r="G76" s="36">
        <f t="shared" si="8"/>
        <v>0.1163772561409977</v>
      </c>
      <c r="H76" s="31">
        <v>162861</v>
      </c>
      <c r="I76" s="36">
        <f t="shared" si="9"/>
        <v>2.9091277386109581E-2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814373</v>
      </c>
      <c r="O76" s="36">
        <f t="shared" si="13"/>
        <v>0.14546853352710729</v>
      </c>
      <c r="P76" s="31">
        <v>461695</v>
      </c>
      <c r="Q76" s="31">
        <v>3559845</v>
      </c>
      <c r="R76" s="31">
        <v>3559847</v>
      </c>
      <c r="S76" s="31">
        <v>789389</v>
      </c>
      <c r="T76" s="36">
        <f t="shared" si="14"/>
        <v>0.22174813791049891</v>
      </c>
      <c r="U76" s="36">
        <f t="shared" si="15"/>
        <v>-0.64725413963763956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36314092</v>
      </c>
      <c r="E78" s="32">
        <f>SUM(E71:E77)</f>
        <v>34936212</v>
      </c>
      <c r="F78" s="32">
        <f>SUM(F71:F77)</f>
        <v>8338207</v>
      </c>
      <c r="G78" s="37">
        <f t="shared" si="8"/>
        <v>0.22961353405173948</v>
      </c>
      <c r="H78" s="32">
        <f>SUM(H71:H77)</f>
        <v>6411819</v>
      </c>
      <c r="I78" s="37">
        <f t="shared" si="9"/>
        <v>0.17656558781643225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14750026</v>
      </c>
      <c r="O78" s="37">
        <f t="shared" si="13"/>
        <v>0.40617912186817173</v>
      </c>
      <c r="P78" s="32">
        <f>SUM(P71:P77)</f>
        <v>6976891</v>
      </c>
      <c r="Q78" s="32">
        <f>SUM(Q71:Q77)</f>
        <v>38853886</v>
      </c>
      <c r="R78" s="32">
        <f>SUM(R71:R77)</f>
        <v>37850909</v>
      </c>
      <c r="S78" s="32">
        <f>SUM(S71:S77)</f>
        <v>15220919</v>
      </c>
      <c r="T78" s="37">
        <f t="shared" si="14"/>
        <v>0.39174766199705224</v>
      </c>
      <c r="U78" s="37">
        <f t="shared" si="15"/>
        <v>-8.0991948992753415E-2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9211548</v>
      </c>
      <c r="E79" s="31">
        <v>9211548</v>
      </c>
      <c r="F79" s="31">
        <v>2197832</v>
      </c>
      <c r="G79" s="36">
        <f t="shared" si="8"/>
        <v>0.23859529364662704</v>
      </c>
      <c r="H79" s="31">
        <v>2059761</v>
      </c>
      <c r="I79" s="36">
        <f t="shared" si="9"/>
        <v>0.22360639058711956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4257593</v>
      </c>
      <c r="O79" s="36">
        <f t="shared" si="13"/>
        <v>0.46220168423374658</v>
      </c>
      <c r="P79" s="31">
        <v>0</v>
      </c>
      <c r="Q79" s="31">
        <v>8371582</v>
      </c>
      <c r="R79" s="31">
        <v>8659963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881230</v>
      </c>
      <c r="E80" s="31">
        <v>881230</v>
      </c>
      <c r="F80" s="31">
        <v>619723</v>
      </c>
      <c r="G80" s="36">
        <f t="shared" si="8"/>
        <v>0.70324773328189005</v>
      </c>
      <c r="H80" s="31">
        <v>495209</v>
      </c>
      <c r="I80" s="36">
        <f t="shared" si="9"/>
        <v>0.56195204430171464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1114932</v>
      </c>
      <c r="O80" s="36">
        <f t="shared" si="13"/>
        <v>1.2651997775836048</v>
      </c>
      <c r="P80" s="31">
        <v>389761</v>
      </c>
      <c r="Q80" s="31">
        <v>1867683</v>
      </c>
      <c r="R80" s="31">
        <v>2142683</v>
      </c>
      <c r="S80" s="31">
        <v>801054</v>
      </c>
      <c r="T80" s="36">
        <f t="shared" si="14"/>
        <v>0.4289025493084212</v>
      </c>
      <c r="U80" s="36">
        <f t="shared" si="15"/>
        <v>0.27054528287848201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80263640</v>
      </c>
      <c r="E81" s="31">
        <v>80263640</v>
      </c>
      <c r="F81" s="31">
        <v>18512296</v>
      </c>
      <c r="G81" s="36">
        <f t="shared" si="8"/>
        <v>0.23064361397016134</v>
      </c>
      <c r="H81" s="31">
        <v>18500306</v>
      </c>
      <c r="I81" s="36">
        <f t="shared" si="9"/>
        <v>0.23049423126087978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37012602</v>
      </c>
      <c r="O81" s="36">
        <f t="shared" si="13"/>
        <v>0.46113784523104112</v>
      </c>
      <c r="P81" s="31">
        <v>15941870</v>
      </c>
      <c r="Q81" s="31">
        <v>66455810</v>
      </c>
      <c r="R81" s="31">
        <v>66436790</v>
      </c>
      <c r="S81" s="31">
        <v>30490358</v>
      </c>
      <c r="T81" s="36">
        <f t="shared" si="14"/>
        <v>0.45880650615800184</v>
      </c>
      <c r="U81" s="36">
        <f t="shared" si="15"/>
        <v>0.16048531320353265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90356418</v>
      </c>
      <c r="E84" s="32">
        <f>SUM(E79:E83)</f>
        <v>90356418</v>
      </c>
      <c r="F84" s="32">
        <f>SUM(F79:F83)</f>
        <v>21329851</v>
      </c>
      <c r="G84" s="37">
        <f t="shared" si="8"/>
        <v>0.23606348582786893</v>
      </c>
      <c r="H84" s="32">
        <f>SUM(H79:H83)</f>
        <v>21055276</v>
      </c>
      <c r="I84" s="37">
        <f t="shared" si="9"/>
        <v>0.23302468674665699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42385127</v>
      </c>
      <c r="O84" s="37">
        <f t="shared" si="13"/>
        <v>0.4690881725745259</v>
      </c>
      <c r="P84" s="32">
        <f>SUM(P79:P83)</f>
        <v>16331631</v>
      </c>
      <c r="Q84" s="32">
        <f>SUM(Q79:Q83)</f>
        <v>76695075</v>
      </c>
      <c r="R84" s="32">
        <f>SUM(R79:R83)</f>
        <v>77239436</v>
      </c>
      <c r="S84" s="32">
        <f>SUM(S79:S83)</f>
        <v>31291412</v>
      </c>
      <c r="T84" s="37">
        <f t="shared" si="14"/>
        <v>0.40799767129766806</v>
      </c>
      <c r="U84" s="37">
        <f t="shared" si="15"/>
        <v>0.2892329002535019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258726871</v>
      </c>
      <c r="E85" s="32">
        <f>SUM(E57,E59:E62,E64:E69,E71:E77,E79:E83)</f>
        <v>257348991</v>
      </c>
      <c r="F85" s="32">
        <f>SUM(F57,F59:F62,F64:F69,F71:F77,F79:F83)</f>
        <v>59921489</v>
      </c>
      <c r="G85" s="37">
        <f t="shared" si="8"/>
        <v>0.2316013360668672</v>
      </c>
      <c r="H85" s="32">
        <f>SUM(H57,H59:H62,H64:H69,H71:H77,H79:H83)</f>
        <v>57982693</v>
      </c>
      <c r="I85" s="37">
        <f t="shared" si="9"/>
        <v>0.22410773483207316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117904182</v>
      </c>
      <c r="O85" s="37">
        <f t="shared" si="13"/>
        <v>0.45570907089894036</v>
      </c>
      <c r="P85" s="32">
        <f>SUM(P57,P59:P62,P64:P69,P71:P77,P79:P83)</f>
        <v>51783099</v>
      </c>
      <c r="Q85" s="32">
        <f>SUM(Q57,Q59:Q62,Q64:Q69,Q71:Q77,Q79:Q83)</f>
        <v>262125832</v>
      </c>
      <c r="R85" s="32">
        <f>SUM(R57,R59:R62,R64:R69,R71:R77,R79:R83)</f>
        <v>246466033</v>
      </c>
      <c r="S85" s="32">
        <f>SUM(S57,S59:S62,S64:S69,S71:S77,S79:S83)</f>
        <v>104483568</v>
      </c>
      <c r="T85" s="37">
        <f t="shared" si="14"/>
        <v>0.39860080634860895</v>
      </c>
      <c r="U85" s="37">
        <f t="shared" si="15"/>
        <v>0.1197223441571158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459488204</v>
      </c>
      <c r="E88" s="31">
        <v>459488204</v>
      </c>
      <c r="F88" s="31">
        <v>113435764</v>
      </c>
      <c r="G88" s="36">
        <f t="shared" ref="G88:G99" si="16">IF(($D88      =0),0,($F88      /$D88      ))</f>
        <v>0.24687415914598757</v>
      </c>
      <c r="H88" s="31">
        <v>130425576</v>
      </c>
      <c r="I88" s="36">
        <f t="shared" ref="I88:I99" si="17">IF(($D88      =0),0,($H88      /$D88      ))</f>
        <v>0.28384967201464872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243861340</v>
      </c>
      <c r="O88" s="36">
        <f t="shared" ref="O88:O99" si="21">IF(($D88      =0),0,($N88      /$D88      ))</f>
        <v>0.53072383116063626</v>
      </c>
      <c r="P88" s="31">
        <v>106881060</v>
      </c>
      <c r="Q88" s="31">
        <v>431676817</v>
      </c>
      <c r="R88" s="31">
        <v>527919213</v>
      </c>
      <c r="S88" s="31">
        <v>199033864</v>
      </c>
      <c r="T88" s="36">
        <f t="shared" ref="T88:T99" si="22">IF(($Q88      =0),0,($S88      /$Q88      ))</f>
        <v>0.46107146865846166</v>
      </c>
      <c r="U88" s="36">
        <f t="shared" ref="U88:U99" si="23">IF(($P88      =0),0,(($H88      /$P88      )-1))</f>
        <v>0.2202870742487022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1965356776</v>
      </c>
      <c r="E89" s="31">
        <v>1965356776</v>
      </c>
      <c r="F89" s="31">
        <v>664284135</v>
      </c>
      <c r="G89" s="36">
        <f t="shared" si="16"/>
        <v>0.33799671546251608</v>
      </c>
      <c r="H89" s="31">
        <v>465227220</v>
      </c>
      <c r="I89" s="36">
        <f t="shared" si="17"/>
        <v>0.23671387591359139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1129511355</v>
      </c>
      <c r="O89" s="36">
        <f t="shared" si="21"/>
        <v>0.57471059137610747</v>
      </c>
      <c r="P89" s="31">
        <v>657373559</v>
      </c>
      <c r="Q89" s="31">
        <v>2048724132</v>
      </c>
      <c r="R89" s="31">
        <v>1898767393</v>
      </c>
      <c r="S89" s="31">
        <v>1085388048</v>
      </c>
      <c r="T89" s="36">
        <f t="shared" si="22"/>
        <v>0.52978731057383766</v>
      </c>
      <c r="U89" s="36">
        <f t="shared" si="23"/>
        <v>-0.29229398774768789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932773662</v>
      </c>
      <c r="E90" s="31">
        <v>932773662</v>
      </c>
      <c r="F90" s="31">
        <v>168849734</v>
      </c>
      <c r="G90" s="36">
        <f t="shared" si="16"/>
        <v>0.18101897692733096</v>
      </c>
      <c r="H90" s="31">
        <v>235132782</v>
      </c>
      <c r="I90" s="36">
        <f t="shared" si="17"/>
        <v>0.25207913943007537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403982516</v>
      </c>
      <c r="O90" s="36">
        <f t="shared" si="21"/>
        <v>0.4330981163574063</v>
      </c>
      <c r="P90" s="31">
        <v>260137541</v>
      </c>
      <c r="Q90" s="31">
        <v>911786756</v>
      </c>
      <c r="R90" s="31">
        <v>904800545</v>
      </c>
      <c r="S90" s="31">
        <v>401057610</v>
      </c>
      <c r="T90" s="36">
        <f t="shared" si="22"/>
        <v>0.43985899922415633</v>
      </c>
      <c r="U90" s="36">
        <f t="shared" si="23"/>
        <v>-9.61213014618294E-2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3357618642</v>
      </c>
      <c r="E91" s="32">
        <f>SUM(E88:E90)</f>
        <v>3357618642</v>
      </c>
      <c r="F91" s="32">
        <f>SUM(F88:F90)</f>
        <v>946569633</v>
      </c>
      <c r="G91" s="37">
        <f t="shared" si="16"/>
        <v>0.28191695779844911</v>
      </c>
      <c r="H91" s="32">
        <f>SUM(H88:H90)</f>
        <v>830785578</v>
      </c>
      <c r="I91" s="37">
        <f t="shared" si="17"/>
        <v>0.24743297752991211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1777355211</v>
      </c>
      <c r="O91" s="37">
        <f t="shared" si="21"/>
        <v>0.52934993532836117</v>
      </c>
      <c r="P91" s="32">
        <f>SUM(P88:P90)</f>
        <v>1024392160</v>
      </c>
      <c r="Q91" s="32">
        <f>SUM(Q88:Q90)</f>
        <v>3392187705</v>
      </c>
      <c r="R91" s="32">
        <f>SUM(R88:R90)</f>
        <v>3331487151</v>
      </c>
      <c r="S91" s="32">
        <f>SUM(S88:S90)</f>
        <v>1685479522</v>
      </c>
      <c r="T91" s="37">
        <f t="shared" si="22"/>
        <v>0.49687094836044754</v>
      </c>
      <c r="U91" s="37">
        <f t="shared" si="23"/>
        <v>-0.18899654796264742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67150620</v>
      </c>
      <c r="E92" s="31">
        <v>67150620</v>
      </c>
      <c r="F92" s="31">
        <v>13286382</v>
      </c>
      <c r="G92" s="36">
        <f t="shared" si="16"/>
        <v>0.19785940919086079</v>
      </c>
      <c r="H92" s="31">
        <v>20818760</v>
      </c>
      <c r="I92" s="36">
        <f t="shared" si="17"/>
        <v>0.31003079346102835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34105142</v>
      </c>
      <c r="O92" s="36">
        <f t="shared" si="21"/>
        <v>0.50789020265188911</v>
      </c>
      <c r="P92" s="31">
        <v>13557298</v>
      </c>
      <c r="Q92" s="31">
        <v>47975943</v>
      </c>
      <c r="R92" s="31">
        <v>64625188</v>
      </c>
      <c r="S92" s="31">
        <v>26746833</v>
      </c>
      <c r="T92" s="36">
        <f t="shared" si="22"/>
        <v>0.55750510208835291</v>
      </c>
      <c r="U92" s="36">
        <f t="shared" si="23"/>
        <v>0.53561277475792002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9592587</v>
      </c>
      <c r="E94" s="31">
        <v>9592587</v>
      </c>
      <c r="F94" s="31">
        <v>1569403</v>
      </c>
      <c r="G94" s="36">
        <f t="shared" si="16"/>
        <v>0.16360581353080247</v>
      </c>
      <c r="H94" s="31">
        <v>1719510</v>
      </c>
      <c r="I94" s="36">
        <f t="shared" si="17"/>
        <v>0.17925404273112144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3288913</v>
      </c>
      <c r="O94" s="36">
        <f t="shared" si="21"/>
        <v>0.34285985626192395</v>
      </c>
      <c r="P94" s="31">
        <v>1545882</v>
      </c>
      <c r="Q94" s="31">
        <v>9755080</v>
      </c>
      <c r="R94" s="31">
        <v>8777080</v>
      </c>
      <c r="S94" s="31">
        <v>3196453</v>
      </c>
      <c r="T94" s="36">
        <f t="shared" si="22"/>
        <v>0.32767060854447116</v>
      </c>
      <c r="U94" s="36">
        <f t="shared" si="23"/>
        <v>0.11231646399919271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1920782</v>
      </c>
      <c r="E95" s="31">
        <v>1920782</v>
      </c>
      <c r="F95" s="31">
        <v>437305</v>
      </c>
      <c r="G95" s="36">
        <f t="shared" si="16"/>
        <v>0.22767029262040148</v>
      </c>
      <c r="H95" s="31">
        <v>698799</v>
      </c>
      <c r="I95" s="36">
        <f t="shared" si="17"/>
        <v>0.36380963586705833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1136104</v>
      </c>
      <c r="O95" s="36">
        <f t="shared" si="21"/>
        <v>0.59147992848745978</v>
      </c>
      <c r="P95" s="31">
        <v>483135</v>
      </c>
      <c r="Q95" s="31">
        <v>1842262</v>
      </c>
      <c r="R95" s="31">
        <v>1844079</v>
      </c>
      <c r="S95" s="31">
        <v>914339</v>
      </c>
      <c r="T95" s="36">
        <f t="shared" si="22"/>
        <v>0.49631322797734523</v>
      </c>
      <c r="U95" s="36">
        <f t="shared" si="23"/>
        <v>0.44638455090192175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78663989</v>
      </c>
      <c r="E96" s="32">
        <f>SUM(E92:E95)</f>
        <v>78663989</v>
      </c>
      <c r="F96" s="32">
        <f>SUM(F92:F95)</f>
        <v>15293090</v>
      </c>
      <c r="G96" s="37">
        <f t="shared" si="16"/>
        <v>0.19441030380495961</v>
      </c>
      <c r="H96" s="32">
        <f>SUM(H92:H95)</f>
        <v>23237069</v>
      </c>
      <c r="I96" s="37">
        <f t="shared" si="17"/>
        <v>0.29539652508595771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38530159</v>
      </c>
      <c r="O96" s="37">
        <f t="shared" si="21"/>
        <v>0.48980682889091731</v>
      </c>
      <c r="P96" s="32">
        <f>SUM(P92:P95)</f>
        <v>15586315</v>
      </c>
      <c r="Q96" s="32">
        <f>SUM(Q92:Q95)</f>
        <v>59573285</v>
      </c>
      <c r="R96" s="32">
        <f>SUM(R92:R95)</f>
        <v>75246347</v>
      </c>
      <c r="S96" s="32">
        <f>SUM(S92:S95)</f>
        <v>30857625</v>
      </c>
      <c r="T96" s="37">
        <f t="shared" si="22"/>
        <v>0.51797756326514477</v>
      </c>
      <c r="U96" s="37">
        <f t="shared" si="23"/>
        <v>0.49086355562556006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40836174</v>
      </c>
      <c r="E97" s="31">
        <v>40836174</v>
      </c>
      <c r="F97" s="31">
        <v>3221776</v>
      </c>
      <c r="G97" s="36">
        <f t="shared" si="16"/>
        <v>7.8895148208546664E-2</v>
      </c>
      <c r="H97" s="31">
        <v>7956697</v>
      </c>
      <c r="I97" s="36">
        <f t="shared" si="17"/>
        <v>0.19484433091111816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11178473</v>
      </c>
      <c r="O97" s="36">
        <f t="shared" si="21"/>
        <v>0.27373947911966484</v>
      </c>
      <c r="P97" s="31">
        <v>4446105</v>
      </c>
      <c r="Q97" s="31">
        <v>41758526</v>
      </c>
      <c r="R97" s="31">
        <v>19977012</v>
      </c>
      <c r="S97" s="31">
        <v>8753018</v>
      </c>
      <c r="T97" s="36">
        <f t="shared" si="22"/>
        <v>0.20961032005775299</v>
      </c>
      <c r="U97" s="36">
        <f t="shared" si="23"/>
        <v>0.78958819011246928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5816666</v>
      </c>
      <c r="E98" s="31">
        <v>5816666</v>
      </c>
      <c r="F98" s="31">
        <v>1978047</v>
      </c>
      <c r="G98" s="36">
        <f t="shared" si="16"/>
        <v>0.34006542579546428</v>
      </c>
      <c r="H98" s="31">
        <v>1355879</v>
      </c>
      <c r="I98" s="36">
        <f t="shared" si="17"/>
        <v>0.23310243359340213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3333926</v>
      </c>
      <c r="O98" s="36">
        <f t="shared" si="21"/>
        <v>0.57316785938886639</v>
      </c>
      <c r="P98" s="31">
        <v>991483</v>
      </c>
      <c r="Q98" s="31">
        <v>5866916</v>
      </c>
      <c r="R98" s="31">
        <v>5816666</v>
      </c>
      <c r="S98" s="31">
        <v>2785418</v>
      </c>
      <c r="T98" s="36">
        <f t="shared" si="22"/>
        <v>0.47476698149419561</v>
      </c>
      <c r="U98" s="36">
        <f t="shared" si="23"/>
        <v>0.36752622082274744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2425827</v>
      </c>
      <c r="E99" s="31">
        <v>2425827</v>
      </c>
      <c r="F99" s="31">
        <v>686708</v>
      </c>
      <c r="G99" s="36">
        <f t="shared" si="16"/>
        <v>0.28308201697812746</v>
      </c>
      <c r="H99" s="31">
        <v>573355</v>
      </c>
      <c r="I99" s="36">
        <f t="shared" si="17"/>
        <v>0.23635444736990724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1260063</v>
      </c>
      <c r="O99" s="36">
        <f t="shared" si="21"/>
        <v>0.5194364643480347</v>
      </c>
      <c r="P99" s="31">
        <v>303805</v>
      </c>
      <c r="Q99" s="31">
        <v>3480122</v>
      </c>
      <c r="R99" s="31">
        <v>3480122</v>
      </c>
      <c r="S99" s="31">
        <v>632441</v>
      </c>
      <c r="T99" s="36">
        <f t="shared" si="22"/>
        <v>0.18172954856180329</v>
      </c>
      <c r="U99" s="36">
        <f t="shared" si="23"/>
        <v>0.88724675367423189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49078667</v>
      </c>
      <c r="E101" s="32">
        <f>SUM(E97:E100)</f>
        <v>49078667</v>
      </c>
      <c r="F101" s="32">
        <f>SUM(F97:F100)</f>
        <v>5886531</v>
      </c>
      <c r="G101" s="37">
        <f>IF(($D101     =0),0,($F101     /$D101     ))</f>
        <v>0.11994072699651766</v>
      </c>
      <c r="H101" s="32">
        <f>SUM(H97:H100)</f>
        <v>9885931</v>
      </c>
      <c r="I101" s="37">
        <f>IF(($D101     =0),0,($H101     /$D101     ))</f>
        <v>0.20143030779544197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15772462</v>
      </c>
      <c r="O101" s="37">
        <f>IF(($D101     =0),0,($N101     /$D101     ))</f>
        <v>0.32137103479195961</v>
      </c>
      <c r="P101" s="32">
        <f>SUM(P97:P100)</f>
        <v>5741393</v>
      </c>
      <c r="Q101" s="32">
        <f>SUM(Q97:Q100)</f>
        <v>51105564</v>
      </c>
      <c r="R101" s="32">
        <f>SUM(R97:R100)</f>
        <v>29273800</v>
      </c>
      <c r="S101" s="32">
        <f>SUM(S97:S100)</f>
        <v>12170877</v>
      </c>
      <c r="T101" s="37">
        <f>IF(($Q101     =0),0,($S101     /$Q101     ))</f>
        <v>0.23815170105548586</v>
      </c>
      <c r="U101" s="37">
        <f>IF(($P101     =0),0,(($H101     /$P101     )-1))</f>
        <v>0.72186976226849486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3485361298</v>
      </c>
      <c r="E102" s="32">
        <f>SUM(E88:E90,E92:E95,E97:E100)</f>
        <v>3485361298</v>
      </c>
      <c r="F102" s="32">
        <f>SUM(F88:F90,F92:F95,F97:F100)</f>
        <v>967749254</v>
      </c>
      <c r="G102" s="37">
        <f>IF(($D102     =0),0,($F102     /$D102     ))</f>
        <v>0.27766110060248911</v>
      </c>
      <c r="H102" s="32">
        <f>SUM(H88:H90,H92:H95,H97:H100)</f>
        <v>863908578</v>
      </c>
      <c r="I102" s="37">
        <f>IF(($D102     =0),0,($H102     /$D102     ))</f>
        <v>0.24786772564891205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1831657832</v>
      </c>
      <c r="O102" s="37">
        <f>IF(($D102     =0),0,($N102     /$D102     ))</f>
        <v>0.52552882625140118</v>
      </c>
      <c r="P102" s="32">
        <f>SUM(P88:P90,P92:P95,P97:P100)</f>
        <v>1045719868</v>
      </c>
      <c r="Q102" s="32">
        <f>SUM(Q88:Q90,Q92:Q95,Q97:Q100)</f>
        <v>3502866554</v>
      </c>
      <c r="R102" s="32">
        <f>SUM(R88:R90,R92:R95,R97:R100)</f>
        <v>3436007298</v>
      </c>
      <c r="S102" s="32">
        <f>SUM(S88:S90,S92:S95,S97:S100)</f>
        <v>1728508024</v>
      </c>
      <c r="T102" s="37">
        <f>IF(($Q102     =0),0,($S102     /$Q102     ))</f>
        <v>0.49345528793444299</v>
      </c>
      <c r="U102" s="37">
        <f>IF(($P102     =0),0,(($H102     /$P102     )-1))</f>
        <v>-0.17386232734367446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634779230</v>
      </c>
      <c r="E105" s="31">
        <v>634779230</v>
      </c>
      <c r="F105" s="31">
        <v>104743494</v>
      </c>
      <c r="G105" s="36">
        <f t="shared" ref="G105:G136" si="24">IF(($D105     =0),0,($F105     /$D105     ))</f>
        <v>0.16500775238030393</v>
      </c>
      <c r="H105" s="31">
        <v>133961089</v>
      </c>
      <c r="I105" s="36">
        <f t="shared" ref="I105:I136" si="25">IF(($D105     =0),0,($H105     /$D105     ))</f>
        <v>0.21103571551955158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238704583</v>
      </c>
      <c r="O105" s="36">
        <f t="shared" ref="O105:O136" si="29">IF(($D105     =0),0,($N105     /$D105     ))</f>
        <v>0.37604346789985549</v>
      </c>
      <c r="P105" s="31">
        <v>151551676</v>
      </c>
      <c r="Q105" s="31">
        <v>661740840</v>
      </c>
      <c r="R105" s="31">
        <v>762758931</v>
      </c>
      <c r="S105" s="31">
        <v>266129408</v>
      </c>
      <c r="T105" s="36">
        <f t="shared" ref="T105:T136" si="30">IF(($Q105     =0),0,($S105     /$Q105     ))</f>
        <v>0.40216560912274962</v>
      </c>
      <c r="U105" s="36">
        <f t="shared" ref="U105:U136" si="31">IF(($P105     =0),0,(($H105     /$P105     )-1))</f>
        <v>-0.116069894205591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634779230</v>
      </c>
      <c r="E106" s="32">
        <f>E105</f>
        <v>634779230</v>
      </c>
      <c r="F106" s="32">
        <f>F105</f>
        <v>104743494</v>
      </c>
      <c r="G106" s="37">
        <f t="shared" si="24"/>
        <v>0.16500775238030393</v>
      </c>
      <c r="H106" s="32">
        <f>H105</f>
        <v>133961089</v>
      </c>
      <c r="I106" s="37">
        <f t="shared" si="25"/>
        <v>0.21103571551955158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238704583</v>
      </c>
      <c r="O106" s="37">
        <f t="shared" si="29"/>
        <v>0.37604346789985549</v>
      </c>
      <c r="P106" s="32">
        <f>P105</f>
        <v>151551676</v>
      </c>
      <c r="Q106" s="32">
        <f>Q105</f>
        <v>661740840</v>
      </c>
      <c r="R106" s="32">
        <f>R105</f>
        <v>762758931</v>
      </c>
      <c r="S106" s="32">
        <f>S105</f>
        <v>266129408</v>
      </c>
      <c r="T106" s="37">
        <f t="shared" si="30"/>
        <v>0.40216560912274962</v>
      </c>
      <c r="U106" s="37">
        <f t="shared" si="31"/>
        <v>-0.116069894205591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4525879</v>
      </c>
      <c r="E107" s="31">
        <v>4525879</v>
      </c>
      <c r="F107" s="31">
        <v>197007</v>
      </c>
      <c r="G107" s="36">
        <f t="shared" si="24"/>
        <v>4.352900287435877E-2</v>
      </c>
      <c r="H107" s="31">
        <v>1187196</v>
      </c>
      <c r="I107" s="36">
        <f t="shared" si="25"/>
        <v>0.2623128015574433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1384203</v>
      </c>
      <c r="O107" s="36">
        <f t="shared" si="29"/>
        <v>0.30584180443180209</v>
      </c>
      <c r="P107" s="31">
        <v>1060489</v>
      </c>
      <c r="Q107" s="31">
        <v>3063824</v>
      </c>
      <c r="R107" s="31">
        <v>3725716</v>
      </c>
      <c r="S107" s="31">
        <v>1896401</v>
      </c>
      <c r="T107" s="36">
        <f t="shared" si="30"/>
        <v>0.61896538443461502</v>
      </c>
      <c r="U107" s="36">
        <f t="shared" si="31"/>
        <v>0.11947978715479368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999109</v>
      </c>
      <c r="E108" s="31">
        <v>999109</v>
      </c>
      <c r="F108" s="31">
        <v>236468</v>
      </c>
      <c r="G108" s="36">
        <f t="shared" si="24"/>
        <v>0.23667888088286662</v>
      </c>
      <c r="H108" s="31">
        <v>342137</v>
      </c>
      <c r="I108" s="36">
        <f t="shared" si="25"/>
        <v>0.34244211592528945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578605</v>
      </c>
      <c r="O108" s="36">
        <f t="shared" si="29"/>
        <v>0.5791209968081561</v>
      </c>
      <c r="P108" s="31">
        <v>280656</v>
      </c>
      <c r="Q108" s="31">
        <v>911550</v>
      </c>
      <c r="R108" s="31">
        <v>911550</v>
      </c>
      <c r="S108" s="31">
        <v>440027</v>
      </c>
      <c r="T108" s="36">
        <f t="shared" si="30"/>
        <v>0.48272393176457684</v>
      </c>
      <c r="U108" s="36">
        <f t="shared" si="31"/>
        <v>0.21906176956843959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534108</v>
      </c>
      <c r="E109" s="31">
        <v>534108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6398</v>
      </c>
      <c r="Q109" s="31">
        <v>560544</v>
      </c>
      <c r="R109" s="31">
        <v>497544</v>
      </c>
      <c r="S109" s="31">
        <v>6398</v>
      </c>
      <c r="T109" s="36">
        <f t="shared" si="30"/>
        <v>1.1413912199577552E-2</v>
      </c>
      <c r="U109" s="36">
        <f t="shared" si="31"/>
        <v>-1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13395235</v>
      </c>
      <c r="E110" s="31">
        <v>13395235</v>
      </c>
      <c r="F110" s="31">
        <v>3500254</v>
      </c>
      <c r="G110" s="36">
        <f t="shared" si="24"/>
        <v>0.26130590467431142</v>
      </c>
      <c r="H110" s="31">
        <v>3327680</v>
      </c>
      <c r="I110" s="36">
        <f t="shared" si="25"/>
        <v>0.2484226667169333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6827934</v>
      </c>
      <c r="O110" s="36">
        <f t="shared" si="29"/>
        <v>0.50972857139124472</v>
      </c>
      <c r="P110" s="31">
        <v>4630661</v>
      </c>
      <c r="Q110" s="31">
        <v>18074500</v>
      </c>
      <c r="R110" s="31">
        <v>46464496</v>
      </c>
      <c r="S110" s="31">
        <v>12873540</v>
      </c>
      <c r="T110" s="36">
        <f t="shared" si="30"/>
        <v>0.71224874823646578</v>
      </c>
      <c r="U110" s="36">
        <f t="shared" si="31"/>
        <v>-0.281381211019334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19454331</v>
      </c>
      <c r="E112" s="32">
        <f>SUM(E107:E111)</f>
        <v>19454331</v>
      </c>
      <c r="F112" s="32">
        <f>SUM(F107:F111)</f>
        <v>3933729</v>
      </c>
      <c r="G112" s="37">
        <f t="shared" si="24"/>
        <v>0.2022032523246366</v>
      </c>
      <c r="H112" s="32">
        <f>SUM(H107:H111)</f>
        <v>4857013</v>
      </c>
      <c r="I112" s="37">
        <f t="shared" si="25"/>
        <v>0.24966229884749055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8790742</v>
      </c>
      <c r="O112" s="37">
        <f t="shared" si="29"/>
        <v>0.45186555117212718</v>
      </c>
      <c r="P112" s="32">
        <f>SUM(P107:P111)</f>
        <v>5978204</v>
      </c>
      <c r="Q112" s="32">
        <f>SUM(Q107:Q111)</f>
        <v>22610418</v>
      </c>
      <c r="R112" s="32">
        <f>SUM(R107:R111)</f>
        <v>51599306</v>
      </c>
      <c r="S112" s="32">
        <f>SUM(S107:S111)</f>
        <v>15216366</v>
      </c>
      <c r="T112" s="37">
        <f t="shared" si="30"/>
        <v>0.67298030491961713</v>
      </c>
      <c r="U112" s="37">
        <f t="shared" si="31"/>
        <v>-0.18754646044196555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12000</v>
      </c>
      <c r="E113" s="31">
        <v>12000</v>
      </c>
      <c r="F113" s="31">
        <v>0</v>
      </c>
      <c r="G113" s="36">
        <f t="shared" si="24"/>
        <v>0</v>
      </c>
      <c r="H113" s="31">
        <v>1780</v>
      </c>
      <c r="I113" s="36">
        <f t="shared" si="25"/>
        <v>0.14833333333333334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1780</v>
      </c>
      <c r="O113" s="36">
        <f t="shared" si="29"/>
        <v>0.14833333333333334</v>
      </c>
      <c r="P113" s="31">
        <v>100000</v>
      </c>
      <c r="Q113" s="31">
        <v>312000</v>
      </c>
      <c r="R113" s="31">
        <v>212000</v>
      </c>
      <c r="S113" s="31">
        <v>200000</v>
      </c>
      <c r="T113" s="36">
        <f t="shared" si="30"/>
        <v>0.64102564102564108</v>
      </c>
      <c r="U113" s="36">
        <f t="shared" si="31"/>
        <v>-0.98219999999999996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2365166</v>
      </c>
      <c r="E114" s="31">
        <v>2365166</v>
      </c>
      <c r="F114" s="31">
        <v>200443</v>
      </c>
      <c r="G114" s="36">
        <f t="shared" si="24"/>
        <v>8.4747962722278261E-2</v>
      </c>
      <c r="H114" s="31">
        <v>204234</v>
      </c>
      <c r="I114" s="36">
        <f t="shared" si="25"/>
        <v>8.6350810048850687E-2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404677</v>
      </c>
      <c r="O114" s="36">
        <f t="shared" si="29"/>
        <v>0.17109877277112895</v>
      </c>
      <c r="P114" s="31">
        <v>382967</v>
      </c>
      <c r="Q114" s="31">
        <v>1743957</v>
      </c>
      <c r="R114" s="31">
        <v>2080305</v>
      </c>
      <c r="S114" s="31">
        <v>723078</v>
      </c>
      <c r="T114" s="36">
        <f t="shared" si="30"/>
        <v>0.41461916778911406</v>
      </c>
      <c r="U114" s="36">
        <f t="shared" si="31"/>
        <v>-0.46670600861170808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477624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75079442</v>
      </c>
      <c r="E117" s="31">
        <v>75079442</v>
      </c>
      <c r="F117" s="31">
        <v>11626508</v>
      </c>
      <c r="G117" s="36">
        <f t="shared" si="24"/>
        <v>0.15485607897831738</v>
      </c>
      <c r="H117" s="31">
        <v>18948932</v>
      </c>
      <c r="I117" s="36">
        <f t="shared" si="25"/>
        <v>0.2523850936452085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30575440</v>
      </c>
      <c r="O117" s="36">
        <f t="shared" si="29"/>
        <v>0.40724117262352588</v>
      </c>
      <c r="P117" s="31">
        <v>18286800</v>
      </c>
      <c r="Q117" s="31">
        <v>37157546</v>
      </c>
      <c r="R117" s="31">
        <v>85757788</v>
      </c>
      <c r="S117" s="31">
        <v>30564388</v>
      </c>
      <c r="T117" s="36">
        <f t="shared" si="30"/>
        <v>0.82256207124119551</v>
      </c>
      <c r="U117" s="36">
        <f t="shared" si="31"/>
        <v>3.620819388848795E-2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495540</v>
      </c>
      <c r="E119" s="31">
        <v>495540</v>
      </c>
      <c r="F119" s="31">
        <v>123132</v>
      </c>
      <c r="G119" s="36">
        <f t="shared" si="24"/>
        <v>0.24848044557452476</v>
      </c>
      <c r="H119" s="31">
        <v>158355</v>
      </c>
      <c r="I119" s="36">
        <f t="shared" si="25"/>
        <v>0.31956047947693428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281487</v>
      </c>
      <c r="O119" s="36">
        <f t="shared" si="29"/>
        <v>0.56804092505145898</v>
      </c>
      <c r="P119" s="31">
        <v>145664</v>
      </c>
      <c r="Q119" s="31">
        <v>412596</v>
      </c>
      <c r="R119" s="31">
        <v>412596</v>
      </c>
      <c r="S119" s="31">
        <v>251154</v>
      </c>
      <c r="T119" s="36">
        <f t="shared" si="30"/>
        <v>0.60871651688334349</v>
      </c>
      <c r="U119" s="36">
        <f t="shared" si="31"/>
        <v>8.7125164762741569E-2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77952148</v>
      </c>
      <c r="E121" s="32">
        <f>SUM(E113:E120)</f>
        <v>77952148</v>
      </c>
      <c r="F121" s="32">
        <f>SUM(F113:F120)</f>
        <v>11950083</v>
      </c>
      <c r="G121" s="37">
        <f t="shared" si="24"/>
        <v>0.15330024003956888</v>
      </c>
      <c r="H121" s="32">
        <f>SUM(H113:H120)</f>
        <v>19313301</v>
      </c>
      <c r="I121" s="37">
        <f t="shared" si="25"/>
        <v>0.2477584196910135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31263384</v>
      </c>
      <c r="O121" s="37">
        <f t="shared" si="29"/>
        <v>0.40105865973058241</v>
      </c>
      <c r="P121" s="32">
        <f>SUM(P113:P120)</f>
        <v>18915431</v>
      </c>
      <c r="Q121" s="32">
        <f>SUM(Q113:Q120)</f>
        <v>40103723</v>
      </c>
      <c r="R121" s="32">
        <f>SUM(R113:R120)</f>
        <v>88462689</v>
      </c>
      <c r="S121" s="32">
        <f>SUM(S113:S120)</f>
        <v>31738620</v>
      </c>
      <c r="T121" s="37">
        <f t="shared" si="30"/>
        <v>0.79141330594169523</v>
      </c>
      <c r="U121" s="37">
        <f t="shared" si="31"/>
        <v>2.103414931438774E-2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3999749</v>
      </c>
      <c r="E122" s="31">
        <v>3999749</v>
      </c>
      <c r="F122" s="31">
        <v>930073</v>
      </c>
      <c r="G122" s="36">
        <f t="shared" si="24"/>
        <v>0.23253284143580011</v>
      </c>
      <c r="H122" s="31">
        <v>1271130</v>
      </c>
      <c r="I122" s="36">
        <f t="shared" si="25"/>
        <v>0.31780244210324199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2201203</v>
      </c>
      <c r="O122" s="36">
        <f t="shared" si="29"/>
        <v>0.55033528353904204</v>
      </c>
      <c r="P122" s="31">
        <v>1102259</v>
      </c>
      <c r="Q122" s="31">
        <v>3842140</v>
      </c>
      <c r="R122" s="31">
        <v>3827689</v>
      </c>
      <c r="S122" s="31">
        <v>2035043</v>
      </c>
      <c r="T122" s="36">
        <f t="shared" si="30"/>
        <v>0.52966393728495054</v>
      </c>
      <c r="U122" s="36">
        <f t="shared" si="31"/>
        <v>0.15320446464941551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2401746</v>
      </c>
      <c r="E123" s="31">
        <v>2401746</v>
      </c>
      <c r="F123" s="31">
        <v>648345</v>
      </c>
      <c r="G123" s="36">
        <f t="shared" si="24"/>
        <v>0.26994736329320418</v>
      </c>
      <c r="H123" s="31">
        <v>991973</v>
      </c>
      <c r="I123" s="36">
        <f t="shared" si="25"/>
        <v>0.41302161011197686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1640318</v>
      </c>
      <c r="O123" s="36">
        <f t="shared" si="29"/>
        <v>0.68296897340518103</v>
      </c>
      <c r="P123" s="31">
        <v>553746</v>
      </c>
      <c r="Q123" s="31">
        <v>1606476</v>
      </c>
      <c r="R123" s="31">
        <v>2287380</v>
      </c>
      <c r="S123" s="31">
        <v>1219258</v>
      </c>
      <c r="T123" s="36">
        <f t="shared" si="30"/>
        <v>0.75896434182645744</v>
      </c>
      <c r="U123" s="36">
        <f t="shared" si="31"/>
        <v>0.79138630346765493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6687188</v>
      </c>
      <c r="E124" s="31">
        <v>6687188</v>
      </c>
      <c r="F124" s="31">
        <v>1870505</v>
      </c>
      <c r="G124" s="36">
        <f t="shared" si="24"/>
        <v>0.27971473211161402</v>
      </c>
      <c r="H124" s="31">
        <v>1862658</v>
      </c>
      <c r="I124" s="36">
        <f t="shared" si="25"/>
        <v>0.27854129418822982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3733163</v>
      </c>
      <c r="O124" s="36">
        <f t="shared" si="29"/>
        <v>0.55825602629984383</v>
      </c>
      <c r="P124" s="31">
        <v>1470840</v>
      </c>
      <c r="Q124" s="31">
        <v>9804048</v>
      </c>
      <c r="R124" s="31">
        <v>7011087</v>
      </c>
      <c r="S124" s="31">
        <v>2886930</v>
      </c>
      <c r="T124" s="36">
        <f t="shared" si="30"/>
        <v>0.29446306260434463</v>
      </c>
      <c r="U124" s="36">
        <f t="shared" si="31"/>
        <v>0.26639063392347229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13088683</v>
      </c>
      <c r="E126" s="32">
        <f>SUM(E122:E125)</f>
        <v>13088683</v>
      </c>
      <c r="F126" s="32">
        <f>SUM(F122:F125)</f>
        <v>3448923</v>
      </c>
      <c r="G126" s="37">
        <f t="shared" si="24"/>
        <v>0.2635042043573062</v>
      </c>
      <c r="H126" s="32">
        <f>SUM(H122:H125)</f>
        <v>4125761</v>
      </c>
      <c r="I126" s="37">
        <f t="shared" si="25"/>
        <v>0.31521590063721461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7574684</v>
      </c>
      <c r="O126" s="37">
        <f t="shared" si="29"/>
        <v>0.57872010499452087</v>
      </c>
      <c r="P126" s="32">
        <f>SUM(P122:P125)</f>
        <v>3126845</v>
      </c>
      <c r="Q126" s="32">
        <f>SUM(Q122:Q125)</f>
        <v>15252664</v>
      </c>
      <c r="R126" s="32">
        <f>SUM(R122:R125)</f>
        <v>13126156</v>
      </c>
      <c r="S126" s="32">
        <f>SUM(S122:S125)</f>
        <v>6141231</v>
      </c>
      <c r="T126" s="37">
        <f t="shared" si="30"/>
        <v>0.40263333670760726</v>
      </c>
      <c r="U126" s="37">
        <f t="shared" si="31"/>
        <v>0.31946450815438565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458880</v>
      </c>
      <c r="E127" s="31">
        <v>458880</v>
      </c>
      <c r="F127" s="31">
        <v>-27473</v>
      </c>
      <c r="G127" s="36">
        <f t="shared" si="24"/>
        <v>-5.9869682705718269E-2</v>
      </c>
      <c r="H127" s="31">
        <v>-13707</v>
      </c>
      <c r="I127" s="36">
        <f t="shared" si="25"/>
        <v>-2.9870554393305441E-2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-41180</v>
      </c>
      <c r="O127" s="36">
        <f t="shared" si="29"/>
        <v>-8.9740237099023706E-2</v>
      </c>
      <c r="P127" s="31">
        <v>-20220</v>
      </c>
      <c r="Q127" s="31">
        <v>807055</v>
      </c>
      <c r="R127" s="31">
        <v>660056</v>
      </c>
      <c r="S127" s="31">
        <v>-51299</v>
      </c>
      <c r="T127" s="36">
        <f t="shared" si="30"/>
        <v>-6.3563202012254433E-2</v>
      </c>
      <c r="U127" s="36">
        <f t="shared" si="31"/>
        <v>-0.32210682492581599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2468000</v>
      </c>
      <c r="E129" s="31">
        <v>2468000</v>
      </c>
      <c r="F129" s="31">
        <v>43188</v>
      </c>
      <c r="G129" s="36">
        <f t="shared" si="24"/>
        <v>1.7499189627228524E-2</v>
      </c>
      <c r="H129" s="31">
        <v>155883</v>
      </c>
      <c r="I129" s="36">
        <f t="shared" si="25"/>
        <v>6.3161669367909234E-2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199071</v>
      </c>
      <c r="O129" s="36">
        <f t="shared" si="29"/>
        <v>8.0660858995137766E-2</v>
      </c>
      <c r="P129" s="31">
        <v>1322304</v>
      </c>
      <c r="Q129" s="31">
        <v>399984</v>
      </c>
      <c r="R129" s="31">
        <v>399984</v>
      </c>
      <c r="S129" s="31">
        <v>1654077</v>
      </c>
      <c r="T129" s="36">
        <f t="shared" si="30"/>
        <v>4.1353579143165726</v>
      </c>
      <c r="U129" s="36">
        <f t="shared" si="31"/>
        <v>-0.88211258530564829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100000</v>
      </c>
      <c r="E130" s="31">
        <v>100000</v>
      </c>
      <c r="F130" s="31">
        <v>19418</v>
      </c>
      <c r="G130" s="36">
        <f t="shared" si="24"/>
        <v>0.19417999999999999</v>
      </c>
      <c r="H130" s="31">
        <v>41906</v>
      </c>
      <c r="I130" s="36">
        <f t="shared" si="25"/>
        <v>0.41905999999999999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61324</v>
      </c>
      <c r="O130" s="36">
        <f t="shared" si="29"/>
        <v>0.61324000000000001</v>
      </c>
      <c r="P130" s="31">
        <v>14765</v>
      </c>
      <c r="Q130" s="31">
        <v>100000</v>
      </c>
      <c r="R130" s="31">
        <v>100000</v>
      </c>
      <c r="S130" s="31">
        <v>21304</v>
      </c>
      <c r="T130" s="36">
        <f t="shared" si="30"/>
        <v>0.21304000000000001</v>
      </c>
      <c r="U130" s="36">
        <f t="shared" si="31"/>
        <v>1.8381984422621063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3026880</v>
      </c>
      <c r="E132" s="32">
        <f>SUM(E127:E131)</f>
        <v>3026880</v>
      </c>
      <c r="F132" s="32">
        <f>SUM(F127:F131)</f>
        <v>35133</v>
      </c>
      <c r="G132" s="37">
        <f t="shared" si="24"/>
        <v>1.1607001268633049E-2</v>
      </c>
      <c r="H132" s="32">
        <f>SUM(H127:H131)</f>
        <v>184082</v>
      </c>
      <c r="I132" s="37">
        <f t="shared" si="25"/>
        <v>6.0815757479649013E-2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219215</v>
      </c>
      <c r="O132" s="37">
        <f t="shared" si="29"/>
        <v>7.2422758748282065E-2</v>
      </c>
      <c r="P132" s="32">
        <f>SUM(P127:P131)</f>
        <v>1316849</v>
      </c>
      <c r="Q132" s="32">
        <f>SUM(Q127:Q131)</f>
        <v>1307039</v>
      </c>
      <c r="R132" s="32">
        <f>SUM(R127:R131)</f>
        <v>1160040</v>
      </c>
      <c r="S132" s="32">
        <f>SUM(S127:S131)</f>
        <v>1624082</v>
      </c>
      <c r="T132" s="37">
        <f t="shared" si="30"/>
        <v>1.2425658300938227</v>
      </c>
      <c r="U132" s="37">
        <f t="shared" si="31"/>
        <v>-0.86021024430287751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37157184</v>
      </c>
      <c r="E133" s="31">
        <v>37157184</v>
      </c>
      <c r="F133" s="31">
        <v>6665193</v>
      </c>
      <c r="G133" s="36">
        <f t="shared" si="24"/>
        <v>0.17937831349114078</v>
      </c>
      <c r="H133" s="31">
        <v>8856465</v>
      </c>
      <c r="I133" s="36">
        <f t="shared" si="25"/>
        <v>0.23835135084510173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15521658</v>
      </c>
      <c r="O133" s="36">
        <f t="shared" si="29"/>
        <v>0.41772966433624248</v>
      </c>
      <c r="P133" s="31">
        <v>18939202</v>
      </c>
      <c r="Q133" s="31">
        <v>72571874</v>
      </c>
      <c r="R133" s="31">
        <v>73933168</v>
      </c>
      <c r="S133" s="31">
        <v>36069856</v>
      </c>
      <c r="T133" s="36">
        <f t="shared" si="30"/>
        <v>0.49702252418064885</v>
      </c>
      <c r="U133" s="36">
        <f t="shared" si="31"/>
        <v>-0.53237390889014224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37157184</v>
      </c>
      <c r="E137" s="32">
        <f>SUM(E133:E136)</f>
        <v>37157184</v>
      </c>
      <c r="F137" s="32">
        <f>SUM(F133:F136)</f>
        <v>6665193</v>
      </c>
      <c r="G137" s="37">
        <f t="shared" ref="G137:G170" si="32">IF(($D137     =0),0,($F137     /$D137     ))</f>
        <v>0.17937831349114078</v>
      </c>
      <c r="H137" s="32">
        <f>SUM(H133:H136)</f>
        <v>8856465</v>
      </c>
      <c r="I137" s="37">
        <f t="shared" ref="I137:I170" si="33">IF(($D137     =0),0,($H137     /$D137     ))</f>
        <v>0.23835135084510173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15521658</v>
      </c>
      <c r="O137" s="37">
        <f t="shared" ref="O137:O170" si="37">IF(($D137     =0),0,($N137     /$D137     ))</f>
        <v>0.41772966433624248</v>
      </c>
      <c r="P137" s="32">
        <f>SUM(P133:P136)</f>
        <v>18939202</v>
      </c>
      <c r="Q137" s="32">
        <f>SUM(Q133:Q136)</f>
        <v>72571874</v>
      </c>
      <c r="R137" s="32">
        <f>SUM(R133:R136)</f>
        <v>73933168</v>
      </c>
      <c r="S137" s="32">
        <f>SUM(S133:S136)</f>
        <v>36069856</v>
      </c>
      <c r="T137" s="37">
        <f t="shared" ref="T137:T170" si="38">IF(($Q137     =0),0,($S137     /$Q137     ))</f>
        <v>0.49702252418064885</v>
      </c>
      <c r="U137" s="37">
        <f t="shared" ref="U137:U170" si="39">IF(($P137     =0),0,(($H137     /$P137     )-1))</f>
        <v>-0.53237390889014224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2827570</v>
      </c>
      <c r="E140" s="31">
        <v>2827570</v>
      </c>
      <c r="F140" s="31">
        <v>959811</v>
      </c>
      <c r="G140" s="36">
        <f t="shared" si="32"/>
        <v>0.33944729927110556</v>
      </c>
      <c r="H140" s="31">
        <v>861015</v>
      </c>
      <c r="I140" s="36">
        <f t="shared" si="33"/>
        <v>0.30450705022333663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1820826</v>
      </c>
      <c r="O140" s="36">
        <f t="shared" si="37"/>
        <v>0.64395434949444219</v>
      </c>
      <c r="P140" s="31">
        <v>765363</v>
      </c>
      <c r="Q140" s="31">
        <v>2637202</v>
      </c>
      <c r="R140" s="31">
        <v>2631032</v>
      </c>
      <c r="S140" s="31">
        <v>1383701</v>
      </c>
      <c r="T140" s="36">
        <f t="shared" si="38"/>
        <v>0.52468525353765094</v>
      </c>
      <c r="U140" s="36">
        <f t="shared" si="39"/>
        <v>0.12497599178429053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691549</v>
      </c>
      <c r="E141" s="31">
        <v>691549</v>
      </c>
      <c r="F141" s="31">
        <v>210019</v>
      </c>
      <c r="G141" s="36">
        <f t="shared" si="32"/>
        <v>0.3036935922111087</v>
      </c>
      <c r="H141" s="31">
        <v>210443</v>
      </c>
      <c r="I141" s="36">
        <f t="shared" si="33"/>
        <v>0.30430670856295072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420462</v>
      </c>
      <c r="O141" s="36">
        <f t="shared" si="37"/>
        <v>0.60800030077405942</v>
      </c>
      <c r="P141" s="31">
        <v>169668</v>
      </c>
      <c r="Q141" s="31">
        <v>517473</v>
      </c>
      <c r="R141" s="31">
        <v>609746</v>
      </c>
      <c r="S141" s="31">
        <v>305241</v>
      </c>
      <c r="T141" s="36">
        <f t="shared" si="38"/>
        <v>0.5898684569049979</v>
      </c>
      <c r="U141" s="36">
        <f t="shared" si="39"/>
        <v>0.24032227644576465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440870</v>
      </c>
      <c r="E142" s="31">
        <v>440870</v>
      </c>
      <c r="F142" s="31">
        <v>14232</v>
      </c>
      <c r="G142" s="36">
        <f t="shared" si="32"/>
        <v>3.2281624968811665E-2</v>
      </c>
      <c r="H142" s="31">
        <v>4800</v>
      </c>
      <c r="I142" s="36">
        <f t="shared" si="33"/>
        <v>1.08875632272552E-2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19032</v>
      </c>
      <c r="O142" s="36">
        <f t="shared" si="37"/>
        <v>4.3169188196066868E-2</v>
      </c>
      <c r="P142" s="31">
        <v>28755</v>
      </c>
      <c r="Q142" s="31">
        <v>756871</v>
      </c>
      <c r="R142" s="31">
        <v>506871</v>
      </c>
      <c r="S142" s="31">
        <v>28755</v>
      </c>
      <c r="T142" s="36">
        <f t="shared" si="38"/>
        <v>3.7991943144868812E-2</v>
      </c>
      <c r="U142" s="36">
        <f t="shared" si="39"/>
        <v>-0.83307250912884712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3959989</v>
      </c>
      <c r="E144" s="32">
        <f>SUM(E138:E143)</f>
        <v>3959989</v>
      </c>
      <c r="F144" s="32">
        <f>SUM(F138:F143)</f>
        <v>1184062</v>
      </c>
      <c r="G144" s="37">
        <f t="shared" si="32"/>
        <v>0.29900638612885033</v>
      </c>
      <c r="H144" s="32">
        <f>SUM(H138:H143)</f>
        <v>1076258</v>
      </c>
      <c r="I144" s="37">
        <f t="shared" si="33"/>
        <v>0.27178307818531822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2260320</v>
      </c>
      <c r="O144" s="37">
        <f t="shared" si="37"/>
        <v>0.57078946431416855</v>
      </c>
      <c r="P144" s="32">
        <f>SUM(P138:P143)</f>
        <v>963786</v>
      </c>
      <c r="Q144" s="32">
        <f>SUM(Q138:Q143)</f>
        <v>3911546</v>
      </c>
      <c r="R144" s="32">
        <f>SUM(R138:R143)</f>
        <v>3747649</v>
      </c>
      <c r="S144" s="32">
        <f>SUM(S138:S143)</f>
        <v>1717697</v>
      </c>
      <c r="T144" s="37">
        <f t="shared" si="38"/>
        <v>0.43913506322052714</v>
      </c>
      <c r="U144" s="37">
        <f t="shared" si="39"/>
        <v>0.11669810518102564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4554924</v>
      </c>
      <c r="E146" s="31">
        <v>4554924</v>
      </c>
      <c r="F146" s="31">
        <v>363683</v>
      </c>
      <c r="G146" s="36">
        <f t="shared" si="32"/>
        <v>7.9843922752607946E-2</v>
      </c>
      <c r="H146" s="31">
        <v>418028</v>
      </c>
      <c r="I146" s="36">
        <f t="shared" si="33"/>
        <v>9.1774967046651057E-2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781711</v>
      </c>
      <c r="O146" s="36">
        <f t="shared" si="37"/>
        <v>0.17161888979925899</v>
      </c>
      <c r="P146" s="31">
        <v>337115</v>
      </c>
      <c r="Q146" s="31">
        <v>1208543</v>
      </c>
      <c r="R146" s="31">
        <v>1361492</v>
      </c>
      <c r="S146" s="31">
        <v>680740</v>
      </c>
      <c r="T146" s="36">
        <f t="shared" si="38"/>
        <v>0.56327329685414584</v>
      </c>
      <c r="U146" s="36">
        <f t="shared" si="39"/>
        <v>0.24001601827269625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4554924</v>
      </c>
      <c r="E150" s="32">
        <f>SUM(E145:E149)</f>
        <v>4554924</v>
      </c>
      <c r="F150" s="32">
        <f>SUM(F145:F149)</f>
        <v>363683</v>
      </c>
      <c r="G150" s="37">
        <f t="shared" si="32"/>
        <v>7.9843922752607946E-2</v>
      </c>
      <c r="H150" s="32">
        <f>SUM(H145:H149)</f>
        <v>418028</v>
      </c>
      <c r="I150" s="37">
        <f t="shared" si="33"/>
        <v>9.1774967046651057E-2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781711</v>
      </c>
      <c r="O150" s="37">
        <f t="shared" si="37"/>
        <v>0.17161888979925899</v>
      </c>
      <c r="P150" s="32">
        <f>SUM(P145:P149)</f>
        <v>337115</v>
      </c>
      <c r="Q150" s="32">
        <f>SUM(Q145:Q149)</f>
        <v>1208543</v>
      </c>
      <c r="R150" s="32">
        <f>SUM(R145:R149)</f>
        <v>1361492</v>
      </c>
      <c r="S150" s="32">
        <f>SUM(S145:S149)</f>
        <v>680740</v>
      </c>
      <c r="T150" s="37">
        <f t="shared" si="38"/>
        <v>0.56327329685414584</v>
      </c>
      <c r="U150" s="37">
        <f t="shared" si="39"/>
        <v>0.24001601827269625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87762600</v>
      </c>
      <c r="E152" s="31">
        <v>89203653</v>
      </c>
      <c r="F152" s="31">
        <v>18115835</v>
      </c>
      <c r="G152" s="36">
        <f t="shared" si="32"/>
        <v>0.20641862251118359</v>
      </c>
      <c r="H152" s="31">
        <v>6026597</v>
      </c>
      <c r="I152" s="36">
        <f t="shared" si="33"/>
        <v>6.8669307882856703E-2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24142432</v>
      </c>
      <c r="O152" s="36">
        <f t="shared" si="37"/>
        <v>0.27508793039404028</v>
      </c>
      <c r="P152" s="31">
        <v>43728976</v>
      </c>
      <c r="Q152" s="31">
        <v>22675800</v>
      </c>
      <c r="R152" s="31">
        <v>106289600</v>
      </c>
      <c r="S152" s="31">
        <v>90851183</v>
      </c>
      <c r="T152" s="36">
        <f t="shared" si="38"/>
        <v>4.0065260321576304</v>
      </c>
      <c r="U152" s="36">
        <f t="shared" si="39"/>
        <v>-0.86218298365824986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2490290</v>
      </c>
      <c r="E153" s="31">
        <v>2490290</v>
      </c>
      <c r="F153" s="31">
        <v>436253</v>
      </c>
      <c r="G153" s="36">
        <f t="shared" si="32"/>
        <v>0.17518160535519958</v>
      </c>
      <c r="H153" s="31">
        <v>436311</v>
      </c>
      <c r="I153" s="36">
        <f t="shared" si="33"/>
        <v>0.17520489581534682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872564</v>
      </c>
      <c r="O153" s="36">
        <f t="shared" si="37"/>
        <v>0.35038650117054643</v>
      </c>
      <c r="P153" s="31">
        <v>628324</v>
      </c>
      <c r="Q153" s="31">
        <v>2473670</v>
      </c>
      <c r="R153" s="31">
        <v>2611510</v>
      </c>
      <c r="S153" s="31">
        <v>1142901</v>
      </c>
      <c r="T153" s="36">
        <f t="shared" si="38"/>
        <v>0.4620264627052113</v>
      </c>
      <c r="U153" s="36">
        <f t="shared" si="39"/>
        <v>-0.30559552078227159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130435</v>
      </c>
      <c r="E155" s="31">
        <v>130435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100000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90383325</v>
      </c>
      <c r="E157" s="32">
        <f>SUM(E151:E156)</f>
        <v>91824378</v>
      </c>
      <c r="F157" s="32">
        <f>SUM(F151:F156)</f>
        <v>18552088</v>
      </c>
      <c r="G157" s="37">
        <f t="shared" si="32"/>
        <v>0.20526007424488976</v>
      </c>
      <c r="H157" s="32">
        <f>SUM(H151:H156)</f>
        <v>6462908</v>
      </c>
      <c r="I157" s="37">
        <f t="shared" si="33"/>
        <v>7.1505534898168438E-2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25014996</v>
      </c>
      <c r="O157" s="37">
        <f t="shared" si="37"/>
        <v>0.2767656091430582</v>
      </c>
      <c r="P157" s="32">
        <f>SUM(P151:P156)</f>
        <v>44357300</v>
      </c>
      <c r="Q157" s="32">
        <f>SUM(Q151:Q156)</f>
        <v>25249470</v>
      </c>
      <c r="R157" s="32">
        <f>SUM(R151:R156)</f>
        <v>108901110</v>
      </c>
      <c r="S157" s="32">
        <f>SUM(S151:S156)</f>
        <v>91994084</v>
      </c>
      <c r="T157" s="37">
        <f t="shared" si="38"/>
        <v>3.643406534869841</v>
      </c>
      <c r="U157" s="37">
        <f t="shared" si="39"/>
        <v>-0.85429888654178687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30000</v>
      </c>
      <c r="E158" s="31">
        <v>30000</v>
      </c>
      <c r="F158" s="31">
        <v>15050</v>
      </c>
      <c r="G158" s="36">
        <f t="shared" si="32"/>
        <v>0.50166666666666671</v>
      </c>
      <c r="H158" s="31">
        <v>13950</v>
      </c>
      <c r="I158" s="36">
        <f t="shared" si="33"/>
        <v>0.46500000000000002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29000</v>
      </c>
      <c r="O158" s="36">
        <f t="shared" si="37"/>
        <v>0.96666666666666667</v>
      </c>
      <c r="P158" s="31">
        <v>19950</v>
      </c>
      <c r="Q158" s="31">
        <v>20000</v>
      </c>
      <c r="R158" s="31">
        <v>40000</v>
      </c>
      <c r="S158" s="31">
        <v>19950</v>
      </c>
      <c r="T158" s="36">
        <f t="shared" si="38"/>
        <v>0.99750000000000005</v>
      </c>
      <c r="U158" s="36">
        <f t="shared" si="39"/>
        <v>-0.3007518796992481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28578372</v>
      </c>
      <c r="E159" s="31">
        <v>28578372</v>
      </c>
      <c r="F159" s="31">
        <v>3957808</v>
      </c>
      <c r="G159" s="36">
        <f t="shared" si="32"/>
        <v>0.1384896242515144</v>
      </c>
      <c r="H159" s="31">
        <v>3874970</v>
      </c>
      <c r="I159" s="36">
        <f t="shared" si="33"/>
        <v>0.13559099867550187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7832778</v>
      </c>
      <c r="O159" s="36">
        <f t="shared" si="37"/>
        <v>0.27408062292701629</v>
      </c>
      <c r="P159" s="31">
        <v>6774356</v>
      </c>
      <c r="Q159" s="31">
        <v>77588087</v>
      </c>
      <c r="R159" s="31">
        <v>28755409</v>
      </c>
      <c r="S159" s="31">
        <v>10685665</v>
      </c>
      <c r="T159" s="36">
        <f t="shared" si="38"/>
        <v>0.13772301152366342</v>
      </c>
      <c r="U159" s="36">
        <f t="shared" si="39"/>
        <v>-0.42799433628820216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9240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28608372</v>
      </c>
      <c r="E163" s="32">
        <f>SUM(E158:E162)</f>
        <v>28608372</v>
      </c>
      <c r="F163" s="32">
        <f>SUM(F158:F162)</f>
        <v>3972858</v>
      </c>
      <c r="G163" s="37">
        <f t="shared" si="32"/>
        <v>0.13887046770784439</v>
      </c>
      <c r="H163" s="32">
        <f>SUM(H158:H162)</f>
        <v>3888920</v>
      </c>
      <c r="I163" s="37">
        <f t="shared" si="33"/>
        <v>0.13593643147537371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7861778</v>
      </c>
      <c r="O163" s="37">
        <f t="shared" si="37"/>
        <v>0.2748068991832181</v>
      </c>
      <c r="P163" s="32">
        <f>SUM(P158:P162)</f>
        <v>6794306</v>
      </c>
      <c r="Q163" s="32">
        <f>SUM(Q158:Q162)</f>
        <v>77617327</v>
      </c>
      <c r="R163" s="32">
        <f>SUM(R158:R162)</f>
        <v>28795409</v>
      </c>
      <c r="S163" s="32">
        <f>SUM(S158:S162)</f>
        <v>10705615</v>
      </c>
      <c r="T163" s="37">
        <f t="shared" si="38"/>
        <v>0.13792815874733744</v>
      </c>
      <c r="U163" s="37">
        <f t="shared" si="39"/>
        <v>-0.42762071652351252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2599223</v>
      </c>
      <c r="E165" s="31">
        <v>2599223</v>
      </c>
      <c r="F165" s="31">
        <v>2158195</v>
      </c>
      <c r="G165" s="36">
        <f t="shared" si="32"/>
        <v>0.83032313887650266</v>
      </c>
      <c r="H165" s="31">
        <v>2519992</v>
      </c>
      <c r="I165" s="36">
        <f t="shared" si="33"/>
        <v>0.96951742886239467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4678187</v>
      </c>
      <c r="O165" s="36">
        <f t="shared" si="37"/>
        <v>1.7998405677388973</v>
      </c>
      <c r="P165" s="31">
        <v>4293541</v>
      </c>
      <c r="Q165" s="31">
        <v>2332272</v>
      </c>
      <c r="R165" s="31">
        <v>2348272</v>
      </c>
      <c r="S165" s="31">
        <v>11499077</v>
      </c>
      <c r="T165" s="36">
        <f t="shared" si="38"/>
        <v>4.9304184932117696</v>
      </c>
      <c r="U165" s="36">
        <f t="shared" si="39"/>
        <v>-0.41307373098335387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1038786</v>
      </c>
      <c r="E167" s="31">
        <v>1038786</v>
      </c>
      <c r="F167" s="31">
        <v>78480</v>
      </c>
      <c r="G167" s="36">
        <f t="shared" si="32"/>
        <v>7.5549728240465311E-2</v>
      </c>
      <c r="H167" s="31">
        <v>1171638</v>
      </c>
      <c r="I167" s="36">
        <f t="shared" si="33"/>
        <v>1.1278915965367264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1250118</v>
      </c>
      <c r="O167" s="36">
        <f t="shared" si="37"/>
        <v>1.2034413247771918</v>
      </c>
      <c r="P167" s="31">
        <v>0</v>
      </c>
      <c r="Q167" s="31">
        <v>970623</v>
      </c>
      <c r="R167" s="31">
        <v>620623</v>
      </c>
      <c r="S167" s="31">
        <v>53528</v>
      </c>
      <c r="T167" s="36">
        <f t="shared" si="38"/>
        <v>5.514808530191434E-2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3638009</v>
      </c>
      <c r="E169" s="32">
        <f>SUM(E164:E168)</f>
        <v>3638009</v>
      </c>
      <c r="F169" s="32">
        <f>SUM(F164:F168)</f>
        <v>2236675</v>
      </c>
      <c r="G169" s="37">
        <f t="shared" si="32"/>
        <v>0.61480744000358434</v>
      </c>
      <c r="H169" s="32">
        <f>SUM(H164:H168)</f>
        <v>3691630</v>
      </c>
      <c r="I169" s="37">
        <f t="shared" si="33"/>
        <v>1.0147391059230475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5928305</v>
      </c>
      <c r="O169" s="37">
        <f t="shared" si="37"/>
        <v>1.6295465459266318</v>
      </c>
      <c r="P169" s="32">
        <f>SUM(P164:P168)</f>
        <v>4293541</v>
      </c>
      <c r="Q169" s="32">
        <f>SUM(Q164:Q168)</f>
        <v>3302895</v>
      </c>
      <c r="R169" s="32">
        <f>SUM(R164:R168)</f>
        <v>2968895</v>
      </c>
      <c r="S169" s="32">
        <f>SUM(S164:S168)</f>
        <v>11552605</v>
      </c>
      <c r="T169" s="37">
        <f t="shared" si="38"/>
        <v>3.4977209387522157</v>
      </c>
      <c r="U169" s="37">
        <f t="shared" si="39"/>
        <v>-0.14018988056711235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916603075</v>
      </c>
      <c r="E170" s="32">
        <f>SUM(E105,E107:E111,E113:E120,E122:E125,E127:E131,E133:E136,E138:E143,E145:E149,E151:E156,E158:E162,E164:E168)</f>
        <v>918044128</v>
      </c>
      <c r="F170" s="32">
        <f>SUM(F105,F107:F111,F113:F120,F122:F125,F127:F131,F133:F136,F138:F143,F145:F149,F151:F156,F158:F162,F164:F168)</f>
        <v>157085921</v>
      </c>
      <c r="G170" s="37">
        <f t="shared" si="32"/>
        <v>0.17137834825614129</v>
      </c>
      <c r="H170" s="32">
        <f>SUM(H105,H107:H111,H113:H120,H122:H125,H127:H131,H133:H136,H138:H143,H145:H149,H151:H156,H158:H162,H164:H168)</f>
        <v>186835455</v>
      </c>
      <c r="I170" s="37">
        <f t="shared" si="33"/>
        <v>0.20383463692831272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343921376</v>
      </c>
      <c r="O170" s="37">
        <f t="shared" si="37"/>
        <v>0.37521298518445401</v>
      </c>
      <c r="P170" s="32">
        <f>SUM(P105,P107:P111,P113:P120,P122:P125,P127:P131,P133:P136,P138:P143,P145:P149,P151:P156,P158:P162,P164:P168)</f>
        <v>256574255</v>
      </c>
      <c r="Q170" s="32">
        <f>SUM(Q105,Q107:Q111,Q113:Q120,Q122:Q125,Q127:Q131,Q133:Q136,Q138:Q143,Q145:Q149,Q151:Q156,Q158:Q162,Q164:Q168)</f>
        <v>924876339</v>
      </c>
      <c r="R170" s="32">
        <f>SUM(R105,R107:R111,R113:R120,R122:R125,R127:R131,R133:R136,R138:R143,R145:R149,R151:R156,R158:R162,R164:R168)</f>
        <v>1136814845</v>
      </c>
      <c r="S170" s="32">
        <f>SUM(S105,S107:S111,S113:S120,S122:S125,S127:S131,S133:S136,S138:S143,S145:S149,S151:S156,S158:S162,S164:S168)</f>
        <v>473570304</v>
      </c>
      <c r="T170" s="37">
        <f t="shared" si="38"/>
        <v>0.51203634911023499</v>
      </c>
      <c r="U170" s="37">
        <f t="shared" si="39"/>
        <v>-0.27180747343493217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1694846</v>
      </c>
      <c r="E173" s="31">
        <v>1694846</v>
      </c>
      <c r="F173" s="31">
        <v>345527</v>
      </c>
      <c r="G173" s="36">
        <f t="shared" ref="G173:G205" si="40">IF(($D173     =0),0,($F173     /$D173     ))</f>
        <v>0.2038692600979676</v>
      </c>
      <c r="H173" s="31">
        <v>353555</v>
      </c>
      <c r="I173" s="36">
        <f t="shared" ref="I173:I205" si="41">IF(($D173     =0),0,($H173     /$D173     ))</f>
        <v>0.20860597364008293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699082</v>
      </c>
      <c r="O173" s="36">
        <f t="shared" ref="O173:O205" si="45">IF(($D173     =0),0,($N173     /$D173     ))</f>
        <v>0.41247523373805056</v>
      </c>
      <c r="P173" s="31">
        <v>334122</v>
      </c>
      <c r="Q173" s="31">
        <v>1547126</v>
      </c>
      <c r="R173" s="31">
        <v>1553047</v>
      </c>
      <c r="S173" s="31">
        <v>680063</v>
      </c>
      <c r="T173" s="36">
        <f t="shared" ref="T173:T205" si="46">IF(($Q173     =0),0,($S173     /$Q173     ))</f>
        <v>0.43956536183866085</v>
      </c>
      <c r="U173" s="36">
        <f t="shared" ref="U173:U205" si="47">IF(($P173     =0),0,(($H173     /$P173     )-1))</f>
        <v>5.8161390150903047E-2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1431220</v>
      </c>
      <c r="E174" s="31">
        <v>1431220</v>
      </c>
      <c r="F174" s="31">
        <v>110978</v>
      </c>
      <c r="G174" s="36">
        <f t="shared" si="40"/>
        <v>7.754083928396753E-2</v>
      </c>
      <c r="H174" s="31">
        <v>141376</v>
      </c>
      <c r="I174" s="36">
        <f t="shared" si="41"/>
        <v>9.8780061765486787E-2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252354</v>
      </c>
      <c r="O174" s="36">
        <f t="shared" si="45"/>
        <v>0.1763209010494543</v>
      </c>
      <c r="P174" s="31">
        <v>387689</v>
      </c>
      <c r="Q174" s="31">
        <v>1429364</v>
      </c>
      <c r="R174" s="31">
        <v>1364364</v>
      </c>
      <c r="S174" s="31">
        <v>732483</v>
      </c>
      <c r="T174" s="36">
        <f t="shared" si="46"/>
        <v>0.51245379063695462</v>
      </c>
      <c r="U174" s="36">
        <f t="shared" si="47"/>
        <v>-0.63533657132392207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15898110</v>
      </c>
      <c r="E175" s="31">
        <v>15898110</v>
      </c>
      <c r="F175" s="31">
        <v>3407074</v>
      </c>
      <c r="G175" s="36">
        <f t="shared" si="40"/>
        <v>0.21430685785920464</v>
      </c>
      <c r="H175" s="31">
        <v>4273078</v>
      </c>
      <c r="I175" s="36">
        <f t="shared" si="41"/>
        <v>0.26877899322623883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7680152</v>
      </c>
      <c r="O175" s="36">
        <f t="shared" si="45"/>
        <v>0.4830858510854435</v>
      </c>
      <c r="P175" s="31">
        <v>3628075</v>
      </c>
      <c r="Q175" s="31">
        <v>25568362</v>
      </c>
      <c r="R175" s="31">
        <v>25558362</v>
      </c>
      <c r="S175" s="31">
        <v>6192266</v>
      </c>
      <c r="T175" s="36">
        <f t="shared" si="46"/>
        <v>0.24218469685308741</v>
      </c>
      <c r="U175" s="36">
        <f t="shared" si="47"/>
        <v>0.17778105469153749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19024176</v>
      </c>
      <c r="E179" s="32">
        <f>SUM(E173:E178)</f>
        <v>19024176</v>
      </c>
      <c r="F179" s="32">
        <f>SUM(F173:F178)</f>
        <v>3863579</v>
      </c>
      <c r="G179" s="37">
        <f t="shared" si="40"/>
        <v>0.20308784990214557</v>
      </c>
      <c r="H179" s="32">
        <f>SUM(H173:H178)</f>
        <v>4768009</v>
      </c>
      <c r="I179" s="37">
        <f t="shared" si="41"/>
        <v>0.25062893656997287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8631588</v>
      </c>
      <c r="O179" s="37">
        <f t="shared" si="45"/>
        <v>0.45371678647211844</v>
      </c>
      <c r="P179" s="32">
        <f>SUM(P173:P178)</f>
        <v>4349886</v>
      </c>
      <c r="Q179" s="32">
        <f>SUM(Q173:Q178)</f>
        <v>28544852</v>
      </c>
      <c r="R179" s="32">
        <f>SUM(R173:R178)</f>
        <v>28475773</v>
      </c>
      <c r="S179" s="32">
        <f>SUM(S173:S178)</f>
        <v>7604812</v>
      </c>
      <c r="T179" s="37">
        <f t="shared" si="46"/>
        <v>0.26641623505352208</v>
      </c>
      <c r="U179" s="37">
        <f t="shared" si="47"/>
        <v>9.6122748963995752E-2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2570418</v>
      </c>
      <c r="E180" s="31">
        <v>2570418</v>
      </c>
      <c r="F180" s="31">
        <v>5039</v>
      </c>
      <c r="G180" s="36">
        <f t="shared" si="40"/>
        <v>1.9603815410567465E-3</v>
      </c>
      <c r="H180" s="31">
        <v>597</v>
      </c>
      <c r="I180" s="36">
        <f t="shared" si="41"/>
        <v>2.3225794403867388E-4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5636</v>
      </c>
      <c r="O180" s="36">
        <f t="shared" si="45"/>
        <v>2.1926394850954201E-3</v>
      </c>
      <c r="P180" s="31">
        <v>387874</v>
      </c>
      <c r="Q180" s="31">
        <v>2611759</v>
      </c>
      <c r="R180" s="31">
        <v>2611759</v>
      </c>
      <c r="S180" s="31">
        <v>736331</v>
      </c>
      <c r="T180" s="36">
        <f t="shared" si="46"/>
        <v>0.28192915196233648</v>
      </c>
      <c r="U180" s="36">
        <f t="shared" si="47"/>
        <v>-0.99846084037599836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77139396</v>
      </c>
      <c r="E181" s="31">
        <v>77139396</v>
      </c>
      <c r="F181" s="31">
        <v>8445150</v>
      </c>
      <c r="G181" s="36">
        <f t="shared" si="40"/>
        <v>0.10947907862799444</v>
      </c>
      <c r="H181" s="31">
        <v>16670592</v>
      </c>
      <c r="I181" s="36">
        <f t="shared" si="41"/>
        <v>0.21610996280033098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25115742</v>
      </c>
      <c r="O181" s="36">
        <f t="shared" si="45"/>
        <v>0.3255890414283254</v>
      </c>
      <c r="P181" s="31">
        <v>26291440</v>
      </c>
      <c r="Q181" s="31">
        <v>95332695</v>
      </c>
      <c r="R181" s="31">
        <v>89694153</v>
      </c>
      <c r="S181" s="31">
        <v>36304113</v>
      </c>
      <c r="T181" s="36">
        <f t="shared" si="46"/>
        <v>0.38081492398804001</v>
      </c>
      <c r="U181" s="36">
        <f t="shared" si="47"/>
        <v>-0.36593081246215498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79709814</v>
      </c>
      <c r="E185" s="32">
        <f>SUM(E180:E184)</f>
        <v>79709814</v>
      </c>
      <c r="F185" s="32">
        <f>SUM(F180:F184)</f>
        <v>8450189</v>
      </c>
      <c r="G185" s="37">
        <f t="shared" si="40"/>
        <v>0.10601190212286783</v>
      </c>
      <c r="H185" s="32">
        <f>SUM(H180:H184)</f>
        <v>16671189</v>
      </c>
      <c r="I185" s="37">
        <f t="shared" si="41"/>
        <v>0.20914851212675017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25121378</v>
      </c>
      <c r="O185" s="37">
        <f t="shared" si="45"/>
        <v>0.31516041424961799</v>
      </c>
      <c r="P185" s="32">
        <f>SUM(P180:P184)</f>
        <v>26679314</v>
      </c>
      <c r="Q185" s="32">
        <f>SUM(Q180:Q184)</f>
        <v>97944454</v>
      </c>
      <c r="R185" s="32">
        <f>SUM(R180:R184)</f>
        <v>92305912</v>
      </c>
      <c r="S185" s="32">
        <f>SUM(S180:S184)</f>
        <v>37040444</v>
      </c>
      <c r="T185" s="37">
        <f t="shared" si="46"/>
        <v>0.37817806406884458</v>
      </c>
      <c r="U185" s="37">
        <f t="shared" si="47"/>
        <v>-0.37512677424914298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26788894</v>
      </c>
      <c r="E188" s="31">
        <v>91736095</v>
      </c>
      <c r="F188" s="31">
        <v>3405148</v>
      </c>
      <c r="G188" s="36">
        <f t="shared" si="40"/>
        <v>0.12711043613819967</v>
      </c>
      <c r="H188" s="31">
        <v>3407033</v>
      </c>
      <c r="I188" s="36">
        <f t="shared" si="41"/>
        <v>0.12718080111855309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6812181</v>
      </c>
      <c r="O188" s="36">
        <f t="shared" si="45"/>
        <v>0.25429123725675273</v>
      </c>
      <c r="P188" s="31">
        <v>5727394</v>
      </c>
      <c r="Q188" s="31">
        <v>22207113</v>
      </c>
      <c r="R188" s="31">
        <v>21578497</v>
      </c>
      <c r="S188" s="31">
        <v>11556100</v>
      </c>
      <c r="T188" s="36">
        <f t="shared" si="46"/>
        <v>0.52037831302069748</v>
      </c>
      <c r="U188" s="36">
        <f t="shared" si="47"/>
        <v>-0.40513381827756223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26788894</v>
      </c>
      <c r="E191" s="32">
        <f>SUM(E186:E190)</f>
        <v>91736095</v>
      </c>
      <c r="F191" s="32">
        <f>SUM(F186:F190)</f>
        <v>3405148</v>
      </c>
      <c r="G191" s="37">
        <f t="shared" si="40"/>
        <v>0.12711043613819967</v>
      </c>
      <c r="H191" s="32">
        <f>SUM(H186:H190)</f>
        <v>3407033</v>
      </c>
      <c r="I191" s="37">
        <f t="shared" si="41"/>
        <v>0.12718080111855309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6812181</v>
      </c>
      <c r="O191" s="37">
        <f t="shared" si="45"/>
        <v>0.25429123725675273</v>
      </c>
      <c r="P191" s="32">
        <f>SUM(P186:P190)</f>
        <v>5727394</v>
      </c>
      <c r="Q191" s="32">
        <f>SUM(Q186:Q190)</f>
        <v>22207113</v>
      </c>
      <c r="R191" s="32">
        <f>SUM(R186:R190)</f>
        <v>21578497</v>
      </c>
      <c r="S191" s="32">
        <f>SUM(S186:S190)</f>
        <v>11556100</v>
      </c>
      <c r="T191" s="37">
        <f t="shared" si="46"/>
        <v>0.52037831302069748</v>
      </c>
      <c r="U191" s="37">
        <f t="shared" si="47"/>
        <v>-0.40513381827756223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4457277</v>
      </c>
      <c r="E193" s="31">
        <v>4457277</v>
      </c>
      <c r="F193" s="31">
        <v>941199</v>
      </c>
      <c r="G193" s="36">
        <f t="shared" si="40"/>
        <v>0.21116008720122173</v>
      </c>
      <c r="H193" s="31">
        <v>1147107</v>
      </c>
      <c r="I193" s="36">
        <f t="shared" si="41"/>
        <v>0.25735600457409313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2088306</v>
      </c>
      <c r="O193" s="36">
        <f t="shared" si="45"/>
        <v>0.46851609177531484</v>
      </c>
      <c r="P193" s="31">
        <v>982010</v>
      </c>
      <c r="Q193" s="31">
        <v>4225642</v>
      </c>
      <c r="R193" s="31">
        <v>4214536</v>
      </c>
      <c r="S193" s="31">
        <v>1802336</v>
      </c>
      <c r="T193" s="36">
        <f t="shared" si="46"/>
        <v>0.42652359097150211</v>
      </c>
      <c r="U193" s="36">
        <f t="shared" si="47"/>
        <v>0.16812150589097863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1350231</v>
      </c>
      <c r="E195" s="31">
        <v>1350231</v>
      </c>
      <c r="F195" s="31">
        <v>481367</v>
      </c>
      <c r="G195" s="36">
        <f t="shared" si="40"/>
        <v>0.35650714581430881</v>
      </c>
      <c r="H195" s="31">
        <v>398808</v>
      </c>
      <c r="I195" s="36">
        <f t="shared" si="41"/>
        <v>0.2953627934775605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880175</v>
      </c>
      <c r="O195" s="36">
        <f t="shared" si="45"/>
        <v>0.65186993929186932</v>
      </c>
      <c r="P195" s="31">
        <v>211008</v>
      </c>
      <c r="Q195" s="31">
        <v>1221627</v>
      </c>
      <c r="R195" s="31">
        <v>1207897</v>
      </c>
      <c r="S195" s="31">
        <v>423613</v>
      </c>
      <c r="T195" s="36">
        <f t="shared" si="46"/>
        <v>0.34676132731185544</v>
      </c>
      <c r="U195" s="36">
        <f t="shared" si="47"/>
        <v>0.8900136487716106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5807508</v>
      </c>
      <c r="E198" s="32">
        <f>SUM(E192:E197)</f>
        <v>5807508</v>
      </c>
      <c r="F198" s="32">
        <f>SUM(F192:F197)</f>
        <v>1422566</v>
      </c>
      <c r="G198" s="37">
        <f t="shared" si="40"/>
        <v>0.24495291267786459</v>
      </c>
      <c r="H198" s="32">
        <f>SUM(H192:H197)</f>
        <v>1545915</v>
      </c>
      <c r="I198" s="37">
        <f t="shared" si="41"/>
        <v>0.26619248738012929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2968481</v>
      </c>
      <c r="O198" s="37">
        <f t="shared" si="45"/>
        <v>0.51114540005799391</v>
      </c>
      <c r="P198" s="32">
        <f>SUM(P192:P197)</f>
        <v>1193018</v>
      </c>
      <c r="Q198" s="32">
        <f>SUM(Q192:Q197)</f>
        <v>5447269</v>
      </c>
      <c r="R198" s="32">
        <f>SUM(R192:R197)</f>
        <v>5422433</v>
      </c>
      <c r="S198" s="32">
        <f>SUM(S192:S197)</f>
        <v>2225949</v>
      </c>
      <c r="T198" s="37">
        <f t="shared" si="46"/>
        <v>0.40863577693703029</v>
      </c>
      <c r="U198" s="37">
        <f t="shared" si="47"/>
        <v>0.29580190743140511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9705155</v>
      </c>
      <c r="E199" s="31">
        <v>9705155</v>
      </c>
      <c r="F199" s="31">
        <v>122629</v>
      </c>
      <c r="G199" s="36">
        <f t="shared" si="40"/>
        <v>1.2635449923262432E-2</v>
      </c>
      <c r="H199" s="31">
        <v>468994</v>
      </c>
      <c r="I199" s="36">
        <f t="shared" si="41"/>
        <v>4.832421532680313E-2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591623</v>
      </c>
      <c r="O199" s="36">
        <f t="shared" si="45"/>
        <v>6.0959665250065555E-2</v>
      </c>
      <c r="P199" s="31">
        <v>397685</v>
      </c>
      <c r="Q199" s="31">
        <v>9238366</v>
      </c>
      <c r="R199" s="31">
        <v>6024233</v>
      </c>
      <c r="S199" s="31">
        <v>647838</v>
      </c>
      <c r="T199" s="36">
        <f t="shared" si="46"/>
        <v>7.0124738508952775E-2</v>
      </c>
      <c r="U199" s="36">
        <f t="shared" si="47"/>
        <v>0.17931025811886281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3000000</v>
      </c>
      <c r="E201" s="31">
        <v>3000000</v>
      </c>
      <c r="F201" s="31">
        <v>998465</v>
      </c>
      <c r="G201" s="36">
        <f t="shared" si="40"/>
        <v>0.33282166666666668</v>
      </c>
      <c r="H201" s="31">
        <v>1014513</v>
      </c>
      <c r="I201" s="36">
        <f t="shared" si="41"/>
        <v>0.338171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2012978</v>
      </c>
      <c r="O201" s="36">
        <f t="shared" si="45"/>
        <v>0.67099266666666668</v>
      </c>
      <c r="P201" s="31">
        <v>875173</v>
      </c>
      <c r="Q201" s="31">
        <v>2000000</v>
      </c>
      <c r="R201" s="31">
        <v>2000000</v>
      </c>
      <c r="S201" s="31">
        <v>1141106</v>
      </c>
      <c r="T201" s="36">
        <f t="shared" si="46"/>
        <v>0.57055299999999998</v>
      </c>
      <c r="U201" s="36">
        <f t="shared" si="47"/>
        <v>0.15921423535689505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12705155</v>
      </c>
      <c r="E204" s="32">
        <f>SUM(E199:E203)</f>
        <v>12705155</v>
      </c>
      <c r="F204" s="32">
        <f>SUM(F199:F203)</f>
        <v>1121094</v>
      </c>
      <c r="G204" s="37">
        <f t="shared" si="40"/>
        <v>8.8239301291483649E-2</v>
      </c>
      <c r="H204" s="32">
        <f>SUM(H199:H203)</f>
        <v>1483507</v>
      </c>
      <c r="I204" s="37">
        <f t="shared" si="41"/>
        <v>0.11676417957907637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2604601</v>
      </c>
      <c r="O204" s="37">
        <f t="shared" si="45"/>
        <v>0.20500348087056003</v>
      </c>
      <c r="P204" s="32">
        <f>SUM(P199:P203)</f>
        <v>1272858</v>
      </c>
      <c r="Q204" s="32">
        <f>SUM(Q199:Q203)</f>
        <v>11238366</v>
      </c>
      <c r="R204" s="32">
        <f>SUM(R199:R203)</f>
        <v>8024233</v>
      </c>
      <c r="S204" s="32">
        <f>SUM(S199:S203)</f>
        <v>1788944</v>
      </c>
      <c r="T204" s="37">
        <f t="shared" si="46"/>
        <v>0.15918185971163423</v>
      </c>
      <c r="U204" s="37">
        <f t="shared" si="47"/>
        <v>0.16549293008332433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144035547</v>
      </c>
      <c r="E205" s="32">
        <f>SUM(E173:E178,E180:E184,E186:E190,E192:E197,E199:E203)</f>
        <v>208982748</v>
      </c>
      <c r="F205" s="32">
        <f>SUM(F173:F178,F180:F184,F186:F190,F192:F197,F199:F203)</f>
        <v>18262576</v>
      </c>
      <c r="G205" s="37">
        <f t="shared" si="40"/>
        <v>0.12679214527508267</v>
      </c>
      <c r="H205" s="32">
        <f>SUM(H173:H178,H180:H184,H186:H190,H192:H197,H199:H203)</f>
        <v>27875653</v>
      </c>
      <c r="I205" s="37">
        <f t="shared" si="41"/>
        <v>0.1935331491468561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46138229</v>
      </c>
      <c r="O205" s="37">
        <f t="shared" si="45"/>
        <v>0.3203252944219388</v>
      </c>
      <c r="P205" s="32">
        <f>SUM(P173:P178,P180:P184,P186:P190,P192:P197,P199:P203)</f>
        <v>39222470</v>
      </c>
      <c r="Q205" s="32">
        <f>SUM(Q173:Q178,Q180:Q184,Q186:Q190,Q192:Q197,Q199:Q203)</f>
        <v>165382054</v>
      </c>
      <c r="R205" s="32">
        <f>SUM(R173:R178,R180:R184,R186:R190,R192:R197,R199:R203)</f>
        <v>155806848</v>
      </c>
      <c r="S205" s="32">
        <f>SUM(S173:S178,S180:S184,S186:S190,S192:S197,S199:S203)</f>
        <v>60216249</v>
      </c>
      <c r="T205" s="37">
        <f t="shared" si="46"/>
        <v>0.36410388880525091</v>
      </c>
      <c r="U205" s="37">
        <f t="shared" si="47"/>
        <v>-0.28929379001373445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6712108</v>
      </c>
      <c r="E209" s="31">
        <v>6712108</v>
      </c>
      <c r="F209" s="31">
        <v>1087479</v>
      </c>
      <c r="G209" s="36">
        <f t="shared" si="48"/>
        <v>0.16201750627373696</v>
      </c>
      <c r="H209" s="31">
        <v>999552</v>
      </c>
      <c r="I209" s="36">
        <f t="shared" si="49"/>
        <v>0.14891774685389447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2087031</v>
      </c>
      <c r="O209" s="36">
        <f t="shared" si="53"/>
        <v>0.31093525312763143</v>
      </c>
      <c r="P209" s="31">
        <v>1199078</v>
      </c>
      <c r="Q209" s="31">
        <v>5775694</v>
      </c>
      <c r="R209" s="31">
        <v>6782528</v>
      </c>
      <c r="S209" s="31">
        <v>2390397</v>
      </c>
      <c r="T209" s="36">
        <f t="shared" si="54"/>
        <v>0.41387182215678325</v>
      </c>
      <c r="U209" s="36">
        <f t="shared" si="55"/>
        <v>-0.16639951696219923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5948697</v>
      </c>
      <c r="E212" s="31">
        <v>5948697</v>
      </c>
      <c r="F212" s="31">
        <v>391</v>
      </c>
      <c r="G212" s="36">
        <f t="shared" si="48"/>
        <v>6.5728679742807538E-5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391</v>
      </c>
      <c r="O212" s="36">
        <f t="shared" si="53"/>
        <v>6.5728679742807538E-5</v>
      </c>
      <c r="P212" s="31">
        <v>2262</v>
      </c>
      <c r="Q212" s="31">
        <v>5706024</v>
      </c>
      <c r="R212" s="31">
        <v>63278</v>
      </c>
      <c r="S212" s="31">
        <v>2262</v>
      </c>
      <c r="T212" s="36">
        <f t="shared" si="54"/>
        <v>3.9642314858822887E-4</v>
      </c>
      <c r="U212" s="36">
        <f t="shared" si="55"/>
        <v>-1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10691069</v>
      </c>
      <c r="E214" s="31">
        <v>10691069</v>
      </c>
      <c r="F214" s="31">
        <v>2179945</v>
      </c>
      <c r="G214" s="36">
        <f t="shared" si="48"/>
        <v>0.20390337018683538</v>
      </c>
      <c r="H214" s="31">
        <v>2527697</v>
      </c>
      <c r="I214" s="36">
        <f t="shared" si="49"/>
        <v>0.23643070678900305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4707642</v>
      </c>
      <c r="O214" s="36">
        <f t="shared" si="53"/>
        <v>0.44033407697583843</v>
      </c>
      <c r="P214" s="31">
        <v>2103482</v>
      </c>
      <c r="Q214" s="31">
        <v>12943122</v>
      </c>
      <c r="R214" s="31">
        <v>11609208</v>
      </c>
      <c r="S214" s="31">
        <v>4195574</v>
      </c>
      <c r="T214" s="36">
        <f t="shared" si="54"/>
        <v>0.32415471321370531</v>
      </c>
      <c r="U214" s="36">
        <f t="shared" si="55"/>
        <v>0.20167275023033238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23351874</v>
      </c>
      <c r="E216" s="32">
        <f>SUM(E208:E215)</f>
        <v>23351874</v>
      </c>
      <c r="F216" s="32">
        <f>SUM(F208:F215)</f>
        <v>3267815</v>
      </c>
      <c r="G216" s="37">
        <f t="shared" si="48"/>
        <v>0.13993801953539145</v>
      </c>
      <c r="H216" s="32">
        <f>SUM(H208:H215)</f>
        <v>3527249</v>
      </c>
      <c r="I216" s="37">
        <f t="shared" si="49"/>
        <v>0.15104779171042118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6795064</v>
      </c>
      <c r="O216" s="37">
        <f t="shared" si="53"/>
        <v>0.29098581124581263</v>
      </c>
      <c r="P216" s="32">
        <f>SUM(P208:P215)</f>
        <v>3304822</v>
      </c>
      <c r="Q216" s="32">
        <f>SUM(Q208:Q215)</f>
        <v>24424840</v>
      </c>
      <c r="R216" s="32">
        <f>SUM(R208:R215)</f>
        <v>18455014</v>
      </c>
      <c r="S216" s="32">
        <f>SUM(S208:S215)</f>
        <v>6588233</v>
      </c>
      <c r="T216" s="37">
        <f t="shared" si="54"/>
        <v>0.26973495015729887</v>
      </c>
      <c r="U216" s="37">
        <f t="shared" si="55"/>
        <v>6.7303776118653236E-2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400000</v>
      </c>
      <c r="E217" s="31">
        <v>400000</v>
      </c>
      <c r="F217" s="31">
        <v>249776</v>
      </c>
      <c r="G217" s="36">
        <f t="shared" si="48"/>
        <v>0.62444</v>
      </c>
      <c r="H217" s="31">
        <v>442203</v>
      </c>
      <c r="I217" s="36">
        <f t="shared" si="49"/>
        <v>1.1055075000000001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691979</v>
      </c>
      <c r="O217" s="36">
        <f t="shared" si="53"/>
        <v>1.7299475</v>
      </c>
      <c r="P217" s="31">
        <v>268817</v>
      </c>
      <c r="Q217" s="31">
        <v>0</v>
      </c>
      <c r="R217" s="31">
        <v>0</v>
      </c>
      <c r="S217" s="31">
        <v>385440</v>
      </c>
      <c r="T217" s="36">
        <f t="shared" si="54"/>
        <v>0</v>
      </c>
      <c r="U217" s="36">
        <f t="shared" si="55"/>
        <v>0.64499641019727183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16701739</v>
      </c>
      <c r="E218" s="31">
        <v>16701739</v>
      </c>
      <c r="F218" s="31">
        <v>3749909</v>
      </c>
      <c r="G218" s="36">
        <f t="shared" si="48"/>
        <v>0.22452206922883899</v>
      </c>
      <c r="H218" s="31">
        <v>4163486</v>
      </c>
      <c r="I218" s="36">
        <f t="shared" si="49"/>
        <v>0.2492845804859003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7913395</v>
      </c>
      <c r="O218" s="36">
        <f t="shared" si="53"/>
        <v>0.47380664971473929</v>
      </c>
      <c r="P218" s="31">
        <v>2422712</v>
      </c>
      <c r="Q218" s="31">
        <v>13820967</v>
      </c>
      <c r="R218" s="31">
        <v>14195157</v>
      </c>
      <c r="S218" s="31">
        <v>5346961</v>
      </c>
      <c r="T218" s="36">
        <f t="shared" si="54"/>
        <v>0.38687314715388582</v>
      </c>
      <c r="U218" s="36">
        <f t="shared" si="55"/>
        <v>0.71852287849319274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34706983</v>
      </c>
      <c r="E219" s="31">
        <v>34706983</v>
      </c>
      <c r="F219" s="31">
        <v>7719442</v>
      </c>
      <c r="G219" s="36">
        <f t="shared" si="48"/>
        <v>0.22241754634794964</v>
      </c>
      <c r="H219" s="31">
        <v>7601246</v>
      </c>
      <c r="I219" s="36">
        <f t="shared" si="49"/>
        <v>0.21901200689210007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15320688</v>
      </c>
      <c r="O219" s="36">
        <f t="shared" si="53"/>
        <v>0.44142955324004968</v>
      </c>
      <c r="P219" s="31">
        <v>6231216</v>
      </c>
      <c r="Q219" s="31">
        <v>29656953</v>
      </c>
      <c r="R219" s="31">
        <v>29541052</v>
      </c>
      <c r="S219" s="31">
        <v>12712513</v>
      </c>
      <c r="T219" s="36">
        <f t="shared" si="54"/>
        <v>0.42865202638989919</v>
      </c>
      <c r="U219" s="36">
        <f t="shared" si="55"/>
        <v>0.21986559284736718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3000000</v>
      </c>
      <c r="E222" s="31">
        <v>3000000</v>
      </c>
      <c r="F222" s="31">
        <v>0</v>
      </c>
      <c r="G222" s="36">
        <f t="shared" si="48"/>
        <v>0</v>
      </c>
      <c r="H222" s="31">
        <v>2949830</v>
      </c>
      <c r="I222" s="36">
        <f t="shared" si="49"/>
        <v>0.98327666666666669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2949830</v>
      </c>
      <c r="O222" s="36">
        <f t="shared" si="53"/>
        <v>0.98327666666666669</v>
      </c>
      <c r="P222" s="31">
        <v>82630</v>
      </c>
      <c r="Q222" s="31">
        <v>3000000</v>
      </c>
      <c r="R222" s="31">
        <v>1500000</v>
      </c>
      <c r="S222" s="31">
        <v>82630</v>
      </c>
      <c r="T222" s="36">
        <f t="shared" si="54"/>
        <v>2.7543333333333333E-2</v>
      </c>
      <c r="U222" s="36">
        <f t="shared" si="55"/>
        <v>34.69926176933317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54808722</v>
      </c>
      <c r="E224" s="32">
        <f>SUM(E217:E223)</f>
        <v>54808722</v>
      </c>
      <c r="F224" s="32">
        <f>SUM(F217:F223)</f>
        <v>11719127</v>
      </c>
      <c r="G224" s="37">
        <f t="shared" si="48"/>
        <v>0.21381865098040417</v>
      </c>
      <c r="H224" s="32">
        <f>SUM(H217:H223)</f>
        <v>15156765</v>
      </c>
      <c r="I224" s="37">
        <f t="shared" si="49"/>
        <v>0.27653928876502537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26875892</v>
      </c>
      <c r="O224" s="37">
        <f t="shared" si="53"/>
        <v>0.49035793974542957</v>
      </c>
      <c r="P224" s="32">
        <f>SUM(P217:P223)</f>
        <v>9005375</v>
      </c>
      <c r="Q224" s="32">
        <f>SUM(Q217:Q223)</f>
        <v>46477920</v>
      </c>
      <c r="R224" s="32">
        <f>SUM(R217:R223)</f>
        <v>45236209</v>
      </c>
      <c r="S224" s="32">
        <f>SUM(S217:S223)</f>
        <v>18527544</v>
      </c>
      <c r="T224" s="37">
        <f t="shared" si="54"/>
        <v>0.39863109192493984</v>
      </c>
      <c r="U224" s="37">
        <f t="shared" si="55"/>
        <v>0.68307982732534733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1500000</v>
      </c>
      <c r="E225" s="31">
        <v>1500000</v>
      </c>
      <c r="F225" s="31">
        <v>0</v>
      </c>
      <c r="G225" s="36">
        <f t="shared" si="48"/>
        <v>0</v>
      </c>
      <c r="H225" s="31">
        <v>1171654</v>
      </c>
      <c r="I225" s="36">
        <f t="shared" si="49"/>
        <v>0.78110266666666661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1171654</v>
      </c>
      <c r="O225" s="36">
        <f t="shared" si="53"/>
        <v>0.78110266666666661</v>
      </c>
      <c r="P225" s="31">
        <v>902700</v>
      </c>
      <c r="Q225" s="31">
        <v>3000000</v>
      </c>
      <c r="R225" s="31">
        <v>1300000</v>
      </c>
      <c r="S225" s="31">
        <v>902700</v>
      </c>
      <c r="T225" s="36">
        <f t="shared" si="54"/>
        <v>0.3009</v>
      </c>
      <c r="U225" s="36">
        <f t="shared" si="55"/>
        <v>0.29794394593995799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7930520</v>
      </c>
      <c r="E226" s="31">
        <v>7930520</v>
      </c>
      <c r="F226" s="31">
        <v>192566</v>
      </c>
      <c r="G226" s="36">
        <f t="shared" si="48"/>
        <v>2.4281636008735872E-2</v>
      </c>
      <c r="H226" s="31">
        <v>762698</v>
      </c>
      <c r="I226" s="36">
        <f t="shared" si="49"/>
        <v>9.6172508234012397E-2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955264</v>
      </c>
      <c r="O226" s="36">
        <f t="shared" si="53"/>
        <v>0.12045414424274827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7000000</v>
      </c>
      <c r="E227" s="31">
        <v>7000000</v>
      </c>
      <c r="F227" s="31">
        <v>378881</v>
      </c>
      <c r="G227" s="36">
        <f t="shared" si="48"/>
        <v>5.4125857142857142E-2</v>
      </c>
      <c r="H227" s="31">
        <v>1155817</v>
      </c>
      <c r="I227" s="36">
        <f t="shared" si="49"/>
        <v>0.16511671428571428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1534698</v>
      </c>
      <c r="O227" s="36">
        <f t="shared" si="53"/>
        <v>0.21924257142857143</v>
      </c>
      <c r="P227" s="31">
        <v>385709</v>
      </c>
      <c r="Q227" s="31">
        <v>8106346</v>
      </c>
      <c r="R227" s="31">
        <v>9173600</v>
      </c>
      <c r="S227" s="31">
        <v>1716436</v>
      </c>
      <c r="T227" s="36">
        <f t="shared" si="54"/>
        <v>0.21173979003610258</v>
      </c>
      <c r="U227" s="36">
        <f t="shared" si="55"/>
        <v>1.9966036571612276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11877189</v>
      </c>
      <c r="E228" s="31">
        <v>11877189</v>
      </c>
      <c r="F228" s="31">
        <v>3188578</v>
      </c>
      <c r="G228" s="36">
        <f t="shared" si="48"/>
        <v>0.26846234407821579</v>
      </c>
      <c r="H228" s="31">
        <v>3051882</v>
      </c>
      <c r="I228" s="36">
        <f t="shared" si="49"/>
        <v>0.2569532235278903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6240460</v>
      </c>
      <c r="O228" s="36">
        <f t="shared" si="53"/>
        <v>0.52541556760610608</v>
      </c>
      <c r="P228" s="31">
        <v>2789265</v>
      </c>
      <c r="Q228" s="31">
        <v>10995219</v>
      </c>
      <c r="R228" s="31">
        <v>11058376</v>
      </c>
      <c r="S228" s="31">
        <v>5737756</v>
      </c>
      <c r="T228" s="36">
        <f t="shared" si="54"/>
        <v>0.52184099288972785</v>
      </c>
      <c r="U228" s="36">
        <f t="shared" si="55"/>
        <v>9.415276067351086E-2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28307709</v>
      </c>
      <c r="E230" s="32">
        <f>SUM(E225:E229)</f>
        <v>28307709</v>
      </c>
      <c r="F230" s="32">
        <f>SUM(F225:F229)</f>
        <v>3760025</v>
      </c>
      <c r="G230" s="37">
        <f t="shared" si="48"/>
        <v>0.13282689178414261</v>
      </c>
      <c r="H230" s="32">
        <f>SUM(H225:H229)</f>
        <v>6142051</v>
      </c>
      <c r="I230" s="37">
        <f t="shared" si="49"/>
        <v>0.216974499773189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9902076</v>
      </c>
      <c r="O230" s="37">
        <f t="shared" si="53"/>
        <v>0.34980139155733159</v>
      </c>
      <c r="P230" s="32">
        <f>SUM(P225:P229)</f>
        <v>4077674</v>
      </c>
      <c r="Q230" s="32">
        <f>SUM(Q225:Q229)</f>
        <v>22101565</v>
      </c>
      <c r="R230" s="32">
        <f>SUM(R225:R229)</f>
        <v>21531976</v>
      </c>
      <c r="S230" s="32">
        <f>SUM(S225:S229)</f>
        <v>8356892</v>
      </c>
      <c r="T230" s="37">
        <f t="shared" si="54"/>
        <v>0.37811313361746102</v>
      </c>
      <c r="U230" s="37">
        <f t="shared" si="55"/>
        <v>0.5062633746591807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106468305</v>
      </c>
      <c r="E231" s="32">
        <f>SUM(E208:E215,E217:E223,E225:E229)</f>
        <v>106468305</v>
      </c>
      <c r="F231" s="32">
        <f>SUM(F208:F215,F217:F223,F225:F229)</f>
        <v>18746967</v>
      </c>
      <c r="G231" s="37">
        <f t="shared" si="48"/>
        <v>0.17608026163279297</v>
      </c>
      <c r="H231" s="32">
        <f>SUM(H208:H215,H217:H223,H225:H229)</f>
        <v>24826065</v>
      </c>
      <c r="I231" s="37">
        <f t="shared" si="49"/>
        <v>0.2331779866317962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43573032</v>
      </c>
      <c r="O231" s="37">
        <f t="shared" si="53"/>
        <v>0.40925824826458918</v>
      </c>
      <c r="P231" s="32">
        <f>SUM(P208:P215,P217:P223,P225:P229)</f>
        <v>16387871</v>
      </c>
      <c r="Q231" s="32">
        <f>SUM(Q208:Q215,Q217:Q223,Q225:Q229)</f>
        <v>93004325</v>
      </c>
      <c r="R231" s="32">
        <f>SUM(R208:R215,R217:R223,R225:R229)</f>
        <v>85223199</v>
      </c>
      <c r="S231" s="32">
        <f>SUM(S208:S215,S217:S223,S225:S229)</f>
        <v>33472669</v>
      </c>
      <c r="T231" s="37">
        <f t="shared" si="54"/>
        <v>0.35990443455183402</v>
      </c>
      <c r="U231" s="37">
        <f t="shared" si="55"/>
        <v>0.51490483419109179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6690095</v>
      </c>
      <c r="E235" s="31">
        <v>6690095</v>
      </c>
      <c r="F235" s="31">
        <v>1683744</v>
      </c>
      <c r="G235" s="36">
        <f t="shared" si="56"/>
        <v>0.25167714359811033</v>
      </c>
      <c r="H235" s="31">
        <v>2094387</v>
      </c>
      <c r="I235" s="36">
        <f t="shared" si="57"/>
        <v>0.31305788632298942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3778131</v>
      </c>
      <c r="O235" s="36">
        <f t="shared" si="61"/>
        <v>0.56473502992109981</v>
      </c>
      <c r="P235" s="31">
        <v>1836169</v>
      </c>
      <c r="Q235" s="31">
        <v>5922632</v>
      </c>
      <c r="R235" s="31">
        <v>6063632</v>
      </c>
      <c r="S235" s="31">
        <v>3116232</v>
      </c>
      <c r="T235" s="36">
        <f t="shared" si="62"/>
        <v>0.52615661415397752</v>
      </c>
      <c r="U235" s="36">
        <f t="shared" si="63"/>
        <v>0.14062866762264248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29084759</v>
      </c>
      <c r="E236" s="31">
        <v>29084759</v>
      </c>
      <c r="F236" s="31">
        <v>4132660</v>
      </c>
      <c r="G236" s="36">
        <f t="shared" si="56"/>
        <v>0.14209022670602153</v>
      </c>
      <c r="H236" s="31">
        <v>7072579</v>
      </c>
      <c r="I236" s="36">
        <f t="shared" si="57"/>
        <v>0.24317131182004981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11205239</v>
      </c>
      <c r="O236" s="36">
        <f t="shared" si="61"/>
        <v>0.38526153852607131</v>
      </c>
      <c r="P236" s="31">
        <v>5608082</v>
      </c>
      <c r="Q236" s="31">
        <v>47337967</v>
      </c>
      <c r="R236" s="31">
        <v>32397967</v>
      </c>
      <c r="S236" s="31">
        <v>8238656</v>
      </c>
      <c r="T236" s="36">
        <f t="shared" si="62"/>
        <v>0.17403907523109305</v>
      </c>
      <c r="U236" s="36">
        <f t="shared" si="63"/>
        <v>0.26114043981525237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35774854</v>
      </c>
      <c r="E240" s="32">
        <f>SUM(E234:E239)</f>
        <v>35774854</v>
      </c>
      <c r="F240" s="32">
        <f>SUM(F234:F239)</f>
        <v>5816404</v>
      </c>
      <c r="G240" s="37">
        <f t="shared" si="56"/>
        <v>0.1625835845479621</v>
      </c>
      <c r="H240" s="32">
        <f>SUM(H234:H239)</f>
        <v>9166966</v>
      </c>
      <c r="I240" s="37">
        <f t="shared" si="57"/>
        <v>0.25624048668374722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14983370</v>
      </c>
      <c r="O240" s="37">
        <f t="shared" si="61"/>
        <v>0.41882407123170928</v>
      </c>
      <c r="P240" s="32">
        <f>SUM(P234:P239)</f>
        <v>7444251</v>
      </c>
      <c r="Q240" s="32">
        <f>SUM(Q234:Q239)</f>
        <v>53260599</v>
      </c>
      <c r="R240" s="32">
        <f>SUM(R234:R239)</f>
        <v>38461599</v>
      </c>
      <c r="S240" s="32">
        <f>SUM(S234:S239)</f>
        <v>11354888</v>
      </c>
      <c r="T240" s="37">
        <f t="shared" si="62"/>
        <v>0.21319489854028867</v>
      </c>
      <c r="U240" s="37">
        <f t="shared" si="63"/>
        <v>0.23141549096074265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9110391</v>
      </c>
      <c r="E242" s="31">
        <v>9110391</v>
      </c>
      <c r="F242" s="31">
        <v>519270</v>
      </c>
      <c r="G242" s="36">
        <f t="shared" si="56"/>
        <v>5.6997553672504288E-2</v>
      </c>
      <c r="H242" s="31">
        <v>726820</v>
      </c>
      <c r="I242" s="36">
        <f t="shared" si="57"/>
        <v>7.977923230737298E-2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1246090</v>
      </c>
      <c r="O242" s="36">
        <f t="shared" si="61"/>
        <v>0.13677678597987727</v>
      </c>
      <c r="P242" s="31">
        <v>697207</v>
      </c>
      <c r="Q242" s="31">
        <v>9120930</v>
      </c>
      <c r="R242" s="31">
        <v>4746186</v>
      </c>
      <c r="S242" s="31">
        <v>1034909</v>
      </c>
      <c r="T242" s="36">
        <f t="shared" si="62"/>
        <v>0.11346529356107327</v>
      </c>
      <c r="U242" s="36">
        <f t="shared" si="63"/>
        <v>4.2473756000728669E-2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3771504</v>
      </c>
      <c r="E243" s="31">
        <v>3771504</v>
      </c>
      <c r="F243" s="31">
        <v>4320266</v>
      </c>
      <c r="G243" s="36">
        <f t="shared" si="56"/>
        <v>1.1455021657142614</v>
      </c>
      <c r="H243" s="31">
        <v>4751476</v>
      </c>
      <c r="I243" s="36">
        <f t="shared" si="57"/>
        <v>1.2598358638887828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9071742</v>
      </c>
      <c r="O243" s="36">
        <f t="shared" si="61"/>
        <v>2.4053380296030444</v>
      </c>
      <c r="P243" s="31">
        <v>2779746</v>
      </c>
      <c r="Q243" s="31">
        <v>9517612</v>
      </c>
      <c r="R243" s="31">
        <v>9652612</v>
      </c>
      <c r="S243" s="31">
        <v>5318676</v>
      </c>
      <c r="T243" s="36">
        <f t="shared" si="62"/>
        <v>0.55882462953942647</v>
      </c>
      <c r="U243" s="36">
        <f t="shared" si="63"/>
        <v>0.70932020407619967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9737124</v>
      </c>
      <c r="R244" s="31">
        <v>9737124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339870</v>
      </c>
      <c r="E245" s="31">
        <v>339870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99362</v>
      </c>
      <c r="Q245" s="31">
        <v>650532</v>
      </c>
      <c r="R245" s="31">
        <v>689304</v>
      </c>
      <c r="S245" s="31">
        <v>219647</v>
      </c>
      <c r="T245" s="36">
        <f t="shared" si="62"/>
        <v>0.3376421144540161</v>
      </c>
      <c r="U245" s="36">
        <f t="shared" si="63"/>
        <v>-1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13221765</v>
      </c>
      <c r="E247" s="32">
        <f>SUM(E241:E246)</f>
        <v>13221765</v>
      </c>
      <c r="F247" s="32">
        <f>SUM(F241:F246)</f>
        <v>4839536</v>
      </c>
      <c r="G247" s="37">
        <f t="shared" si="56"/>
        <v>0.36602798491729355</v>
      </c>
      <c r="H247" s="32">
        <f>SUM(H241:H246)</f>
        <v>5478296</v>
      </c>
      <c r="I247" s="37">
        <f t="shared" si="57"/>
        <v>0.41433923534414657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10317832</v>
      </c>
      <c r="O247" s="37">
        <f t="shared" si="61"/>
        <v>0.78036722026144012</v>
      </c>
      <c r="P247" s="32">
        <f>SUM(P241:P246)</f>
        <v>3576315</v>
      </c>
      <c r="Q247" s="32">
        <f>SUM(Q241:Q246)</f>
        <v>29026198</v>
      </c>
      <c r="R247" s="32">
        <f>SUM(R241:R246)</f>
        <v>24825226</v>
      </c>
      <c r="S247" s="32">
        <f>SUM(S241:S246)</f>
        <v>6573232</v>
      </c>
      <c r="T247" s="37">
        <f t="shared" si="62"/>
        <v>0.22645859440495789</v>
      </c>
      <c r="U247" s="37">
        <f t="shared" si="63"/>
        <v>0.53182703425173683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6166116</v>
      </c>
      <c r="E248" s="31">
        <v>6166116</v>
      </c>
      <c r="F248" s="31">
        <v>1692732</v>
      </c>
      <c r="G248" s="36">
        <f t="shared" si="56"/>
        <v>0.27452159511757485</v>
      </c>
      <c r="H248" s="31">
        <v>1739952</v>
      </c>
      <c r="I248" s="36">
        <f t="shared" si="57"/>
        <v>0.28217957625189016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3432684</v>
      </c>
      <c r="O248" s="36">
        <f t="shared" si="61"/>
        <v>0.55670117136946495</v>
      </c>
      <c r="P248" s="31">
        <v>3132450</v>
      </c>
      <c r="Q248" s="31">
        <v>5077334</v>
      </c>
      <c r="R248" s="31">
        <v>8890022</v>
      </c>
      <c r="S248" s="31">
        <v>3643369</v>
      </c>
      <c r="T248" s="36">
        <f t="shared" si="62"/>
        <v>0.71757520777636452</v>
      </c>
      <c r="U248" s="36">
        <f t="shared" si="63"/>
        <v>-0.44453957764688978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1059533</v>
      </c>
      <c r="E250" s="31">
        <v>1059533</v>
      </c>
      <c r="F250" s="31">
        <v>1613875</v>
      </c>
      <c r="G250" s="36">
        <f t="shared" si="56"/>
        <v>1.5231946527385178</v>
      </c>
      <c r="H250" s="31">
        <v>2300092</v>
      </c>
      <c r="I250" s="36">
        <f t="shared" si="57"/>
        <v>2.1708545179810352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3913967</v>
      </c>
      <c r="O250" s="36">
        <f t="shared" si="61"/>
        <v>3.6940491707195529</v>
      </c>
      <c r="P250" s="31">
        <v>66527</v>
      </c>
      <c r="Q250" s="31">
        <v>990218</v>
      </c>
      <c r="R250" s="31">
        <v>990218</v>
      </c>
      <c r="S250" s="31">
        <v>128999</v>
      </c>
      <c r="T250" s="36">
        <f t="shared" si="62"/>
        <v>0.13027333375074984</v>
      </c>
      <c r="U250" s="36">
        <f t="shared" si="63"/>
        <v>33.573812136425815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413798</v>
      </c>
      <c r="E251" s="31">
        <v>413798</v>
      </c>
      <c r="F251" s="31">
        <v>0</v>
      </c>
      <c r="G251" s="36">
        <f t="shared" si="56"/>
        <v>0</v>
      </c>
      <c r="H251" s="31">
        <v>9919</v>
      </c>
      <c r="I251" s="36">
        <f t="shared" si="57"/>
        <v>2.3970633014175999E-2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9919</v>
      </c>
      <c r="O251" s="36">
        <f t="shared" si="61"/>
        <v>2.3970633014175999E-2</v>
      </c>
      <c r="P251" s="31">
        <v>17150</v>
      </c>
      <c r="Q251" s="31">
        <v>73710</v>
      </c>
      <c r="R251" s="31">
        <v>68954</v>
      </c>
      <c r="S251" s="31">
        <v>24649</v>
      </c>
      <c r="T251" s="36">
        <f t="shared" si="62"/>
        <v>0.33440510107176774</v>
      </c>
      <c r="U251" s="36">
        <f t="shared" si="63"/>
        <v>-0.42163265306122444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7639447</v>
      </c>
      <c r="E254" s="32">
        <f>SUM(E248:E253)</f>
        <v>7639447</v>
      </c>
      <c r="F254" s="32">
        <f>SUM(F248:F253)</f>
        <v>3306607</v>
      </c>
      <c r="G254" s="37">
        <f t="shared" si="56"/>
        <v>0.43283329277629651</v>
      </c>
      <c r="H254" s="32">
        <f>SUM(H248:H253)</f>
        <v>4049963</v>
      </c>
      <c r="I254" s="37">
        <f t="shared" si="57"/>
        <v>0.5301382416816296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7356570</v>
      </c>
      <c r="O254" s="37">
        <f t="shared" si="61"/>
        <v>0.96297153445792605</v>
      </c>
      <c r="P254" s="32">
        <f>SUM(P248:P253)</f>
        <v>3216127</v>
      </c>
      <c r="Q254" s="32">
        <f>SUM(Q248:Q253)</f>
        <v>6141262</v>
      </c>
      <c r="R254" s="32">
        <f>SUM(R248:R253)</f>
        <v>9949194</v>
      </c>
      <c r="S254" s="32">
        <f>SUM(S248:S253)</f>
        <v>3797017</v>
      </c>
      <c r="T254" s="37">
        <f t="shared" si="62"/>
        <v>0.61827959790674947</v>
      </c>
      <c r="U254" s="37">
        <f t="shared" si="63"/>
        <v>0.25926712471242586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20336660</v>
      </c>
      <c r="E255" s="31">
        <v>20336660</v>
      </c>
      <c r="F255" s="31">
        <v>1986268</v>
      </c>
      <c r="G255" s="36">
        <f t="shared" si="56"/>
        <v>9.7669332132218373E-2</v>
      </c>
      <c r="H255" s="31">
        <v>7707796</v>
      </c>
      <c r="I255" s="36">
        <f t="shared" si="57"/>
        <v>0.37900992591703847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9694064</v>
      </c>
      <c r="O255" s="36">
        <f t="shared" si="61"/>
        <v>0.47667925804925687</v>
      </c>
      <c r="P255" s="31">
        <v>8563000</v>
      </c>
      <c r="Q255" s="31">
        <v>19390178</v>
      </c>
      <c r="R255" s="31">
        <v>20600314</v>
      </c>
      <c r="S255" s="31">
        <v>11411615</v>
      </c>
      <c r="T255" s="36">
        <f t="shared" si="62"/>
        <v>0.58852554112705924</v>
      </c>
      <c r="U255" s="36">
        <f t="shared" si="63"/>
        <v>-9.9872007474016145E-2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4842241</v>
      </c>
      <c r="E256" s="31">
        <v>4842241</v>
      </c>
      <c r="F256" s="31">
        <v>735720</v>
      </c>
      <c r="G256" s="36">
        <f t="shared" si="56"/>
        <v>0.15193791469693474</v>
      </c>
      <c r="H256" s="31">
        <v>705093</v>
      </c>
      <c r="I256" s="36">
        <f t="shared" si="57"/>
        <v>0.14561295069782773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1440813</v>
      </c>
      <c r="O256" s="36">
        <f t="shared" si="61"/>
        <v>0.29755086539476244</v>
      </c>
      <c r="P256" s="31">
        <v>725820</v>
      </c>
      <c r="Q256" s="31">
        <v>3835333</v>
      </c>
      <c r="R256" s="31">
        <v>4335333</v>
      </c>
      <c r="S256" s="31">
        <v>1418765</v>
      </c>
      <c r="T256" s="36">
        <f t="shared" si="62"/>
        <v>0.36991963931163213</v>
      </c>
      <c r="U256" s="36">
        <f t="shared" si="63"/>
        <v>-2.8556666942217035E-2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25178901</v>
      </c>
      <c r="E259" s="32">
        <f>SUM(E255:E258)</f>
        <v>25178901</v>
      </c>
      <c r="F259" s="32">
        <f>SUM(F255:F258)</f>
        <v>2721988</v>
      </c>
      <c r="G259" s="37">
        <f t="shared" si="56"/>
        <v>0.10810590978533972</v>
      </c>
      <c r="H259" s="32">
        <f>SUM(H255:H258)</f>
        <v>8412889</v>
      </c>
      <c r="I259" s="37">
        <f t="shared" si="57"/>
        <v>0.33412455134558894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11134877</v>
      </c>
      <c r="O259" s="37">
        <f t="shared" si="61"/>
        <v>0.44223046113092862</v>
      </c>
      <c r="P259" s="32">
        <f>SUM(P255:P258)</f>
        <v>9288820</v>
      </c>
      <c r="Q259" s="32">
        <f>SUM(Q255:Q258)</f>
        <v>23225511</v>
      </c>
      <c r="R259" s="32">
        <f>SUM(R255:R258)</f>
        <v>24935647</v>
      </c>
      <c r="S259" s="32">
        <f>SUM(S255:S258)</f>
        <v>12830380</v>
      </c>
      <c r="T259" s="37">
        <f t="shared" si="62"/>
        <v>0.55242616621007823</v>
      </c>
      <c r="U259" s="37">
        <f t="shared" si="63"/>
        <v>-9.4299491216322417E-2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81814967</v>
      </c>
      <c r="E260" s="32">
        <f>SUM(E234:E239,E241:E246,E248:E253,E255:E258)</f>
        <v>81814967</v>
      </c>
      <c r="F260" s="32">
        <f>SUM(F234:F239,F241:F246,F248:F253,F255:F258)</f>
        <v>16684535</v>
      </c>
      <c r="G260" s="37">
        <f t="shared" si="56"/>
        <v>0.20393010731153874</v>
      </c>
      <c r="H260" s="32">
        <f>SUM(H234:H239,H241:H246,H248:H253,H255:H258)</f>
        <v>27108114</v>
      </c>
      <c r="I260" s="37">
        <f t="shared" si="57"/>
        <v>0.33133441219868731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43792649</v>
      </c>
      <c r="O260" s="37">
        <f t="shared" si="61"/>
        <v>0.53526451951022602</v>
      </c>
      <c r="P260" s="32">
        <f>SUM(P234:P239,P241:P246,P248:P253,P255:P258)</f>
        <v>23525513</v>
      </c>
      <c r="Q260" s="32">
        <f>SUM(Q234:Q239,Q241:Q246,Q248:Q253,Q255:Q258)</f>
        <v>111653570</v>
      </c>
      <c r="R260" s="32">
        <f>SUM(R234:R239,R241:R246,R248:R253,R255:R258)</f>
        <v>98171666</v>
      </c>
      <c r="S260" s="32">
        <f>SUM(S234:S239,S241:S246,S248:S253,S255:S258)</f>
        <v>34555517</v>
      </c>
      <c r="T260" s="37">
        <f t="shared" si="62"/>
        <v>0.30948868898683668</v>
      </c>
      <c r="U260" s="37">
        <f t="shared" si="63"/>
        <v>0.15228577587234771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8323276</v>
      </c>
      <c r="E263" s="31">
        <v>8323276</v>
      </c>
      <c r="F263" s="31">
        <v>453259</v>
      </c>
      <c r="G263" s="36">
        <f t="shared" ref="G263:G299" si="64">IF(($D263     =0),0,($F263     /$D263     ))</f>
        <v>5.4456802826194875E-2</v>
      </c>
      <c r="H263" s="31">
        <v>540155</v>
      </c>
      <c r="I263" s="36">
        <f t="shared" ref="I263:I299" si="65">IF(($D263     =0),0,($H263     /$D263     ))</f>
        <v>6.4896922798186679E-2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993414</v>
      </c>
      <c r="O263" s="36">
        <f t="shared" ref="O263:O299" si="69">IF(($D263     =0),0,($N263     /$D263     ))</f>
        <v>0.11935372562438155</v>
      </c>
      <c r="P263" s="31">
        <v>377943</v>
      </c>
      <c r="Q263" s="31">
        <v>14090976</v>
      </c>
      <c r="R263" s="31">
        <v>14054756</v>
      </c>
      <c r="S263" s="31">
        <v>704546</v>
      </c>
      <c r="T263" s="36">
        <f t="shared" ref="T263:T299" si="70">IF(($Q263     =0),0,($S263     /$Q263     ))</f>
        <v>4.9999801291266126E-2</v>
      </c>
      <c r="U263" s="36">
        <f t="shared" ref="U263:U299" si="71">IF(($P263     =0),0,(($H263     /$P263     )-1))</f>
        <v>0.42919699531410815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1803750</v>
      </c>
      <c r="E265" s="31">
        <v>1803750</v>
      </c>
      <c r="F265" s="31">
        <v>571362</v>
      </c>
      <c r="G265" s="36">
        <f t="shared" si="64"/>
        <v>0.31676340956340954</v>
      </c>
      <c r="H265" s="31">
        <v>657655</v>
      </c>
      <c r="I265" s="36">
        <f t="shared" si="65"/>
        <v>0.36460429660429661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1229017</v>
      </c>
      <c r="O265" s="36">
        <f t="shared" si="69"/>
        <v>0.68136770616770614</v>
      </c>
      <c r="P265" s="31">
        <v>305578</v>
      </c>
      <c r="Q265" s="31">
        <v>3035141</v>
      </c>
      <c r="R265" s="31">
        <v>2336761</v>
      </c>
      <c r="S265" s="31">
        <v>702591</v>
      </c>
      <c r="T265" s="36">
        <f t="shared" si="70"/>
        <v>0.23148545652409558</v>
      </c>
      <c r="U265" s="36">
        <f t="shared" si="71"/>
        <v>1.1521673680696907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6285940</v>
      </c>
      <c r="E266" s="31">
        <v>6285940</v>
      </c>
      <c r="F266" s="31">
        <v>1514827</v>
      </c>
      <c r="G266" s="36">
        <f t="shared" si="64"/>
        <v>0.24098655093748905</v>
      </c>
      <c r="H266" s="31">
        <v>1807402</v>
      </c>
      <c r="I266" s="36">
        <f t="shared" si="65"/>
        <v>0.28753090229941741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3322229</v>
      </c>
      <c r="O266" s="36">
        <f t="shared" si="69"/>
        <v>0.52851745323690646</v>
      </c>
      <c r="P266" s="31">
        <v>2477948</v>
      </c>
      <c r="Q266" s="31">
        <v>6738701</v>
      </c>
      <c r="R266" s="31">
        <v>7321136</v>
      </c>
      <c r="S266" s="31">
        <v>3559209</v>
      </c>
      <c r="T266" s="36">
        <f t="shared" si="70"/>
        <v>0.52817434695499921</v>
      </c>
      <c r="U266" s="36">
        <f t="shared" si="71"/>
        <v>-0.27060535572175037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16412966</v>
      </c>
      <c r="E267" s="32">
        <f>SUM(E263:E266)</f>
        <v>16412966</v>
      </c>
      <c r="F267" s="32">
        <f>SUM(F263:F266)</f>
        <v>2539448</v>
      </c>
      <c r="G267" s="37">
        <f t="shared" si="64"/>
        <v>0.15472206546945871</v>
      </c>
      <c r="H267" s="32">
        <f>SUM(H263:H266)</f>
        <v>3005212</v>
      </c>
      <c r="I267" s="37">
        <f t="shared" si="65"/>
        <v>0.18309987359993313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5544660</v>
      </c>
      <c r="O267" s="37">
        <f t="shared" si="69"/>
        <v>0.33782193906939184</v>
      </c>
      <c r="P267" s="32">
        <f>SUM(P263:P266)</f>
        <v>3161469</v>
      </c>
      <c r="Q267" s="32">
        <f>SUM(Q263:Q266)</f>
        <v>23864818</v>
      </c>
      <c r="R267" s="32">
        <f>SUM(R263:R266)</f>
        <v>23712653</v>
      </c>
      <c r="S267" s="32">
        <f>SUM(S263:S266)</f>
        <v>4966346</v>
      </c>
      <c r="T267" s="37">
        <f t="shared" si="70"/>
        <v>0.20810324218688783</v>
      </c>
      <c r="U267" s="37">
        <f t="shared" si="71"/>
        <v>-4.9425441147770255E-2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435747</v>
      </c>
      <c r="E268" s="31">
        <v>435747</v>
      </c>
      <c r="F268" s="31">
        <v>496098</v>
      </c>
      <c r="G268" s="36">
        <f t="shared" si="64"/>
        <v>1.1385000929438414</v>
      </c>
      <c r="H268" s="31">
        <v>355246</v>
      </c>
      <c r="I268" s="36">
        <f t="shared" si="65"/>
        <v>0.81525747738940257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851344</v>
      </c>
      <c r="O268" s="36">
        <f t="shared" si="69"/>
        <v>1.9537575703332439</v>
      </c>
      <c r="P268" s="31">
        <v>19330</v>
      </c>
      <c r="Q268" s="31">
        <v>2511940</v>
      </c>
      <c r="R268" s="31">
        <v>355393</v>
      </c>
      <c r="S268" s="31">
        <v>19330</v>
      </c>
      <c r="T268" s="36">
        <f t="shared" si="70"/>
        <v>7.6952474979497922E-3</v>
      </c>
      <c r="U268" s="36">
        <f t="shared" si="71"/>
        <v>17.377961717537506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884279</v>
      </c>
      <c r="E274" s="31">
        <v>884279</v>
      </c>
      <c r="F274" s="31">
        <v>250155</v>
      </c>
      <c r="G274" s="36">
        <f t="shared" si="64"/>
        <v>0.28289148560578731</v>
      </c>
      <c r="H274" s="31">
        <v>280391</v>
      </c>
      <c r="I274" s="36">
        <f t="shared" si="65"/>
        <v>0.31708431388735908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530546</v>
      </c>
      <c r="O274" s="36">
        <f t="shared" si="69"/>
        <v>0.59997579949314639</v>
      </c>
      <c r="P274" s="31">
        <v>216838</v>
      </c>
      <c r="Q274" s="31">
        <v>812009</v>
      </c>
      <c r="R274" s="31">
        <v>812009</v>
      </c>
      <c r="S274" s="31">
        <v>340166</v>
      </c>
      <c r="T274" s="36">
        <f t="shared" si="70"/>
        <v>0.41891900212928673</v>
      </c>
      <c r="U274" s="36">
        <f t="shared" si="71"/>
        <v>0.2930897720879182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1320026</v>
      </c>
      <c r="E275" s="32">
        <f>SUM(E268:E274)</f>
        <v>1320026</v>
      </c>
      <c r="F275" s="32">
        <f>SUM(F268:F274)</f>
        <v>746253</v>
      </c>
      <c r="G275" s="37">
        <f t="shared" si="64"/>
        <v>0.56533204648999336</v>
      </c>
      <c r="H275" s="32">
        <f>SUM(H268:H274)</f>
        <v>635637</v>
      </c>
      <c r="I275" s="37">
        <f t="shared" si="65"/>
        <v>0.48153369706354271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1381890</v>
      </c>
      <c r="O275" s="37">
        <f t="shared" si="69"/>
        <v>1.046865743553536</v>
      </c>
      <c r="P275" s="32">
        <f>SUM(P268:P274)</f>
        <v>236168</v>
      </c>
      <c r="Q275" s="32">
        <f>SUM(Q268:Q274)</f>
        <v>3323949</v>
      </c>
      <c r="R275" s="32">
        <f>SUM(R268:R274)</f>
        <v>1167402</v>
      </c>
      <c r="S275" s="32">
        <f>SUM(S268:S274)</f>
        <v>359496</v>
      </c>
      <c r="T275" s="37">
        <f t="shared" si="70"/>
        <v>0.10815328394027707</v>
      </c>
      <c r="U275" s="37">
        <f t="shared" si="71"/>
        <v>1.6914611632397278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3159590</v>
      </c>
      <c r="E277" s="31">
        <v>3159590</v>
      </c>
      <c r="F277" s="31">
        <v>282263</v>
      </c>
      <c r="G277" s="36">
        <f t="shared" si="64"/>
        <v>8.9335325152947065E-2</v>
      </c>
      <c r="H277" s="31">
        <v>320552</v>
      </c>
      <c r="I277" s="36">
        <f t="shared" si="65"/>
        <v>0.10145366962169142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602815</v>
      </c>
      <c r="O277" s="36">
        <f t="shared" si="69"/>
        <v>0.19078899477463848</v>
      </c>
      <c r="P277" s="31">
        <v>299474</v>
      </c>
      <c r="Q277" s="31">
        <v>1864605</v>
      </c>
      <c r="R277" s="31">
        <v>1864605</v>
      </c>
      <c r="S277" s="31">
        <v>573544</v>
      </c>
      <c r="T277" s="36">
        <f t="shared" si="70"/>
        <v>0.30759544246636689</v>
      </c>
      <c r="U277" s="36">
        <f t="shared" si="71"/>
        <v>7.0383405571101232E-2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3472690</v>
      </c>
      <c r="F278" s="31">
        <v>82745</v>
      </c>
      <c r="G278" s="36">
        <f t="shared" si="64"/>
        <v>0</v>
      </c>
      <c r="H278" s="31">
        <v>8478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91223</v>
      </c>
      <c r="O278" s="36">
        <f t="shared" si="69"/>
        <v>0</v>
      </c>
      <c r="P278" s="31">
        <v>7504</v>
      </c>
      <c r="Q278" s="31">
        <v>3272459</v>
      </c>
      <c r="R278" s="31">
        <v>3357459</v>
      </c>
      <c r="S278" s="31">
        <v>155375</v>
      </c>
      <c r="T278" s="36">
        <f t="shared" si="70"/>
        <v>4.7479586451656078E-2</v>
      </c>
      <c r="U278" s="36">
        <f t="shared" si="71"/>
        <v>0.12979744136460547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15950</v>
      </c>
      <c r="E279" s="31">
        <v>15950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15825</v>
      </c>
      <c r="R279" s="31">
        <v>15825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1525908</v>
      </c>
      <c r="E284" s="31">
        <v>1525908</v>
      </c>
      <c r="F284" s="31">
        <v>499271</v>
      </c>
      <c r="G284" s="36">
        <f t="shared" si="64"/>
        <v>0.32719600395305615</v>
      </c>
      <c r="H284" s="31">
        <v>551029</v>
      </c>
      <c r="I284" s="36">
        <f t="shared" si="65"/>
        <v>0.36111548009447492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1050300</v>
      </c>
      <c r="O284" s="36">
        <f t="shared" si="69"/>
        <v>0.68831148404753106</v>
      </c>
      <c r="P284" s="31">
        <v>334276</v>
      </c>
      <c r="Q284" s="31">
        <v>2076266</v>
      </c>
      <c r="R284" s="31">
        <v>2085063</v>
      </c>
      <c r="S284" s="31">
        <v>799533</v>
      </c>
      <c r="T284" s="36">
        <f t="shared" si="70"/>
        <v>0.38508216191952283</v>
      </c>
      <c r="U284" s="36">
        <f t="shared" si="71"/>
        <v>0.6484252533834316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4701448</v>
      </c>
      <c r="E285" s="32">
        <f>SUM(E276:E284)</f>
        <v>8174138</v>
      </c>
      <c r="F285" s="32">
        <f>SUM(F276:F284)</f>
        <v>864279</v>
      </c>
      <c r="G285" s="37">
        <f t="shared" si="64"/>
        <v>0.18383251287688387</v>
      </c>
      <c r="H285" s="32">
        <f>SUM(H276:H284)</f>
        <v>880059</v>
      </c>
      <c r="I285" s="37">
        <f t="shared" si="65"/>
        <v>0.18718892562461609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1744338</v>
      </c>
      <c r="O285" s="37">
        <f t="shared" si="69"/>
        <v>0.37102143850149999</v>
      </c>
      <c r="P285" s="32">
        <f>SUM(P276:P284)</f>
        <v>641254</v>
      </c>
      <c r="Q285" s="32">
        <f>SUM(Q276:Q284)</f>
        <v>7229155</v>
      </c>
      <c r="R285" s="32">
        <f>SUM(R276:R284)</f>
        <v>7322952</v>
      </c>
      <c r="S285" s="32">
        <f>SUM(S276:S284)</f>
        <v>1528452</v>
      </c>
      <c r="T285" s="37">
        <f t="shared" si="70"/>
        <v>0.21142885994282873</v>
      </c>
      <c r="U285" s="37">
        <f t="shared" si="71"/>
        <v>0.37240313510714951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3190542</v>
      </c>
      <c r="E286" s="31">
        <v>3190542</v>
      </c>
      <c r="F286" s="31">
        <v>248843</v>
      </c>
      <c r="G286" s="36">
        <f t="shared" si="64"/>
        <v>7.7993958393276122E-2</v>
      </c>
      <c r="H286" s="31">
        <v>540902</v>
      </c>
      <c r="I286" s="36">
        <f t="shared" si="65"/>
        <v>0.16953295082779038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789745</v>
      </c>
      <c r="O286" s="36">
        <f t="shared" si="69"/>
        <v>0.24752690922106652</v>
      </c>
      <c r="P286" s="31">
        <v>423644</v>
      </c>
      <c r="Q286" s="31">
        <v>2995101</v>
      </c>
      <c r="R286" s="31">
        <v>2995101</v>
      </c>
      <c r="S286" s="31">
        <v>910886</v>
      </c>
      <c r="T286" s="36">
        <f t="shared" si="70"/>
        <v>0.30412530328693421</v>
      </c>
      <c r="U286" s="36">
        <f t="shared" si="71"/>
        <v>0.27678428114171338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2692222</v>
      </c>
      <c r="E288" s="31">
        <v>2692222</v>
      </c>
      <c r="F288" s="31">
        <v>403450</v>
      </c>
      <c r="G288" s="36">
        <f t="shared" si="64"/>
        <v>0.14985762689703896</v>
      </c>
      <c r="H288" s="31">
        <v>604402</v>
      </c>
      <c r="I288" s="36">
        <f t="shared" si="65"/>
        <v>0.22449931692111572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1007852</v>
      </c>
      <c r="O288" s="36">
        <f t="shared" si="69"/>
        <v>0.37435694381815465</v>
      </c>
      <c r="P288" s="31">
        <v>0</v>
      </c>
      <c r="Q288" s="31">
        <v>6364</v>
      </c>
      <c r="R288" s="31">
        <v>1261118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6021715</v>
      </c>
      <c r="E290" s="31">
        <v>6021715</v>
      </c>
      <c r="F290" s="31">
        <v>1257123</v>
      </c>
      <c r="G290" s="36">
        <f t="shared" si="64"/>
        <v>0.20876494487035671</v>
      </c>
      <c r="H290" s="31">
        <v>1256782</v>
      </c>
      <c r="I290" s="36">
        <f t="shared" si="65"/>
        <v>0.20870831648458951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2513905</v>
      </c>
      <c r="O290" s="36">
        <f t="shared" si="69"/>
        <v>0.41747326135494622</v>
      </c>
      <c r="P290" s="31">
        <v>1319791</v>
      </c>
      <c r="Q290" s="31">
        <v>5297491</v>
      </c>
      <c r="R290" s="31">
        <v>5679034</v>
      </c>
      <c r="S290" s="31">
        <v>2591694</v>
      </c>
      <c r="T290" s="36">
        <f t="shared" si="70"/>
        <v>0.4892304677818235</v>
      </c>
      <c r="U290" s="36">
        <f t="shared" si="71"/>
        <v>-4.7741650003674807E-2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11904479</v>
      </c>
      <c r="E292" s="32">
        <f>SUM(E286:E291)</f>
        <v>11904479</v>
      </c>
      <c r="F292" s="32">
        <f>SUM(F286:F291)</f>
        <v>1909416</v>
      </c>
      <c r="G292" s="37">
        <f t="shared" si="64"/>
        <v>0.16039475562097258</v>
      </c>
      <c r="H292" s="32">
        <f>SUM(H286:H291)</f>
        <v>2402086</v>
      </c>
      <c r="I292" s="37">
        <f t="shared" si="65"/>
        <v>0.20178001910037391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4311502</v>
      </c>
      <c r="O292" s="37">
        <f t="shared" si="69"/>
        <v>0.36217477472134646</v>
      </c>
      <c r="P292" s="32">
        <f>SUM(P286:P291)</f>
        <v>1743435</v>
      </c>
      <c r="Q292" s="32">
        <f>SUM(Q286:Q291)</f>
        <v>8298956</v>
      </c>
      <c r="R292" s="32">
        <f>SUM(R286:R291)</f>
        <v>9935253</v>
      </c>
      <c r="S292" s="32">
        <f>SUM(S286:S291)</f>
        <v>3502580</v>
      </c>
      <c r="T292" s="37">
        <f t="shared" si="70"/>
        <v>0.42205067721771267</v>
      </c>
      <c r="U292" s="37">
        <f t="shared" si="71"/>
        <v>0.37778924938411818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28042233</v>
      </c>
      <c r="E293" s="31">
        <v>28042233</v>
      </c>
      <c r="F293" s="31">
        <v>5100501</v>
      </c>
      <c r="G293" s="36">
        <f t="shared" si="64"/>
        <v>0.1818864068350049</v>
      </c>
      <c r="H293" s="31">
        <v>6008229</v>
      </c>
      <c r="I293" s="36">
        <f t="shared" si="65"/>
        <v>0.21425643956385357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11108730</v>
      </c>
      <c r="O293" s="36">
        <f t="shared" si="69"/>
        <v>0.39614284639885844</v>
      </c>
      <c r="P293" s="31">
        <v>5999104</v>
      </c>
      <c r="Q293" s="31">
        <v>26752470</v>
      </c>
      <c r="R293" s="31">
        <v>27447870</v>
      </c>
      <c r="S293" s="31">
        <v>11169244</v>
      </c>
      <c r="T293" s="36">
        <f t="shared" si="70"/>
        <v>0.41750328100545481</v>
      </c>
      <c r="U293" s="36">
        <f t="shared" si="71"/>
        <v>1.5210604783648662E-3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3261052</v>
      </c>
      <c r="E295" s="31">
        <v>3261052</v>
      </c>
      <c r="F295" s="31">
        <v>793170</v>
      </c>
      <c r="G295" s="36">
        <f t="shared" si="64"/>
        <v>0.24322519236123802</v>
      </c>
      <c r="H295" s="31">
        <v>873655</v>
      </c>
      <c r="I295" s="36">
        <f t="shared" si="65"/>
        <v>0.26790587822579953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1666825</v>
      </c>
      <c r="O295" s="36">
        <f t="shared" si="69"/>
        <v>0.51113107058703755</v>
      </c>
      <c r="P295" s="31">
        <v>433627</v>
      </c>
      <c r="Q295" s="31">
        <v>1218793</v>
      </c>
      <c r="R295" s="31">
        <v>4679850</v>
      </c>
      <c r="S295" s="31">
        <v>620004</v>
      </c>
      <c r="T295" s="36">
        <f t="shared" si="70"/>
        <v>0.50870328267392417</v>
      </c>
      <c r="U295" s="36">
        <f t="shared" si="71"/>
        <v>1.0147615346830339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3323016</v>
      </c>
      <c r="E297" s="31">
        <v>3323016</v>
      </c>
      <c r="F297" s="31">
        <v>616957</v>
      </c>
      <c r="G297" s="36">
        <f t="shared" si="64"/>
        <v>0.18566176028041995</v>
      </c>
      <c r="H297" s="31">
        <v>944532</v>
      </c>
      <c r="I297" s="36">
        <f t="shared" si="65"/>
        <v>0.28423937772192492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1561489</v>
      </c>
      <c r="O297" s="36">
        <f t="shared" si="69"/>
        <v>0.46990113800234484</v>
      </c>
      <c r="P297" s="31">
        <v>781922</v>
      </c>
      <c r="Q297" s="31">
        <v>4305749</v>
      </c>
      <c r="R297" s="31">
        <v>4323749</v>
      </c>
      <c r="S297" s="31">
        <v>1615761</v>
      </c>
      <c r="T297" s="36">
        <f t="shared" si="70"/>
        <v>0.37525666266194335</v>
      </c>
      <c r="U297" s="36">
        <f t="shared" si="71"/>
        <v>0.20796191947534415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34626301</v>
      </c>
      <c r="E298" s="32">
        <f>SUM(E293:E297)</f>
        <v>34626301</v>
      </c>
      <c r="F298" s="32">
        <f>SUM(F293:F297)</f>
        <v>6510628</v>
      </c>
      <c r="G298" s="37">
        <f t="shared" si="64"/>
        <v>0.18802551274535503</v>
      </c>
      <c r="H298" s="32">
        <f>SUM(H293:H297)</f>
        <v>7826416</v>
      </c>
      <c r="I298" s="37">
        <f t="shared" si="65"/>
        <v>0.22602518241841657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14337044</v>
      </c>
      <c r="O298" s="37">
        <f t="shared" si="69"/>
        <v>0.41405069516377163</v>
      </c>
      <c r="P298" s="32">
        <f>SUM(P293:P297)</f>
        <v>7214653</v>
      </c>
      <c r="Q298" s="32">
        <f>SUM(Q293:Q297)</f>
        <v>32277012</v>
      </c>
      <c r="R298" s="32">
        <f>SUM(R293:R297)</f>
        <v>36451469</v>
      </c>
      <c r="S298" s="32">
        <f>SUM(S293:S297)</f>
        <v>13405009</v>
      </c>
      <c r="T298" s="37">
        <f t="shared" si="70"/>
        <v>0.41531133674951076</v>
      </c>
      <c r="U298" s="37">
        <f t="shared" si="71"/>
        <v>8.4794514718864455E-2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68965220</v>
      </c>
      <c r="E299" s="32">
        <f>SUM(E263:E266,E268:E274,E276:E284,E286:E291,E293:E297)</f>
        <v>72437910</v>
      </c>
      <c r="F299" s="32">
        <f>SUM(F263:F266,F268:F274,F276:F284,F286:F291,F293:F297)</f>
        <v>12570024</v>
      </c>
      <c r="G299" s="37">
        <f t="shared" si="64"/>
        <v>0.18226613356703567</v>
      </c>
      <c r="H299" s="32">
        <f>SUM(H263:H266,H268:H274,H276:H284,H286:H291,H293:H297)</f>
        <v>14749410</v>
      </c>
      <c r="I299" s="37">
        <f t="shared" si="65"/>
        <v>0.21386736676835078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27319434</v>
      </c>
      <c r="O299" s="37">
        <f t="shared" si="69"/>
        <v>0.39613350033538647</v>
      </c>
      <c r="P299" s="32">
        <f>SUM(P263:P266,P268:P274,P276:P284,P286:P291,P293:P297)</f>
        <v>12996979</v>
      </c>
      <c r="Q299" s="32">
        <f>SUM(Q263:Q266,Q268:Q274,Q276:Q284,Q286:Q291,Q293:Q297)</f>
        <v>74993890</v>
      </c>
      <c r="R299" s="32">
        <f>SUM(R263:R266,R268:R274,R276:R284,R286:R291,R293:R297)</f>
        <v>78589729</v>
      </c>
      <c r="S299" s="32">
        <f>SUM(S263:S266,S268:S274,S276:S284,S286:S291,S293:S297)</f>
        <v>23761883</v>
      </c>
      <c r="T299" s="37">
        <f t="shared" si="70"/>
        <v>0.3168509194549049</v>
      </c>
      <c r="U299" s="37">
        <f t="shared" si="71"/>
        <v>0.13483371789705889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1656764435</v>
      </c>
      <c r="E302" s="31">
        <v>1656764435</v>
      </c>
      <c r="F302" s="31">
        <v>318691733</v>
      </c>
      <c r="G302" s="36">
        <f t="shared" ref="G302:G339" si="72">IF(($D302     =0),0,($F302     /$D302     ))</f>
        <v>0.19235790331291122</v>
      </c>
      <c r="H302" s="31">
        <v>468908819</v>
      </c>
      <c r="I302" s="36">
        <f t="shared" ref="I302:I339" si="73">IF(($D302     =0),0,($H302     /$D302     ))</f>
        <v>0.28302684986112708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787600552</v>
      </c>
      <c r="O302" s="36">
        <f t="shared" ref="O302:O339" si="77">IF(($D302     =0),0,($N302     /$D302     ))</f>
        <v>0.47538475317403828</v>
      </c>
      <c r="P302" s="31">
        <v>467458688</v>
      </c>
      <c r="Q302" s="31">
        <v>1618494920</v>
      </c>
      <c r="R302" s="31">
        <v>1592302412</v>
      </c>
      <c r="S302" s="31">
        <v>763230892</v>
      </c>
      <c r="T302" s="36">
        <f t="shared" ref="T302:T339" si="78">IF(($Q302     =0),0,($S302     /$Q302     ))</f>
        <v>0.47156829630333347</v>
      </c>
      <c r="U302" s="36">
        <f t="shared" ref="U302:U339" si="79">IF(($P302     =0),0,(($H302     /$P302     )-1))</f>
        <v>3.10215862326646E-3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1656764435</v>
      </c>
      <c r="E303" s="32">
        <f>E302</f>
        <v>1656764435</v>
      </c>
      <c r="F303" s="32">
        <f>F302</f>
        <v>318691733</v>
      </c>
      <c r="G303" s="37">
        <f t="shared" si="72"/>
        <v>0.19235790331291122</v>
      </c>
      <c r="H303" s="32">
        <f>H302</f>
        <v>468908819</v>
      </c>
      <c r="I303" s="37">
        <f t="shared" si="73"/>
        <v>0.28302684986112708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787600552</v>
      </c>
      <c r="O303" s="37">
        <f t="shared" si="77"/>
        <v>0.47538475317403828</v>
      </c>
      <c r="P303" s="32">
        <f>P302</f>
        <v>467458688</v>
      </c>
      <c r="Q303" s="32">
        <f>Q302</f>
        <v>1618494920</v>
      </c>
      <c r="R303" s="32">
        <f>R302</f>
        <v>1592302412</v>
      </c>
      <c r="S303" s="32">
        <f>S302</f>
        <v>763230892</v>
      </c>
      <c r="T303" s="37">
        <f t="shared" si="78"/>
        <v>0.47156829630333347</v>
      </c>
      <c r="U303" s="37">
        <f t="shared" si="79"/>
        <v>3.10215862326646E-3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2503769</v>
      </c>
      <c r="E304" s="31">
        <v>2503769</v>
      </c>
      <c r="F304" s="31">
        <v>275361</v>
      </c>
      <c r="G304" s="36">
        <f t="shared" si="72"/>
        <v>0.10997859626826596</v>
      </c>
      <c r="H304" s="31">
        <v>345603</v>
      </c>
      <c r="I304" s="36">
        <f t="shared" si="73"/>
        <v>0.13803310129648541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620964</v>
      </c>
      <c r="O304" s="36">
        <f t="shared" si="77"/>
        <v>0.24801169756475139</v>
      </c>
      <c r="P304" s="31">
        <v>637250</v>
      </c>
      <c r="Q304" s="31">
        <v>2295419</v>
      </c>
      <c r="R304" s="31">
        <v>2201078</v>
      </c>
      <c r="S304" s="31">
        <v>1134724</v>
      </c>
      <c r="T304" s="36">
        <f t="shared" si="78"/>
        <v>0.49434286289344126</v>
      </c>
      <c r="U304" s="36">
        <f t="shared" si="79"/>
        <v>-0.45766496665358969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6456570</v>
      </c>
      <c r="E305" s="31">
        <v>6483100</v>
      </c>
      <c r="F305" s="31">
        <v>3347731</v>
      </c>
      <c r="G305" s="36">
        <f t="shared" si="72"/>
        <v>0.51849991558985653</v>
      </c>
      <c r="H305" s="31">
        <v>639217</v>
      </c>
      <c r="I305" s="36">
        <f t="shared" si="73"/>
        <v>9.9002566378123366E-2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3986948</v>
      </c>
      <c r="O305" s="36">
        <f t="shared" si="77"/>
        <v>0.61750248196797985</v>
      </c>
      <c r="P305" s="31">
        <v>735716</v>
      </c>
      <c r="Q305" s="31">
        <v>3631275</v>
      </c>
      <c r="R305" s="31">
        <v>9311095</v>
      </c>
      <c r="S305" s="31">
        <v>1454660</v>
      </c>
      <c r="T305" s="36">
        <f t="shared" si="78"/>
        <v>0.4005920785399068</v>
      </c>
      <c r="U305" s="36">
        <f t="shared" si="79"/>
        <v>-0.13116338369697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28792152</v>
      </c>
      <c r="E306" s="31">
        <v>28907352</v>
      </c>
      <c r="F306" s="31">
        <v>395925</v>
      </c>
      <c r="G306" s="36">
        <f t="shared" si="72"/>
        <v>1.375114301980623E-2</v>
      </c>
      <c r="H306" s="31">
        <v>1856380</v>
      </c>
      <c r="I306" s="36">
        <f t="shared" si="73"/>
        <v>6.4475208383173305E-2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2252305</v>
      </c>
      <c r="O306" s="36">
        <f t="shared" si="77"/>
        <v>7.8226351402979538E-2</v>
      </c>
      <c r="P306" s="31">
        <v>549988</v>
      </c>
      <c r="Q306" s="31">
        <v>12689641</v>
      </c>
      <c r="R306" s="31">
        <v>2747309</v>
      </c>
      <c r="S306" s="31">
        <v>997546</v>
      </c>
      <c r="T306" s="36">
        <f t="shared" si="78"/>
        <v>7.8611049753101764E-2</v>
      </c>
      <c r="U306" s="36">
        <f t="shared" si="79"/>
        <v>2.375310006763784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62179443</v>
      </c>
      <c r="E307" s="31">
        <v>87326581</v>
      </c>
      <c r="F307" s="31">
        <v>2803947</v>
      </c>
      <c r="G307" s="36">
        <f t="shared" si="72"/>
        <v>4.5094437401119854E-2</v>
      </c>
      <c r="H307" s="31">
        <v>2775037</v>
      </c>
      <c r="I307" s="36">
        <f t="shared" si="73"/>
        <v>4.4629492740872571E-2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5578984</v>
      </c>
      <c r="O307" s="36">
        <f t="shared" si="77"/>
        <v>8.9723930141992425E-2</v>
      </c>
      <c r="P307" s="31">
        <v>3227367</v>
      </c>
      <c r="Q307" s="31">
        <v>39009342</v>
      </c>
      <c r="R307" s="31">
        <v>31698265</v>
      </c>
      <c r="S307" s="31">
        <v>5285873</v>
      </c>
      <c r="T307" s="36">
        <f t="shared" si="78"/>
        <v>0.13550274700865245</v>
      </c>
      <c r="U307" s="36">
        <f t="shared" si="79"/>
        <v>-0.1401544974587644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22192024</v>
      </c>
      <c r="E308" s="31">
        <v>13385218</v>
      </c>
      <c r="F308" s="31">
        <v>879865</v>
      </c>
      <c r="G308" s="36">
        <f t="shared" si="72"/>
        <v>3.9647803192714645E-2</v>
      </c>
      <c r="H308" s="31">
        <v>1159242</v>
      </c>
      <c r="I308" s="36">
        <f t="shared" si="73"/>
        <v>5.2236875735174042E-2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2039107</v>
      </c>
      <c r="O308" s="36">
        <f t="shared" si="77"/>
        <v>9.188467892788868E-2</v>
      </c>
      <c r="P308" s="31">
        <v>1502403</v>
      </c>
      <c r="Q308" s="31">
        <v>4700823</v>
      </c>
      <c r="R308" s="31">
        <v>4764453</v>
      </c>
      <c r="S308" s="31">
        <v>2216044</v>
      </c>
      <c r="T308" s="36">
        <f t="shared" si="78"/>
        <v>0.47141617542289938</v>
      </c>
      <c r="U308" s="36">
        <f t="shared" si="79"/>
        <v>-0.22840809023943642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122123958</v>
      </c>
      <c r="E310" s="32">
        <f>SUM(E304:E309)</f>
        <v>138606020</v>
      </c>
      <c r="F310" s="32">
        <f>SUM(F304:F309)</f>
        <v>7702829</v>
      </c>
      <c r="G310" s="37">
        <f t="shared" si="72"/>
        <v>6.3073856482771376E-2</v>
      </c>
      <c r="H310" s="32">
        <f>SUM(H304:H309)</f>
        <v>6775479</v>
      </c>
      <c r="I310" s="37">
        <f t="shared" si="73"/>
        <v>5.548034235837656E-2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14478308</v>
      </c>
      <c r="O310" s="37">
        <f t="shared" si="77"/>
        <v>0.11855419884114794</v>
      </c>
      <c r="P310" s="32">
        <f>SUM(P304:P309)</f>
        <v>6652724</v>
      </c>
      <c r="Q310" s="32">
        <f>SUM(Q304:Q309)</f>
        <v>62326500</v>
      </c>
      <c r="R310" s="32">
        <f>SUM(R304:R309)</f>
        <v>50722200</v>
      </c>
      <c r="S310" s="32">
        <f>SUM(S304:S309)</f>
        <v>11088847</v>
      </c>
      <c r="T310" s="37">
        <f t="shared" si="78"/>
        <v>0.17791544527608641</v>
      </c>
      <c r="U310" s="37">
        <f t="shared" si="79"/>
        <v>1.8451840178549395E-2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40899306</v>
      </c>
      <c r="E311" s="31">
        <v>40899306</v>
      </c>
      <c r="F311" s="31">
        <v>6381070</v>
      </c>
      <c r="G311" s="36">
        <f t="shared" si="72"/>
        <v>0.15601902878254217</v>
      </c>
      <c r="H311" s="31">
        <v>1363756</v>
      </c>
      <c r="I311" s="36">
        <f t="shared" si="73"/>
        <v>3.3344233273787091E-2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7744826</v>
      </c>
      <c r="O311" s="36">
        <f t="shared" si="77"/>
        <v>0.18936326205632928</v>
      </c>
      <c r="P311" s="31">
        <v>1208136</v>
      </c>
      <c r="Q311" s="31">
        <v>11667065</v>
      </c>
      <c r="R311" s="31">
        <v>35867365</v>
      </c>
      <c r="S311" s="31">
        <v>2341158</v>
      </c>
      <c r="T311" s="36">
        <f t="shared" si="78"/>
        <v>0.2006638344776514</v>
      </c>
      <c r="U311" s="36">
        <f t="shared" si="79"/>
        <v>0.12881000152300737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95595706</v>
      </c>
      <c r="E312" s="31">
        <v>95551668</v>
      </c>
      <c r="F312" s="31">
        <v>18767202</v>
      </c>
      <c r="G312" s="36">
        <f t="shared" si="72"/>
        <v>0.19631846225394267</v>
      </c>
      <c r="H312" s="31">
        <v>24443828</v>
      </c>
      <c r="I312" s="36">
        <f t="shared" si="73"/>
        <v>0.255700062511176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43211030</v>
      </c>
      <c r="O312" s="36">
        <f t="shared" si="77"/>
        <v>0.45201852476511861</v>
      </c>
      <c r="P312" s="31">
        <v>31340642</v>
      </c>
      <c r="Q312" s="31">
        <v>115550206</v>
      </c>
      <c r="R312" s="31">
        <v>102344810</v>
      </c>
      <c r="S312" s="31">
        <v>38590791</v>
      </c>
      <c r="T312" s="36">
        <f t="shared" si="78"/>
        <v>0.33397422934927523</v>
      </c>
      <c r="U312" s="36">
        <f t="shared" si="79"/>
        <v>-0.22005975499799912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42610599</v>
      </c>
      <c r="E313" s="31">
        <v>54352453</v>
      </c>
      <c r="F313" s="31">
        <v>4125429</v>
      </c>
      <c r="G313" s="36">
        <f t="shared" si="72"/>
        <v>9.6816968003665002E-2</v>
      </c>
      <c r="H313" s="31">
        <v>4755227</v>
      </c>
      <c r="I313" s="36">
        <f t="shared" si="73"/>
        <v>0.11159728123042814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8880656</v>
      </c>
      <c r="O313" s="36">
        <f t="shared" si="77"/>
        <v>0.20841424923409313</v>
      </c>
      <c r="P313" s="31">
        <v>8183616</v>
      </c>
      <c r="Q313" s="31">
        <v>31096155</v>
      </c>
      <c r="R313" s="31">
        <v>45844722</v>
      </c>
      <c r="S313" s="31">
        <v>10494796</v>
      </c>
      <c r="T313" s="36">
        <f t="shared" si="78"/>
        <v>0.33749497325312405</v>
      </c>
      <c r="U313" s="36">
        <f t="shared" si="79"/>
        <v>-0.41893326861866442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31122947</v>
      </c>
      <c r="E314" s="31">
        <v>30926547</v>
      </c>
      <c r="F314" s="31">
        <v>4517136</v>
      </c>
      <c r="G314" s="36">
        <f t="shared" si="72"/>
        <v>0.14513844077811783</v>
      </c>
      <c r="H314" s="31">
        <v>4445231</v>
      </c>
      <c r="I314" s="36">
        <f t="shared" si="73"/>
        <v>0.14282808758437945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8962367</v>
      </c>
      <c r="O314" s="36">
        <f t="shared" si="77"/>
        <v>0.28796652836249731</v>
      </c>
      <c r="P314" s="31">
        <v>4360815</v>
      </c>
      <c r="Q314" s="31">
        <v>28497691</v>
      </c>
      <c r="R314" s="31">
        <v>34152309</v>
      </c>
      <c r="S314" s="31">
        <v>6418939</v>
      </c>
      <c r="T314" s="36">
        <f t="shared" si="78"/>
        <v>0.2252441785546766</v>
      </c>
      <c r="U314" s="36">
        <f t="shared" si="79"/>
        <v>1.9357849392831472E-2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47881693</v>
      </c>
      <c r="E315" s="31">
        <v>46442028</v>
      </c>
      <c r="F315" s="31">
        <v>772689</v>
      </c>
      <c r="G315" s="36">
        <f t="shared" si="72"/>
        <v>1.6137461973201324E-2</v>
      </c>
      <c r="H315" s="31">
        <v>14471814</v>
      </c>
      <c r="I315" s="36">
        <f t="shared" si="73"/>
        <v>0.30224106737412149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15244503</v>
      </c>
      <c r="O315" s="36">
        <f t="shared" si="77"/>
        <v>0.3183785293473228</v>
      </c>
      <c r="P315" s="31">
        <v>1031946</v>
      </c>
      <c r="Q315" s="31">
        <v>26110649</v>
      </c>
      <c r="R315" s="31">
        <v>40823908</v>
      </c>
      <c r="S315" s="31">
        <v>2825689</v>
      </c>
      <c r="T315" s="36">
        <f t="shared" si="78"/>
        <v>0.10821979185580566</v>
      </c>
      <c r="U315" s="36">
        <f t="shared" si="79"/>
        <v>13.023809385374816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258110251</v>
      </c>
      <c r="E317" s="32">
        <f>SUM(E311:E316)</f>
        <v>268172002</v>
      </c>
      <c r="F317" s="32">
        <f>SUM(F311:F316)</f>
        <v>34563526</v>
      </c>
      <c r="G317" s="37">
        <f t="shared" si="72"/>
        <v>0.13390993138044718</v>
      </c>
      <c r="H317" s="32">
        <f>SUM(H311:H316)</f>
        <v>49479856</v>
      </c>
      <c r="I317" s="37">
        <f t="shared" si="73"/>
        <v>0.1917004683397871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84043382</v>
      </c>
      <c r="O317" s="37">
        <f t="shared" si="77"/>
        <v>0.32561039972023426</v>
      </c>
      <c r="P317" s="32">
        <f>SUM(P311:P316)</f>
        <v>46125155</v>
      </c>
      <c r="Q317" s="32">
        <f>SUM(Q311:Q316)</f>
        <v>212921766</v>
      </c>
      <c r="R317" s="32">
        <f>SUM(R311:R316)</f>
        <v>259033114</v>
      </c>
      <c r="S317" s="32">
        <f>SUM(S311:S316)</f>
        <v>60671373</v>
      </c>
      <c r="T317" s="37">
        <f t="shared" si="78"/>
        <v>0.28494678651124844</v>
      </c>
      <c r="U317" s="37">
        <f t="shared" si="79"/>
        <v>7.2730400580767629E-2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20643266</v>
      </c>
      <c r="E318" s="31">
        <v>20643266</v>
      </c>
      <c r="F318" s="31">
        <v>5284445</v>
      </c>
      <c r="G318" s="36">
        <f t="shared" si="72"/>
        <v>0.25598880525978784</v>
      </c>
      <c r="H318" s="31">
        <v>4034406</v>
      </c>
      <c r="I318" s="36">
        <f t="shared" si="73"/>
        <v>0.19543448212119149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9318851</v>
      </c>
      <c r="O318" s="36">
        <f t="shared" si="77"/>
        <v>0.45142328738097937</v>
      </c>
      <c r="P318" s="31">
        <v>3217303</v>
      </c>
      <c r="Q318" s="31">
        <v>20713756</v>
      </c>
      <c r="R318" s="31">
        <v>22016305</v>
      </c>
      <c r="S318" s="31">
        <v>8361497</v>
      </c>
      <c r="T318" s="36">
        <f t="shared" si="78"/>
        <v>0.40366879864762334</v>
      </c>
      <c r="U318" s="36">
        <f t="shared" si="79"/>
        <v>0.25397141643171306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91482468</v>
      </c>
      <c r="E319" s="31">
        <v>91482468</v>
      </c>
      <c r="F319" s="31">
        <v>26202105</v>
      </c>
      <c r="G319" s="36">
        <f t="shared" si="72"/>
        <v>0.28641668259321557</v>
      </c>
      <c r="H319" s="31">
        <v>33309795</v>
      </c>
      <c r="I319" s="36">
        <f t="shared" si="73"/>
        <v>0.36411124151132435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59511900</v>
      </c>
      <c r="O319" s="36">
        <f t="shared" si="77"/>
        <v>0.65052792410453986</v>
      </c>
      <c r="P319" s="31">
        <v>38357938</v>
      </c>
      <c r="Q319" s="31">
        <v>77620297</v>
      </c>
      <c r="R319" s="31">
        <v>111520245</v>
      </c>
      <c r="S319" s="31">
        <v>51691715</v>
      </c>
      <c r="T319" s="36">
        <f t="shared" si="78"/>
        <v>0.66595616092527965</v>
      </c>
      <c r="U319" s="36">
        <f t="shared" si="79"/>
        <v>-0.13160621407751372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8096041</v>
      </c>
      <c r="E320" s="31">
        <v>8096041</v>
      </c>
      <c r="F320" s="31">
        <v>763329</v>
      </c>
      <c r="G320" s="36">
        <f t="shared" si="72"/>
        <v>9.4284231021063258E-2</v>
      </c>
      <c r="H320" s="31">
        <v>936247</v>
      </c>
      <c r="I320" s="36">
        <f t="shared" si="73"/>
        <v>0.11564257147413162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1699576</v>
      </c>
      <c r="O320" s="36">
        <f t="shared" si="77"/>
        <v>0.20992680249519488</v>
      </c>
      <c r="P320" s="31">
        <v>980466</v>
      </c>
      <c r="Q320" s="31">
        <v>7637900</v>
      </c>
      <c r="R320" s="31">
        <v>8438900</v>
      </c>
      <c r="S320" s="31">
        <v>1757583</v>
      </c>
      <c r="T320" s="36">
        <f t="shared" si="78"/>
        <v>0.23011338195053616</v>
      </c>
      <c r="U320" s="36">
        <f t="shared" si="79"/>
        <v>-4.5099983069275207E-2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101225352</v>
      </c>
      <c r="E321" s="31">
        <v>117662056</v>
      </c>
      <c r="F321" s="31">
        <v>202781</v>
      </c>
      <c r="G321" s="36">
        <f t="shared" si="72"/>
        <v>2.0032629770455131E-3</v>
      </c>
      <c r="H321" s="31">
        <v>48508183</v>
      </c>
      <c r="I321" s="36">
        <f t="shared" si="73"/>
        <v>0.47920982285149277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48710964</v>
      </c>
      <c r="O321" s="36">
        <f t="shared" si="77"/>
        <v>0.48121308582853828</v>
      </c>
      <c r="P321" s="31">
        <v>15919571</v>
      </c>
      <c r="Q321" s="31">
        <v>62957344</v>
      </c>
      <c r="R321" s="31">
        <v>79526456</v>
      </c>
      <c r="S321" s="31">
        <v>16457554</v>
      </c>
      <c r="T321" s="36">
        <f t="shared" si="78"/>
        <v>0.26140800984234658</v>
      </c>
      <c r="U321" s="36">
        <f t="shared" si="79"/>
        <v>2.047078529942798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221447127</v>
      </c>
      <c r="E323" s="32">
        <f>SUM(E318:E322)</f>
        <v>237883831</v>
      </c>
      <c r="F323" s="32">
        <f>SUM(F318:F322)</f>
        <v>32452660</v>
      </c>
      <c r="G323" s="37">
        <f t="shared" si="72"/>
        <v>0.14654811936214462</v>
      </c>
      <c r="H323" s="32">
        <f>SUM(H318:H322)</f>
        <v>86788631</v>
      </c>
      <c r="I323" s="37">
        <f t="shared" si="73"/>
        <v>0.39191581383668167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119241291</v>
      </c>
      <c r="O323" s="37">
        <f t="shared" si="77"/>
        <v>0.53846393319882624</v>
      </c>
      <c r="P323" s="32">
        <f>SUM(P318:P322)</f>
        <v>58475278</v>
      </c>
      <c r="Q323" s="32">
        <f>SUM(Q318:Q322)</f>
        <v>168929297</v>
      </c>
      <c r="R323" s="32">
        <f>SUM(R318:R322)</f>
        <v>221501906</v>
      </c>
      <c r="S323" s="32">
        <f>SUM(S318:S322)</f>
        <v>78268349</v>
      </c>
      <c r="T323" s="37">
        <f t="shared" si="78"/>
        <v>0.46332016050478209</v>
      </c>
      <c r="U323" s="37">
        <f t="shared" si="79"/>
        <v>0.48419355954152121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21107307</v>
      </c>
      <c r="E324" s="31">
        <v>21107307</v>
      </c>
      <c r="F324" s="31">
        <v>191297</v>
      </c>
      <c r="G324" s="36">
        <f t="shared" si="72"/>
        <v>9.0630699596116176E-3</v>
      </c>
      <c r="H324" s="31">
        <v>6533570</v>
      </c>
      <c r="I324" s="36">
        <f t="shared" si="73"/>
        <v>0.30954067233683574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6724867</v>
      </c>
      <c r="O324" s="36">
        <f t="shared" si="77"/>
        <v>0.31860374229644739</v>
      </c>
      <c r="P324" s="31">
        <v>341450</v>
      </c>
      <c r="Q324" s="31">
        <v>21469410</v>
      </c>
      <c r="R324" s="31">
        <v>27215910</v>
      </c>
      <c r="S324" s="31">
        <v>616051</v>
      </c>
      <c r="T324" s="36">
        <f t="shared" si="78"/>
        <v>2.8694360953561371E-2</v>
      </c>
      <c r="U324" s="36">
        <f t="shared" si="79"/>
        <v>18.13477815199883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14712043</v>
      </c>
      <c r="E325" s="31">
        <v>19307043</v>
      </c>
      <c r="F325" s="31">
        <v>5841914</v>
      </c>
      <c r="G325" s="36">
        <f t="shared" si="72"/>
        <v>0.39708380406446608</v>
      </c>
      <c r="H325" s="31">
        <v>3028832</v>
      </c>
      <c r="I325" s="36">
        <f t="shared" si="73"/>
        <v>0.20587433030205254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8870746</v>
      </c>
      <c r="O325" s="36">
        <f t="shared" si="77"/>
        <v>0.60295813436651868</v>
      </c>
      <c r="P325" s="31">
        <v>6220199</v>
      </c>
      <c r="Q325" s="31">
        <v>32914263</v>
      </c>
      <c r="R325" s="31">
        <v>34810322</v>
      </c>
      <c r="S325" s="31">
        <v>10305232</v>
      </c>
      <c r="T325" s="36">
        <f t="shared" si="78"/>
        <v>0.31309320217803449</v>
      </c>
      <c r="U325" s="36">
        <f t="shared" si="79"/>
        <v>-0.51306509647038623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53173364</v>
      </c>
      <c r="E326" s="31">
        <v>70630181</v>
      </c>
      <c r="F326" s="31">
        <v>14692306</v>
      </c>
      <c r="G326" s="36">
        <f t="shared" si="72"/>
        <v>0.27630950714346381</v>
      </c>
      <c r="H326" s="31">
        <v>4227046</v>
      </c>
      <c r="I326" s="36">
        <f t="shared" si="73"/>
        <v>7.9495553450407985E-2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18919352</v>
      </c>
      <c r="O326" s="36">
        <f t="shared" si="77"/>
        <v>0.35580506059387179</v>
      </c>
      <c r="P326" s="31">
        <v>2832925</v>
      </c>
      <c r="Q326" s="31">
        <v>68473751</v>
      </c>
      <c r="R326" s="31">
        <v>37753592</v>
      </c>
      <c r="S326" s="31">
        <v>4404573</v>
      </c>
      <c r="T326" s="36">
        <f t="shared" si="78"/>
        <v>6.4324984912831784E-2</v>
      </c>
      <c r="U326" s="36">
        <f t="shared" si="79"/>
        <v>0.49211362814052606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48470763</v>
      </c>
      <c r="E327" s="31">
        <v>48593263</v>
      </c>
      <c r="F327" s="31">
        <v>7055149</v>
      </c>
      <c r="G327" s="36">
        <f t="shared" si="72"/>
        <v>0.14555473368554153</v>
      </c>
      <c r="H327" s="31">
        <v>9201640</v>
      </c>
      <c r="I327" s="36">
        <f t="shared" si="73"/>
        <v>0.18983897571408151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16256789</v>
      </c>
      <c r="O327" s="36">
        <f t="shared" si="77"/>
        <v>0.33539370939962304</v>
      </c>
      <c r="P327" s="31">
        <v>8904755</v>
      </c>
      <c r="Q327" s="31">
        <v>54256010</v>
      </c>
      <c r="R327" s="31">
        <v>61330926</v>
      </c>
      <c r="S327" s="31">
        <v>15467473</v>
      </c>
      <c r="T327" s="36">
        <f t="shared" si="78"/>
        <v>0.28508312719641565</v>
      </c>
      <c r="U327" s="36">
        <f t="shared" si="79"/>
        <v>3.3340052589880376E-2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15427000</v>
      </c>
      <c r="E328" s="31">
        <v>15427000</v>
      </c>
      <c r="F328" s="31">
        <v>2440601</v>
      </c>
      <c r="G328" s="36">
        <f t="shared" si="72"/>
        <v>0.158203215142283</v>
      </c>
      <c r="H328" s="31">
        <v>3630286</v>
      </c>
      <c r="I328" s="36">
        <f t="shared" si="73"/>
        <v>0.23532028262137811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6070887</v>
      </c>
      <c r="O328" s="36">
        <f t="shared" si="77"/>
        <v>0.39352349776366113</v>
      </c>
      <c r="P328" s="31">
        <v>3680741</v>
      </c>
      <c r="Q328" s="31">
        <v>15090500</v>
      </c>
      <c r="R328" s="31">
        <v>17124900</v>
      </c>
      <c r="S328" s="31">
        <v>5864344</v>
      </c>
      <c r="T328" s="36">
        <f t="shared" si="78"/>
        <v>0.3886116430867102</v>
      </c>
      <c r="U328" s="36">
        <f t="shared" si="79"/>
        <v>-1.3707837633780806E-2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13583973</v>
      </c>
      <c r="E329" s="31">
        <v>16550796</v>
      </c>
      <c r="F329" s="31">
        <v>3903661</v>
      </c>
      <c r="G329" s="36">
        <f t="shared" si="72"/>
        <v>0.28737255293425568</v>
      </c>
      <c r="H329" s="31">
        <v>1194211</v>
      </c>
      <c r="I329" s="36">
        <f t="shared" si="73"/>
        <v>8.7913234220945519E-2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5097872</v>
      </c>
      <c r="O329" s="36">
        <f t="shared" si="77"/>
        <v>0.37528578715520122</v>
      </c>
      <c r="P329" s="31">
        <v>1738972</v>
      </c>
      <c r="Q329" s="31">
        <v>9539212</v>
      </c>
      <c r="R329" s="31">
        <v>19004112</v>
      </c>
      <c r="S329" s="31">
        <v>4053244</v>
      </c>
      <c r="T329" s="36">
        <f t="shared" si="78"/>
        <v>0.42490344066155566</v>
      </c>
      <c r="U329" s="36">
        <f t="shared" si="79"/>
        <v>-0.31326611354294376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40441637</v>
      </c>
      <c r="E330" s="31">
        <v>40251637</v>
      </c>
      <c r="F330" s="31">
        <v>6240001</v>
      </c>
      <c r="G330" s="36">
        <f t="shared" si="72"/>
        <v>0.15429644947359575</v>
      </c>
      <c r="H330" s="31">
        <v>12733345</v>
      </c>
      <c r="I330" s="36">
        <f t="shared" si="73"/>
        <v>0.31485730906491249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18973346</v>
      </c>
      <c r="O330" s="36">
        <f t="shared" si="77"/>
        <v>0.46915375853850821</v>
      </c>
      <c r="P330" s="31">
        <v>12341289</v>
      </c>
      <c r="Q330" s="31">
        <v>48326728</v>
      </c>
      <c r="R330" s="31">
        <v>49563425</v>
      </c>
      <c r="S330" s="31">
        <v>23625279</v>
      </c>
      <c r="T330" s="36">
        <f t="shared" si="78"/>
        <v>0.48886568525806257</v>
      </c>
      <c r="U330" s="36">
        <f t="shared" si="79"/>
        <v>3.1767832355275027E-2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206916087</v>
      </c>
      <c r="E332" s="32">
        <f>SUM(E324:E331)</f>
        <v>231867227</v>
      </c>
      <c r="F332" s="32">
        <f>SUM(F324:F331)</f>
        <v>40364929</v>
      </c>
      <c r="G332" s="37">
        <f t="shared" si="72"/>
        <v>0.19507873740140852</v>
      </c>
      <c r="H332" s="32">
        <f>SUM(H324:H331)</f>
        <v>40548930</v>
      </c>
      <c r="I332" s="37">
        <f t="shared" si="73"/>
        <v>0.19596799160424874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80913859</v>
      </c>
      <c r="O332" s="37">
        <f t="shared" si="77"/>
        <v>0.39104672900565723</v>
      </c>
      <c r="P332" s="32">
        <f>SUM(P324:P331)</f>
        <v>36060331</v>
      </c>
      <c r="Q332" s="32">
        <f>SUM(Q324:Q331)</f>
        <v>250069874</v>
      </c>
      <c r="R332" s="32">
        <f>SUM(R324:R331)</f>
        <v>246803187</v>
      </c>
      <c r="S332" s="32">
        <f>SUM(S324:S331)</f>
        <v>64336196</v>
      </c>
      <c r="T332" s="37">
        <f t="shared" si="78"/>
        <v>0.25727287725989739</v>
      </c>
      <c r="U332" s="37">
        <f t="shared" si="79"/>
        <v>0.12447470324107668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7785</v>
      </c>
      <c r="E333" s="31">
        <v>7785</v>
      </c>
      <c r="F333" s="31">
        <v>1617</v>
      </c>
      <c r="G333" s="36">
        <f t="shared" si="72"/>
        <v>0.20770712909441233</v>
      </c>
      <c r="H333" s="31">
        <v>1617</v>
      </c>
      <c r="I333" s="36">
        <f t="shared" si="73"/>
        <v>0.20770712909441233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3234</v>
      </c>
      <c r="O333" s="36">
        <f t="shared" si="77"/>
        <v>0.41541425818882466</v>
      </c>
      <c r="P333" s="31">
        <v>1488</v>
      </c>
      <c r="Q333" s="31">
        <v>7968</v>
      </c>
      <c r="R333" s="31">
        <v>7428</v>
      </c>
      <c r="S333" s="31">
        <v>3102</v>
      </c>
      <c r="T333" s="36">
        <f t="shared" si="78"/>
        <v>0.38930722891566266</v>
      </c>
      <c r="U333" s="36">
        <f t="shared" si="79"/>
        <v>8.6693548387096753E-2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282000</v>
      </c>
      <c r="E334" s="31">
        <v>282000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180000</v>
      </c>
      <c r="R334" s="31">
        <v>180000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2935708</v>
      </c>
      <c r="E335" s="31">
        <v>2935708</v>
      </c>
      <c r="F335" s="31">
        <v>326638</v>
      </c>
      <c r="G335" s="36">
        <f t="shared" si="72"/>
        <v>0.1112637905404761</v>
      </c>
      <c r="H335" s="31">
        <v>401454</v>
      </c>
      <c r="I335" s="36">
        <f t="shared" si="73"/>
        <v>0.13674861396296906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728092</v>
      </c>
      <c r="O335" s="36">
        <f t="shared" si="77"/>
        <v>0.24801240450344517</v>
      </c>
      <c r="P335" s="31">
        <v>344245</v>
      </c>
      <c r="Q335" s="31">
        <v>2521698</v>
      </c>
      <c r="R335" s="31">
        <v>2604383</v>
      </c>
      <c r="S335" s="31">
        <v>649426</v>
      </c>
      <c r="T335" s="36">
        <f t="shared" si="78"/>
        <v>0.25753520048792522</v>
      </c>
      <c r="U335" s="36">
        <f t="shared" si="79"/>
        <v>0.16618687272146282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3225493</v>
      </c>
      <c r="E337" s="32">
        <f>SUM(E333:E336)</f>
        <v>3225493</v>
      </c>
      <c r="F337" s="32">
        <f>SUM(F333:F336)</f>
        <v>328255</v>
      </c>
      <c r="G337" s="37">
        <f t="shared" si="72"/>
        <v>0.10176893888779173</v>
      </c>
      <c r="H337" s="32">
        <f>SUM(H333:H336)</f>
        <v>403071</v>
      </c>
      <c r="I337" s="37">
        <f t="shared" si="73"/>
        <v>0.12496415276672435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731326</v>
      </c>
      <c r="O337" s="37">
        <f t="shared" si="77"/>
        <v>0.22673309165451608</v>
      </c>
      <c r="P337" s="32">
        <f>SUM(P333:P336)</f>
        <v>345733</v>
      </c>
      <c r="Q337" s="32">
        <f>SUM(Q333:Q336)</f>
        <v>2709666</v>
      </c>
      <c r="R337" s="32">
        <f>SUM(R333:R336)</f>
        <v>2791811</v>
      </c>
      <c r="S337" s="32">
        <f>SUM(S333:S336)</f>
        <v>652528</v>
      </c>
      <c r="T337" s="37">
        <f t="shared" si="78"/>
        <v>0.24081491962478033</v>
      </c>
      <c r="U337" s="37">
        <f t="shared" si="79"/>
        <v>0.16584474146234229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2468587351</v>
      </c>
      <c r="E338" s="32">
        <f>SUM(E302,E304:E309,E311:E316,E318:E322,E324:E331,E333:E336)</f>
        <v>2536519008</v>
      </c>
      <c r="F338" s="32">
        <f>SUM(F302,F304:F309,F311:F316,F318:F322,F324:F331,F333:F336)</f>
        <v>434103932</v>
      </c>
      <c r="G338" s="37">
        <f t="shared" si="72"/>
        <v>0.17585115301840498</v>
      </c>
      <c r="H338" s="32">
        <f>SUM(H302,H304:H309,H311:H316,H318:H322,H324:H331,H333:H336)</f>
        <v>652904786</v>
      </c>
      <c r="I338" s="37">
        <f t="shared" si="73"/>
        <v>0.26448518653209285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1087008718</v>
      </c>
      <c r="O338" s="37">
        <f t="shared" si="77"/>
        <v>0.44033633955049784</v>
      </c>
      <c r="P338" s="32">
        <f>SUM(P302,P304:P309,P311:P316,P318:P322,P324:P331,P333:P336)</f>
        <v>615117909</v>
      </c>
      <c r="Q338" s="32">
        <f>SUM(Q302,Q304:Q309,Q311:Q316,Q318:Q322,Q324:Q331,Q333:Q336)</f>
        <v>2315452023</v>
      </c>
      <c r="R338" s="32">
        <f>SUM(R302,R304:R309,R311:R316,R318:R322,R324:R331,R333:R336)</f>
        <v>2373154630</v>
      </c>
      <c r="S338" s="32">
        <f>SUM(S302,S304:S309,S311:S316,S318:S322,S324:S331,S333:S336)</f>
        <v>978248185</v>
      </c>
      <c r="T338" s="37">
        <f t="shared" si="78"/>
        <v>0.4224869162836461</v>
      </c>
      <c r="U338" s="37">
        <f t="shared" si="79"/>
        <v>6.1430298885997825E-2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8300038427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8486963382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1784508710</v>
      </c>
      <c r="G339" s="39">
        <f t="shared" si="72"/>
        <v>0.21500005399914759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1978326813</v>
      </c>
      <c r="I339" s="39">
        <f t="shared" si="73"/>
        <v>0.23835152456216455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3762835523</v>
      </c>
      <c r="O339" s="39">
        <f t="shared" si="77"/>
        <v>0.45335157856131214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2169190384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8026532729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8472276072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3656253146</v>
      </c>
      <c r="T339" s="39">
        <f t="shared" si="78"/>
        <v>0.45552086678596537</v>
      </c>
      <c r="U339" s="39">
        <f t="shared" si="79"/>
        <v>-8.7988390695355356E-2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1" max="16383" man="1"/>
    <brk id="232" max="16383" man="1"/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tabSelected="1" view="pageBreakPreview" topLeftCell="A241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7.140625" customWidth="1"/>
    <col min="3" max="3" width="9.28515625" customWidth="1"/>
    <col min="4" max="4" width="15.42578125" bestFit="1" customWidth="1"/>
    <col min="5" max="5" width="11.7109375" hidden="1" customWidth="1"/>
    <col min="6" max="6" width="16.7109375" customWidth="1"/>
    <col min="7" max="7" width="13" bestFit="1" customWidth="1"/>
    <col min="8" max="8" width="16.7109375" customWidth="1"/>
    <col min="9" max="9" width="13" bestFit="1" customWidth="1"/>
    <col min="10" max="13" width="11.7109375" hidden="1" customWidth="1"/>
    <col min="14" max="14" width="16.5703125" customWidth="1"/>
    <col min="15" max="15" width="19.85546875" bestFit="1" customWidth="1"/>
    <col min="16" max="16" width="16.28515625" customWidth="1"/>
    <col min="17" max="19" width="11.7109375" hidden="1" customWidth="1"/>
    <col min="20" max="20" width="19.85546875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56.2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56311092</v>
      </c>
      <c r="E8" s="31">
        <v>55911092</v>
      </c>
      <c r="F8" s="31">
        <v>11657428</v>
      </c>
      <c r="G8" s="36">
        <f>IF(($D8       =0),0,($F8       /$D8       ))</f>
        <v>0.20701832598096304</v>
      </c>
      <c r="H8" s="31">
        <v>16058625</v>
      </c>
      <c r="I8" s="36">
        <f>IF(($D8       =0),0,($H8       /$D8       ))</f>
        <v>0.28517694169383184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27716053</v>
      </c>
      <c r="O8" s="36">
        <f>IF(($D8       =0),0,($N8       /$D8       ))</f>
        <v>0.49219526767479488</v>
      </c>
      <c r="P8" s="31">
        <v>12220220</v>
      </c>
      <c r="Q8" s="31">
        <v>46248752</v>
      </c>
      <c r="R8" s="31">
        <v>45293806</v>
      </c>
      <c r="S8" s="31">
        <v>23947319</v>
      </c>
      <c r="T8" s="36">
        <f>IF(($Q8       =0),0,($S8       /$Q8       ))</f>
        <v>0.5177938423073557</v>
      </c>
      <c r="U8" s="36">
        <f>IF(($P8       =0),0,(($H8       /$P8       )-1))</f>
        <v>0.31410277392714692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244302140</v>
      </c>
      <c r="E9" s="31">
        <v>244302140</v>
      </c>
      <c r="F9" s="31">
        <v>26716972</v>
      </c>
      <c r="G9" s="36">
        <f>IF(($D9       =0),0,($F9       /$D9       ))</f>
        <v>0.10936036827184567</v>
      </c>
      <c r="H9" s="31">
        <v>31868295</v>
      </c>
      <c r="I9" s="36">
        <f>IF(($D9       =0),0,($H9       /$D9       ))</f>
        <v>0.13044623759742752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58585267</v>
      </c>
      <c r="O9" s="36">
        <f>IF(($D9       =0),0,($N9       /$D9       ))</f>
        <v>0.23980660586927319</v>
      </c>
      <c r="P9" s="31">
        <v>24361013</v>
      </c>
      <c r="Q9" s="31">
        <v>222396610</v>
      </c>
      <c r="R9" s="31">
        <v>218814670</v>
      </c>
      <c r="S9" s="31">
        <v>45959121</v>
      </c>
      <c r="T9" s="36">
        <f>IF(($Q9       =0),0,($S9       /$Q9       ))</f>
        <v>0.20665387390572185</v>
      </c>
      <c r="U9" s="36">
        <f>IF(($P9       =0),0,(($H9       /$P9       )-1))</f>
        <v>0.30816789104788045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300613232</v>
      </c>
      <c r="E10" s="32">
        <f>SUM(E8:E9)</f>
        <v>300213232</v>
      </c>
      <c r="F10" s="32">
        <f>SUM(F8:F9)</f>
        <v>38374400</v>
      </c>
      <c r="G10" s="37">
        <f t="shared" ref="G10:G54" si="0">IF(($D10      =0),0,($F10      /$D10      ))</f>
        <v>0.12765372882854339</v>
      </c>
      <c r="H10" s="32">
        <f>SUM(H8:H9)</f>
        <v>47926920</v>
      </c>
      <c r="I10" s="37">
        <f t="shared" ref="I10:I54" si="1">IF(($D10      =0),0,($H10      /$D10      ))</f>
        <v>0.15943050703769421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86301320</v>
      </c>
      <c r="O10" s="37">
        <f t="shared" ref="O10:O54" si="5">IF(($D10      =0),0,($N10      /$D10      ))</f>
        <v>0.2870842358662376</v>
      </c>
      <c r="P10" s="32">
        <f>SUM(P8:P9)</f>
        <v>36581233</v>
      </c>
      <c r="Q10" s="32">
        <f>SUM(Q8:Q9)</f>
        <v>268645362</v>
      </c>
      <c r="R10" s="32">
        <f>SUM(R8:R9)</f>
        <v>264108476</v>
      </c>
      <c r="S10" s="32">
        <f>SUM(S8:S9)</f>
        <v>69906440</v>
      </c>
      <c r="T10" s="37">
        <f t="shared" ref="T10:T54" si="6">IF(($Q10      =0),0,($S10      /$Q10      ))</f>
        <v>0.2602183022240302</v>
      </c>
      <c r="U10" s="37">
        <f t="shared" ref="U10:U54" si="7">IF(($P10      =0),0,(($H10      /$P10      )-1))</f>
        <v>0.31015048071233675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2878734</v>
      </c>
      <c r="E11" s="31">
        <v>2878734</v>
      </c>
      <c r="F11" s="31">
        <v>280048</v>
      </c>
      <c r="G11" s="36">
        <f t="shared" si="0"/>
        <v>9.7281652281871134E-2</v>
      </c>
      <c r="H11" s="31">
        <v>206736</v>
      </c>
      <c r="I11" s="36">
        <f t="shared" si="1"/>
        <v>7.1814901967323139E-2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486784</v>
      </c>
      <c r="O11" s="36">
        <f t="shared" si="5"/>
        <v>0.16909655424919426</v>
      </c>
      <c r="P11" s="31">
        <v>426551</v>
      </c>
      <c r="Q11" s="31">
        <v>3535089</v>
      </c>
      <c r="R11" s="31">
        <v>2614733</v>
      </c>
      <c r="S11" s="31">
        <v>972888</v>
      </c>
      <c r="T11" s="36">
        <f t="shared" si="6"/>
        <v>0.27520891270347081</v>
      </c>
      <c r="U11" s="36">
        <f t="shared" si="7"/>
        <v>-0.51533110929290982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528148</v>
      </c>
      <c r="E12" s="31">
        <v>528148</v>
      </c>
      <c r="F12" s="31">
        <v>273104</v>
      </c>
      <c r="G12" s="36">
        <f t="shared" si="0"/>
        <v>0.51709748025174762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273104</v>
      </c>
      <c r="O12" s="36">
        <f t="shared" si="5"/>
        <v>0.51709748025174762</v>
      </c>
      <c r="P12" s="31">
        <v>0</v>
      </c>
      <c r="Q12" s="31">
        <v>0</v>
      </c>
      <c r="R12" s="31">
        <v>503478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241404</v>
      </c>
      <c r="E13" s="31">
        <v>241404</v>
      </c>
      <c r="F13" s="31">
        <v>90607</v>
      </c>
      <c r="G13" s="36">
        <f t="shared" si="0"/>
        <v>0.37533346589120314</v>
      </c>
      <c r="H13" s="31">
        <v>210956</v>
      </c>
      <c r="I13" s="36">
        <f t="shared" si="1"/>
        <v>0.87387118689002663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301563</v>
      </c>
      <c r="O13" s="36">
        <f t="shared" si="5"/>
        <v>1.2492046527812297</v>
      </c>
      <c r="P13" s="31">
        <v>1589289</v>
      </c>
      <c r="Q13" s="31">
        <v>6517099</v>
      </c>
      <c r="R13" s="31">
        <v>1534972</v>
      </c>
      <c r="S13" s="31">
        <v>1712079</v>
      </c>
      <c r="T13" s="36">
        <f t="shared" si="6"/>
        <v>0.26270569159682861</v>
      </c>
      <c r="U13" s="36">
        <f t="shared" si="7"/>
        <v>-0.86726391487010857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2739321</v>
      </c>
      <c r="E14" s="31">
        <v>2739321</v>
      </c>
      <c r="F14" s="31">
        <v>546808</v>
      </c>
      <c r="G14" s="36">
        <f t="shared" si="0"/>
        <v>0.19961442999925894</v>
      </c>
      <c r="H14" s="31">
        <v>585176</v>
      </c>
      <c r="I14" s="36">
        <f t="shared" si="1"/>
        <v>0.21362082063401844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1131984</v>
      </c>
      <c r="O14" s="36">
        <f t="shared" si="5"/>
        <v>0.41323525063327737</v>
      </c>
      <c r="P14" s="31">
        <v>601037</v>
      </c>
      <c r="Q14" s="31">
        <v>2586116</v>
      </c>
      <c r="R14" s="31">
        <v>2438545</v>
      </c>
      <c r="S14" s="31">
        <v>980955</v>
      </c>
      <c r="T14" s="36">
        <f t="shared" si="6"/>
        <v>0.37931593169061251</v>
      </c>
      <c r="U14" s="36">
        <f t="shared" si="7"/>
        <v>-2.6389390337034135E-2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7990672</v>
      </c>
      <c r="E16" s="31">
        <v>7862773</v>
      </c>
      <c r="F16" s="31">
        <v>1752787</v>
      </c>
      <c r="G16" s="36">
        <f t="shared" si="0"/>
        <v>0.21935414192948979</v>
      </c>
      <c r="H16" s="31">
        <v>2112042</v>
      </c>
      <c r="I16" s="36">
        <f t="shared" si="1"/>
        <v>0.26431343947042252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3864829</v>
      </c>
      <c r="O16" s="36">
        <f t="shared" si="5"/>
        <v>0.48366758139991228</v>
      </c>
      <c r="P16" s="31">
        <v>2027899</v>
      </c>
      <c r="Q16" s="31">
        <v>7823783</v>
      </c>
      <c r="R16" s="31">
        <v>7832180</v>
      </c>
      <c r="S16" s="31">
        <v>3669954</v>
      </c>
      <c r="T16" s="36">
        <f t="shared" si="6"/>
        <v>0.46907666022945677</v>
      </c>
      <c r="U16" s="36">
        <f t="shared" si="7"/>
        <v>4.1492697614624818E-2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132473</v>
      </c>
      <c r="E17" s="31">
        <v>132473</v>
      </c>
      <c r="F17" s="31">
        <v>0</v>
      </c>
      <c r="G17" s="36">
        <f t="shared" si="0"/>
        <v>0</v>
      </c>
      <c r="H17" s="31">
        <v>66238</v>
      </c>
      <c r="I17" s="36">
        <f t="shared" si="1"/>
        <v>0.50001132306205798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66238</v>
      </c>
      <c r="O17" s="36">
        <f t="shared" si="5"/>
        <v>0.50001132306205798</v>
      </c>
      <c r="P17" s="31">
        <v>21129</v>
      </c>
      <c r="Q17" s="31">
        <v>126768</v>
      </c>
      <c r="R17" s="31">
        <v>126768</v>
      </c>
      <c r="S17" s="31">
        <v>21129</v>
      </c>
      <c r="T17" s="36">
        <f t="shared" si="6"/>
        <v>0.16667455509276788</v>
      </c>
      <c r="U17" s="36">
        <f t="shared" si="7"/>
        <v>2.1349330304321077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18205654</v>
      </c>
      <c r="E18" s="31">
        <v>18905854</v>
      </c>
      <c r="F18" s="31">
        <v>2514500</v>
      </c>
      <c r="G18" s="36">
        <f t="shared" si="0"/>
        <v>0.13811643349917557</v>
      </c>
      <c r="H18" s="31">
        <v>7204056</v>
      </c>
      <c r="I18" s="36">
        <f t="shared" si="1"/>
        <v>0.39570432350301726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9718556</v>
      </c>
      <c r="O18" s="36">
        <f t="shared" si="5"/>
        <v>0.53382075700219278</v>
      </c>
      <c r="P18" s="31">
        <v>3373859</v>
      </c>
      <c r="Q18" s="31">
        <v>15609318</v>
      </c>
      <c r="R18" s="31">
        <v>18980038</v>
      </c>
      <c r="S18" s="31">
        <v>5761252</v>
      </c>
      <c r="T18" s="36">
        <f t="shared" si="6"/>
        <v>0.36909056500738852</v>
      </c>
      <c r="U18" s="36">
        <f t="shared" si="7"/>
        <v>1.1352569861396105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32716406</v>
      </c>
      <c r="E19" s="32">
        <f>SUM(E11:E18)</f>
        <v>33288707</v>
      </c>
      <c r="F19" s="32">
        <f>SUM(F11:F18)</f>
        <v>5457854</v>
      </c>
      <c r="G19" s="37">
        <f t="shared" si="0"/>
        <v>0.16682315288543614</v>
      </c>
      <c r="H19" s="32">
        <f>SUM(H11:H18)</f>
        <v>10385204</v>
      </c>
      <c r="I19" s="37">
        <f t="shared" si="1"/>
        <v>0.31743107723996333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15843058</v>
      </c>
      <c r="O19" s="37">
        <f t="shared" si="5"/>
        <v>0.48425423012539948</v>
      </c>
      <c r="P19" s="32">
        <f>SUM(P11:P18)</f>
        <v>8039764</v>
      </c>
      <c r="Q19" s="32">
        <f>SUM(Q11:Q18)</f>
        <v>36198173</v>
      </c>
      <c r="R19" s="32">
        <f>SUM(R11:R18)</f>
        <v>34030714</v>
      </c>
      <c r="S19" s="32">
        <f>SUM(S11:S18)</f>
        <v>13118257</v>
      </c>
      <c r="T19" s="37">
        <f t="shared" si="6"/>
        <v>0.36240108029761614</v>
      </c>
      <c r="U19" s="37">
        <f t="shared" si="7"/>
        <v>0.29172995625244713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352174</v>
      </c>
      <c r="E20" s="31">
        <v>352174</v>
      </c>
      <c r="F20" s="31">
        <v>82070</v>
      </c>
      <c r="G20" s="36">
        <f t="shared" si="0"/>
        <v>0.23303821406463851</v>
      </c>
      <c r="H20" s="31">
        <v>223386</v>
      </c>
      <c r="I20" s="36">
        <f t="shared" si="1"/>
        <v>0.63430576930721749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305456</v>
      </c>
      <c r="O20" s="36">
        <f t="shared" si="5"/>
        <v>0.86734398337185592</v>
      </c>
      <c r="P20" s="31">
        <v>147252</v>
      </c>
      <c r="Q20" s="31">
        <v>515000</v>
      </c>
      <c r="R20" s="31">
        <v>320600</v>
      </c>
      <c r="S20" s="31">
        <v>209073</v>
      </c>
      <c r="T20" s="36">
        <f t="shared" si="6"/>
        <v>0.40596699029126215</v>
      </c>
      <c r="U20" s="36">
        <f t="shared" si="7"/>
        <v>0.51703202672968795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48017436</v>
      </c>
      <c r="E26" s="31">
        <v>48017436</v>
      </c>
      <c r="F26" s="31">
        <v>9579254</v>
      </c>
      <c r="G26" s="36">
        <f t="shared" si="0"/>
        <v>0.19949532498986411</v>
      </c>
      <c r="H26" s="31">
        <v>10683543</v>
      </c>
      <c r="I26" s="36">
        <f t="shared" si="1"/>
        <v>0.22249299192068481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20262797</v>
      </c>
      <c r="O26" s="36">
        <f t="shared" si="5"/>
        <v>0.42198831691054889</v>
      </c>
      <c r="P26" s="31">
        <v>7659513</v>
      </c>
      <c r="Q26" s="31">
        <v>43198474</v>
      </c>
      <c r="R26" s="31">
        <v>47654376</v>
      </c>
      <c r="S26" s="31">
        <v>15638289</v>
      </c>
      <c r="T26" s="36">
        <f t="shared" si="6"/>
        <v>0.36201021823131996</v>
      </c>
      <c r="U26" s="36">
        <f t="shared" si="7"/>
        <v>0.39480708499352368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48369610</v>
      </c>
      <c r="E27" s="32">
        <f>SUM(E20:E26)</f>
        <v>48369610</v>
      </c>
      <c r="F27" s="32">
        <f>SUM(F20:F26)</f>
        <v>9661324</v>
      </c>
      <c r="G27" s="37">
        <f t="shared" si="0"/>
        <v>0.19973954720743045</v>
      </c>
      <c r="H27" s="32">
        <f>SUM(H20:H26)</f>
        <v>10906929</v>
      </c>
      <c r="I27" s="37">
        <f t="shared" si="1"/>
        <v>0.22549135707317053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20568253</v>
      </c>
      <c r="O27" s="37">
        <f t="shared" si="5"/>
        <v>0.42523090428060101</v>
      </c>
      <c r="P27" s="32">
        <f>SUM(P20:P26)</f>
        <v>7806765</v>
      </c>
      <c r="Q27" s="32">
        <f>SUM(Q20:Q26)</f>
        <v>43713474</v>
      </c>
      <c r="R27" s="32">
        <f>SUM(R20:R26)</f>
        <v>47974976</v>
      </c>
      <c r="S27" s="32">
        <f>SUM(S20:S26)</f>
        <v>15847362</v>
      </c>
      <c r="T27" s="37">
        <f t="shared" si="6"/>
        <v>0.36252808459011976</v>
      </c>
      <c r="U27" s="37">
        <f t="shared" si="7"/>
        <v>0.39711250434719125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94</v>
      </c>
      <c r="R28" s="31">
        <v>94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178261</v>
      </c>
      <c r="E29" s="31">
        <v>178261</v>
      </c>
      <c r="F29" s="31">
        <v>28640</v>
      </c>
      <c r="G29" s="36">
        <f t="shared" si="0"/>
        <v>0.16066329707563629</v>
      </c>
      <c r="H29" s="31">
        <v>60491</v>
      </c>
      <c r="I29" s="36">
        <f t="shared" si="1"/>
        <v>0.33933950780036015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89131</v>
      </c>
      <c r="O29" s="36">
        <f t="shared" si="5"/>
        <v>0.50000280487599646</v>
      </c>
      <c r="P29" s="31">
        <v>109851</v>
      </c>
      <c r="Q29" s="31">
        <v>0</v>
      </c>
      <c r="R29" s="31">
        <v>121000</v>
      </c>
      <c r="S29" s="31">
        <v>109851</v>
      </c>
      <c r="T29" s="36">
        <f t="shared" si="6"/>
        <v>0</v>
      </c>
      <c r="U29" s="36">
        <f t="shared" si="7"/>
        <v>-0.4493359186534488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3359752</v>
      </c>
      <c r="E34" s="31">
        <v>3359752</v>
      </c>
      <c r="F34" s="31">
        <v>234111</v>
      </c>
      <c r="G34" s="36">
        <f t="shared" si="0"/>
        <v>6.9681035981227185E-2</v>
      </c>
      <c r="H34" s="31">
        <v>342323</v>
      </c>
      <c r="I34" s="36">
        <f t="shared" si="1"/>
        <v>0.10188936564365465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576434</v>
      </c>
      <c r="O34" s="36">
        <f t="shared" si="5"/>
        <v>0.17157040162488182</v>
      </c>
      <c r="P34" s="31">
        <v>349701</v>
      </c>
      <c r="Q34" s="31">
        <v>2868477</v>
      </c>
      <c r="R34" s="31">
        <v>2658250</v>
      </c>
      <c r="S34" s="31">
        <v>550529</v>
      </c>
      <c r="T34" s="36">
        <f t="shared" si="6"/>
        <v>0.19192379788996042</v>
      </c>
      <c r="U34" s="36">
        <f t="shared" si="7"/>
        <v>-2.1098023740281024E-2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3538013</v>
      </c>
      <c r="E35" s="32">
        <f>SUM(E28:E34)</f>
        <v>3538013</v>
      </c>
      <c r="F35" s="32">
        <f>SUM(F28:F34)</f>
        <v>262751</v>
      </c>
      <c r="G35" s="37">
        <f t="shared" si="0"/>
        <v>7.4265131303926812E-2</v>
      </c>
      <c r="H35" s="32">
        <f>SUM(H28:H34)</f>
        <v>402814</v>
      </c>
      <c r="I35" s="37">
        <f t="shared" si="1"/>
        <v>0.11385317125742613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665565</v>
      </c>
      <c r="O35" s="37">
        <f t="shared" si="5"/>
        <v>0.18811830256135295</v>
      </c>
      <c r="P35" s="32">
        <f>SUM(P28:P34)</f>
        <v>459552</v>
      </c>
      <c r="Q35" s="32">
        <f>SUM(Q28:Q34)</f>
        <v>2868571</v>
      </c>
      <c r="R35" s="32">
        <f>SUM(R28:R34)</f>
        <v>2779344</v>
      </c>
      <c r="S35" s="32">
        <f>SUM(S28:S34)</f>
        <v>660380</v>
      </c>
      <c r="T35" s="37">
        <f t="shared" si="6"/>
        <v>0.23021218578867317</v>
      </c>
      <c r="U35" s="37">
        <f t="shared" si="7"/>
        <v>-0.12346372118933224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23586218</v>
      </c>
      <c r="E39" s="31">
        <v>23573677</v>
      </c>
      <c r="F39" s="31">
        <v>4977433</v>
      </c>
      <c r="G39" s="36">
        <f t="shared" si="0"/>
        <v>0.21103141673667225</v>
      </c>
      <c r="H39" s="31">
        <v>5505592</v>
      </c>
      <c r="I39" s="36">
        <f t="shared" si="1"/>
        <v>0.2334241123354325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10483025</v>
      </c>
      <c r="O39" s="36">
        <f t="shared" si="5"/>
        <v>0.44445552907210473</v>
      </c>
      <c r="P39" s="31">
        <v>4838904</v>
      </c>
      <c r="Q39" s="31">
        <v>23313865</v>
      </c>
      <c r="R39" s="31">
        <v>20163269</v>
      </c>
      <c r="S39" s="31">
        <v>9360851</v>
      </c>
      <c r="T39" s="36">
        <f t="shared" si="6"/>
        <v>0.40151433492473254</v>
      </c>
      <c r="U39" s="36">
        <f t="shared" si="7"/>
        <v>0.1377766535562599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23586218</v>
      </c>
      <c r="E40" s="32">
        <f>SUM(E36:E39)</f>
        <v>23573677</v>
      </c>
      <c r="F40" s="32">
        <f>SUM(F36:F39)</f>
        <v>4977433</v>
      </c>
      <c r="G40" s="37">
        <f t="shared" si="0"/>
        <v>0.21103141673667225</v>
      </c>
      <c r="H40" s="32">
        <f>SUM(H36:H39)</f>
        <v>5505592</v>
      </c>
      <c r="I40" s="37">
        <f t="shared" si="1"/>
        <v>0.2334241123354325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10483025</v>
      </c>
      <c r="O40" s="37">
        <f t="shared" si="5"/>
        <v>0.44445552907210473</v>
      </c>
      <c r="P40" s="32">
        <f>SUM(P36:P39)</f>
        <v>4838904</v>
      </c>
      <c r="Q40" s="32">
        <f>SUM(Q36:Q39)</f>
        <v>23313865</v>
      </c>
      <c r="R40" s="32">
        <f>SUM(R36:R39)</f>
        <v>20163269</v>
      </c>
      <c r="S40" s="32">
        <f>SUM(S36:S39)</f>
        <v>9360851</v>
      </c>
      <c r="T40" s="37">
        <f t="shared" si="6"/>
        <v>0.40151433492473254</v>
      </c>
      <c r="U40" s="37">
        <f t="shared" si="7"/>
        <v>0.1377766535562599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231491</v>
      </c>
      <c r="E43" s="31">
        <v>959025</v>
      </c>
      <c r="F43" s="31">
        <v>108879</v>
      </c>
      <c r="G43" s="36">
        <f t="shared" si="0"/>
        <v>0.47033793970391935</v>
      </c>
      <c r="H43" s="31">
        <v>221115</v>
      </c>
      <c r="I43" s="36">
        <f t="shared" si="1"/>
        <v>0.95517752310025017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329994</v>
      </c>
      <c r="O43" s="36">
        <f t="shared" si="5"/>
        <v>1.4255154628041695</v>
      </c>
      <c r="P43" s="31">
        <v>285610</v>
      </c>
      <c r="Q43" s="31">
        <v>1106387</v>
      </c>
      <c r="R43" s="31">
        <v>1069396</v>
      </c>
      <c r="S43" s="31">
        <v>390310</v>
      </c>
      <c r="T43" s="36">
        <f t="shared" si="6"/>
        <v>0.35277891009203832</v>
      </c>
      <c r="U43" s="36">
        <f t="shared" si="7"/>
        <v>-0.22581492244669299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28880492</v>
      </c>
      <c r="E46" s="31">
        <v>28880492</v>
      </c>
      <c r="F46" s="31">
        <v>5507118</v>
      </c>
      <c r="G46" s="36">
        <f t="shared" si="0"/>
        <v>0.19068643290425938</v>
      </c>
      <c r="H46" s="31">
        <v>6109973</v>
      </c>
      <c r="I46" s="36">
        <f t="shared" si="1"/>
        <v>0.21156055790185291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11617091</v>
      </c>
      <c r="O46" s="36">
        <f t="shared" si="5"/>
        <v>0.40224699080611231</v>
      </c>
      <c r="P46" s="31">
        <v>9691279</v>
      </c>
      <c r="Q46" s="31">
        <v>27027863</v>
      </c>
      <c r="R46" s="31">
        <v>26814398</v>
      </c>
      <c r="S46" s="31">
        <v>11814986</v>
      </c>
      <c r="T46" s="36">
        <f t="shared" si="6"/>
        <v>0.43714096079294174</v>
      </c>
      <c r="U46" s="36">
        <f t="shared" si="7"/>
        <v>-0.369539046394186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29111983</v>
      </c>
      <c r="E47" s="32">
        <f>SUM(E41:E46)</f>
        <v>29839517</v>
      </c>
      <c r="F47" s="32">
        <f>SUM(F41:F46)</f>
        <v>5615997</v>
      </c>
      <c r="G47" s="37">
        <f t="shared" si="0"/>
        <v>0.19291014974830123</v>
      </c>
      <c r="H47" s="32">
        <f>SUM(H41:H46)</f>
        <v>6331088</v>
      </c>
      <c r="I47" s="37">
        <f t="shared" si="1"/>
        <v>0.21747360871981822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11947085</v>
      </c>
      <c r="O47" s="37">
        <f t="shared" si="5"/>
        <v>0.41038375846811948</v>
      </c>
      <c r="P47" s="32">
        <f>SUM(P41:P46)</f>
        <v>9976889</v>
      </c>
      <c r="Q47" s="32">
        <f>SUM(Q41:Q46)</f>
        <v>28134250</v>
      </c>
      <c r="R47" s="32">
        <f>SUM(R41:R46)</f>
        <v>27883794</v>
      </c>
      <c r="S47" s="32">
        <f>SUM(S41:S46)</f>
        <v>12205296</v>
      </c>
      <c r="T47" s="37">
        <f t="shared" si="6"/>
        <v>0.43382340030390004</v>
      </c>
      <c r="U47" s="37">
        <f t="shared" si="7"/>
        <v>-0.3654246328690236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34657848</v>
      </c>
      <c r="E52" s="31">
        <v>34657848</v>
      </c>
      <c r="F52" s="31">
        <v>8127106</v>
      </c>
      <c r="G52" s="36">
        <f t="shared" si="0"/>
        <v>0.23449540202265298</v>
      </c>
      <c r="H52" s="31">
        <v>8163632</v>
      </c>
      <c r="I52" s="36">
        <f t="shared" si="1"/>
        <v>0.23554930473467367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16290738</v>
      </c>
      <c r="O52" s="36">
        <f t="shared" si="5"/>
        <v>0.47004470675732662</v>
      </c>
      <c r="P52" s="31">
        <v>6979711</v>
      </c>
      <c r="Q52" s="31">
        <v>30119344</v>
      </c>
      <c r="R52" s="31">
        <v>30819344</v>
      </c>
      <c r="S52" s="31">
        <v>14429956</v>
      </c>
      <c r="T52" s="36">
        <f t="shared" si="6"/>
        <v>0.4790926389366249</v>
      </c>
      <c r="U52" s="36">
        <f t="shared" si="7"/>
        <v>0.16962321219316956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34657848</v>
      </c>
      <c r="E53" s="32">
        <f>SUM(E48:E52)</f>
        <v>34657848</v>
      </c>
      <c r="F53" s="32">
        <f>SUM(F48:F52)</f>
        <v>8127106</v>
      </c>
      <c r="G53" s="37">
        <f t="shared" si="0"/>
        <v>0.23449540202265298</v>
      </c>
      <c r="H53" s="32">
        <f>SUM(H48:H52)</f>
        <v>8163632</v>
      </c>
      <c r="I53" s="37">
        <f t="shared" si="1"/>
        <v>0.23554930473467367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16290738</v>
      </c>
      <c r="O53" s="37">
        <f t="shared" si="5"/>
        <v>0.47004470675732662</v>
      </c>
      <c r="P53" s="32">
        <f>SUM(P48:P52)</f>
        <v>6979711</v>
      </c>
      <c r="Q53" s="32">
        <f>SUM(Q48:Q52)</f>
        <v>30119344</v>
      </c>
      <c r="R53" s="32">
        <f>SUM(R48:R52)</f>
        <v>30819344</v>
      </c>
      <c r="S53" s="32">
        <f>SUM(S48:S52)</f>
        <v>14429956</v>
      </c>
      <c r="T53" s="37">
        <f t="shared" si="6"/>
        <v>0.4790926389366249</v>
      </c>
      <c r="U53" s="37">
        <f t="shared" si="7"/>
        <v>0.16962321219316956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472593310</v>
      </c>
      <c r="E54" s="32">
        <f>SUM(E8:E9,E11:E18,E20:E26,E28:E34,E36:E39,E41:E46,E48:E52)</f>
        <v>473480604</v>
      </c>
      <c r="F54" s="32">
        <f>SUM(F8:F9,F11:F18,F20:F26,F28:F34,F36:F39,F41:F46,F48:F52)</f>
        <v>72476865</v>
      </c>
      <c r="G54" s="37">
        <f t="shared" si="0"/>
        <v>0.15335990473500355</v>
      </c>
      <c r="H54" s="32">
        <f>SUM(H8:H9,H11:H18,H20:H26,H28:H34,H36:H39,H41:H46,H48:H52)</f>
        <v>89622179</v>
      </c>
      <c r="I54" s="37">
        <f t="shared" si="1"/>
        <v>0.18963911909798301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162099044</v>
      </c>
      <c r="O54" s="37">
        <f t="shared" si="5"/>
        <v>0.34299902383298653</v>
      </c>
      <c r="P54" s="32">
        <f>SUM(P8:P9,P11:P18,P20:P26,P28:P34,P36:P39,P41:P46,P48:P52)</f>
        <v>74682818</v>
      </c>
      <c r="Q54" s="32">
        <f>SUM(Q8:Q9,Q11:Q18,Q20:Q26,Q28:Q34,Q36:Q39,Q41:Q46,Q48:Q52)</f>
        <v>432993039</v>
      </c>
      <c r="R54" s="32">
        <f>SUM(R8:R9,R11:R18,R20:R26,R28:R34,R36:R39,R41:R46,R48:R52)</f>
        <v>427759917</v>
      </c>
      <c r="S54" s="32">
        <f>SUM(S8:S9,S11:S18,S20:S26,S28:S34,S36:S39,S41:S46,S48:S52)</f>
        <v>135528542</v>
      </c>
      <c r="T54" s="37">
        <f t="shared" si="6"/>
        <v>0.3130039741816727</v>
      </c>
      <c r="U54" s="37">
        <f t="shared" si="7"/>
        <v>0.20003745707613763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16977269</v>
      </c>
      <c r="E57" s="31">
        <v>16977269</v>
      </c>
      <c r="F57" s="31">
        <v>4187883</v>
      </c>
      <c r="G57" s="36">
        <f t="shared" ref="G57:G85" si="8">IF(($D57      =0),0,($F57      /$D57      ))</f>
        <v>0.24667589351385077</v>
      </c>
      <c r="H57" s="31">
        <v>4163200</v>
      </c>
      <c r="I57" s="36">
        <f t="shared" ref="I57:I85" si="9">IF(($D57      =0),0,($H57      /$D57      ))</f>
        <v>0.24522200832183316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8351083</v>
      </c>
      <c r="O57" s="36">
        <f t="shared" ref="O57:O85" si="13">IF(($D57      =0),0,($N57      /$D57      ))</f>
        <v>0.49189790183568394</v>
      </c>
      <c r="P57" s="31">
        <v>4191925</v>
      </c>
      <c r="Q57" s="31">
        <v>17103910</v>
      </c>
      <c r="R57" s="31">
        <v>16453746</v>
      </c>
      <c r="S57" s="31">
        <v>8290525</v>
      </c>
      <c r="T57" s="36">
        <f t="shared" ref="T57:T85" si="14">IF(($Q57      =0),0,($S57      /$Q57      ))</f>
        <v>0.48471519085402109</v>
      </c>
      <c r="U57" s="36">
        <f t="shared" ref="U57:U85" si="15">IF(($P57      =0),0,(($H57      /$P57      )-1))</f>
        <v>-6.8524603851451982E-3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16977269</v>
      </c>
      <c r="E58" s="32">
        <f>E57</f>
        <v>16977269</v>
      </c>
      <c r="F58" s="32">
        <f>F57</f>
        <v>4187883</v>
      </c>
      <c r="G58" s="37">
        <f t="shared" si="8"/>
        <v>0.24667589351385077</v>
      </c>
      <c r="H58" s="32">
        <f>H57</f>
        <v>4163200</v>
      </c>
      <c r="I58" s="37">
        <f t="shared" si="9"/>
        <v>0.24522200832183316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8351083</v>
      </c>
      <c r="O58" s="37">
        <f t="shared" si="13"/>
        <v>0.49189790183568394</v>
      </c>
      <c r="P58" s="32">
        <f>P57</f>
        <v>4191925</v>
      </c>
      <c r="Q58" s="32">
        <f>Q57</f>
        <v>17103910</v>
      </c>
      <c r="R58" s="32">
        <f>R57</f>
        <v>16453746</v>
      </c>
      <c r="S58" s="32">
        <f>S57</f>
        <v>8290525</v>
      </c>
      <c r="T58" s="37">
        <f t="shared" si="14"/>
        <v>0.48471519085402109</v>
      </c>
      <c r="U58" s="37">
        <f t="shared" si="15"/>
        <v>-6.8524603851451982E-3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167840</v>
      </c>
      <c r="E59" s="31">
        <v>167840</v>
      </c>
      <c r="F59" s="31">
        <v>232584</v>
      </c>
      <c r="G59" s="36">
        <f t="shared" si="8"/>
        <v>1.3857483317445185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232584</v>
      </c>
      <c r="O59" s="36">
        <f t="shared" si="13"/>
        <v>1.3857483317445185</v>
      </c>
      <c r="P59" s="31">
        <v>0</v>
      </c>
      <c r="Q59" s="31">
        <v>160000</v>
      </c>
      <c r="R59" s="31">
        <v>2000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167840</v>
      </c>
      <c r="E63" s="32">
        <f>SUM(E59:E62)</f>
        <v>167840</v>
      </c>
      <c r="F63" s="32">
        <f>SUM(F59:F62)</f>
        <v>232584</v>
      </c>
      <c r="G63" s="37">
        <f t="shared" si="8"/>
        <v>1.3857483317445185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232584</v>
      </c>
      <c r="O63" s="37">
        <f t="shared" si="13"/>
        <v>1.3857483317445185</v>
      </c>
      <c r="P63" s="32">
        <f>SUM(P59:P62)</f>
        <v>0</v>
      </c>
      <c r="Q63" s="32">
        <f>SUM(Q59:Q62)</f>
        <v>160000</v>
      </c>
      <c r="R63" s="32">
        <f>SUM(R59:R62)</f>
        <v>2000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891304</v>
      </c>
      <c r="E64" s="31">
        <v>891304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365000</v>
      </c>
      <c r="R64" s="31">
        <v>450000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18545775</v>
      </c>
      <c r="E67" s="31">
        <v>18545775</v>
      </c>
      <c r="F67" s="31">
        <v>2806526</v>
      </c>
      <c r="G67" s="36">
        <f t="shared" si="8"/>
        <v>0.15132966942605527</v>
      </c>
      <c r="H67" s="31">
        <v>2623856</v>
      </c>
      <c r="I67" s="36">
        <f t="shared" si="9"/>
        <v>0.14147998668160269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5430382</v>
      </c>
      <c r="O67" s="36">
        <f t="shared" si="13"/>
        <v>0.29280965610765797</v>
      </c>
      <c r="P67" s="31">
        <v>2393761</v>
      </c>
      <c r="Q67" s="31">
        <v>17665737</v>
      </c>
      <c r="R67" s="31">
        <v>17568147</v>
      </c>
      <c r="S67" s="31">
        <v>5153532</v>
      </c>
      <c r="T67" s="36">
        <f t="shared" si="14"/>
        <v>0.29172470981539012</v>
      </c>
      <c r="U67" s="36">
        <f t="shared" si="15"/>
        <v>9.6122795884802104E-2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27226069</v>
      </c>
      <c r="E69" s="31">
        <v>27226069</v>
      </c>
      <c r="F69" s="31">
        <v>7471279</v>
      </c>
      <c r="G69" s="36">
        <f t="shared" si="8"/>
        <v>0.27441636910565387</v>
      </c>
      <c r="H69" s="31">
        <v>3986518</v>
      </c>
      <c r="I69" s="36">
        <f t="shared" si="9"/>
        <v>0.14642282732773504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11457797</v>
      </c>
      <c r="O69" s="36">
        <f t="shared" si="13"/>
        <v>0.42083919643338891</v>
      </c>
      <c r="P69" s="31">
        <v>5809527</v>
      </c>
      <c r="Q69" s="31">
        <v>25299514</v>
      </c>
      <c r="R69" s="31">
        <v>24067596</v>
      </c>
      <c r="S69" s="31">
        <v>11630782</v>
      </c>
      <c r="T69" s="36">
        <f t="shared" si="14"/>
        <v>0.45972353461019055</v>
      </c>
      <c r="U69" s="36">
        <f t="shared" si="15"/>
        <v>-0.31379645881669882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46663148</v>
      </c>
      <c r="E70" s="32">
        <f>SUM(E64:E69)</f>
        <v>46663148</v>
      </c>
      <c r="F70" s="32">
        <f>SUM(F64:F69)</f>
        <v>10277805</v>
      </c>
      <c r="G70" s="37">
        <f t="shared" si="8"/>
        <v>0.22025528581997939</v>
      </c>
      <c r="H70" s="32">
        <f>SUM(H64:H69)</f>
        <v>6610374</v>
      </c>
      <c r="I70" s="37">
        <f t="shared" si="9"/>
        <v>0.14166155270964573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16888179</v>
      </c>
      <c r="O70" s="37">
        <f t="shared" si="13"/>
        <v>0.36191683852962514</v>
      </c>
      <c r="P70" s="32">
        <f>SUM(P64:P69)</f>
        <v>8203288</v>
      </c>
      <c r="Q70" s="32">
        <f>SUM(Q64:Q69)</f>
        <v>43330251</v>
      </c>
      <c r="R70" s="32">
        <f>SUM(R64:R69)</f>
        <v>42085743</v>
      </c>
      <c r="S70" s="32">
        <f>SUM(S64:S69)</f>
        <v>16784314</v>
      </c>
      <c r="T70" s="37">
        <f t="shared" si="14"/>
        <v>0.38735787614062056</v>
      </c>
      <c r="U70" s="37">
        <f t="shared" si="15"/>
        <v>-0.19417994345681877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6600408</v>
      </c>
      <c r="E77" s="31">
        <v>6600408</v>
      </c>
      <c r="F77" s="31">
        <v>767048</v>
      </c>
      <c r="G77" s="36">
        <f t="shared" si="8"/>
        <v>0.11621220991187212</v>
      </c>
      <c r="H77" s="31">
        <v>1642965</v>
      </c>
      <c r="I77" s="36">
        <f t="shared" si="9"/>
        <v>0.24891870320743809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2410013</v>
      </c>
      <c r="O77" s="36">
        <f t="shared" si="13"/>
        <v>0.36513091311931017</v>
      </c>
      <c r="P77" s="31">
        <v>64310</v>
      </c>
      <c r="Q77" s="31">
        <v>7481448</v>
      </c>
      <c r="R77" s="31">
        <v>8021232</v>
      </c>
      <c r="S77" s="31">
        <v>99441</v>
      </c>
      <c r="T77" s="36">
        <f t="shared" si="14"/>
        <v>1.329167829543158E-2</v>
      </c>
      <c r="U77" s="36">
        <f t="shared" si="15"/>
        <v>24.547582024568495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6600408</v>
      </c>
      <c r="E78" s="32">
        <f>SUM(E71:E77)</f>
        <v>6600408</v>
      </c>
      <c r="F78" s="32">
        <f>SUM(F71:F77)</f>
        <v>767048</v>
      </c>
      <c r="G78" s="37">
        <f t="shared" si="8"/>
        <v>0.11621220991187212</v>
      </c>
      <c r="H78" s="32">
        <f>SUM(H71:H77)</f>
        <v>1642965</v>
      </c>
      <c r="I78" s="37">
        <f t="shared" si="9"/>
        <v>0.24891870320743809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2410013</v>
      </c>
      <c r="O78" s="37">
        <f t="shared" si="13"/>
        <v>0.36513091311931017</v>
      </c>
      <c r="P78" s="32">
        <f>SUM(P71:P77)</f>
        <v>64310</v>
      </c>
      <c r="Q78" s="32">
        <f>SUM(Q71:Q77)</f>
        <v>7481448</v>
      </c>
      <c r="R78" s="32">
        <f>SUM(R71:R77)</f>
        <v>8021232</v>
      </c>
      <c r="S78" s="32">
        <f>SUM(S71:S77)</f>
        <v>99441</v>
      </c>
      <c r="T78" s="37">
        <f t="shared" si="14"/>
        <v>1.329167829543158E-2</v>
      </c>
      <c r="U78" s="37">
        <f t="shared" si="15"/>
        <v>24.547582024568495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2142000</v>
      </c>
      <c r="E83" s="31">
        <v>2142000</v>
      </c>
      <c r="F83" s="31">
        <v>459392</v>
      </c>
      <c r="G83" s="36">
        <f t="shared" si="8"/>
        <v>0.21446872082166199</v>
      </c>
      <c r="H83" s="31">
        <v>466990</v>
      </c>
      <c r="I83" s="36">
        <f t="shared" si="9"/>
        <v>0.21801587301587302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926382</v>
      </c>
      <c r="O83" s="36">
        <f t="shared" si="13"/>
        <v>0.43248459383753501</v>
      </c>
      <c r="P83" s="31">
        <v>468798</v>
      </c>
      <c r="Q83" s="31">
        <v>2121000</v>
      </c>
      <c r="R83" s="31">
        <v>1783000</v>
      </c>
      <c r="S83" s="31">
        <v>599268</v>
      </c>
      <c r="T83" s="36">
        <f t="shared" si="14"/>
        <v>0.28254031117397455</v>
      </c>
      <c r="U83" s="36">
        <f t="shared" si="15"/>
        <v>-3.8566717434801445E-3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2142000</v>
      </c>
      <c r="E84" s="32">
        <f>SUM(E79:E83)</f>
        <v>2142000</v>
      </c>
      <c r="F84" s="32">
        <f>SUM(F79:F83)</f>
        <v>459392</v>
      </c>
      <c r="G84" s="37">
        <f t="shared" si="8"/>
        <v>0.21446872082166199</v>
      </c>
      <c r="H84" s="32">
        <f>SUM(H79:H83)</f>
        <v>466990</v>
      </c>
      <c r="I84" s="37">
        <f t="shared" si="9"/>
        <v>0.21801587301587302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926382</v>
      </c>
      <c r="O84" s="37">
        <f t="shared" si="13"/>
        <v>0.43248459383753501</v>
      </c>
      <c r="P84" s="32">
        <f>SUM(P79:P83)</f>
        <v>468798</v>
      </c>
      <c r="Q84" s="32">
        <f>SUM(Q79:Q83)</f>
        <v>2121000</v>
      </c>
      <c r="R84" s="32">
        <f>SUM(R79:R83)</f>
        <v>1783000</v>
      </c>
      <c r="S84" s="32">
        <f>SUM(S79:S83)</f>
        <v>599268</v>
      </c>
      <c r="T84" s="37">
        <f t="shared" si="14"/>
        <v>0.28254031117397455</v>
      </c>
      <c r="U84" s="37">
        <f t="shared" si="15"/>
        <v>-3.8566717434801445E-3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72550665</v>
      </c>
      <c r="E85" s="32">
        <f>SUM(E57,E59:E62,E64:E69,E71:E77,E79:E83)</f>
        <v>72550665</v>
      </c>
      <c r="F85" s="32">
        <f>SUM(F57,F59:F62,F64:F69,F71:F77,F79:F83)</f>
        <v>15924712</v>
      </c>
      <c r="G85" s="37">
        <f t="shared" si="8"/>
        <v>0.21949780887604545</v>
      </c>
      <c r="H85" s="32">
        <f>SUM(H57,H59:H62,H64:H69,H71:H77,H79:H83)</f>
        <v>12883529</v>
      </c>
      <c r="I85" s="37">
        <f t="shared" si="9"/>
        <v>0.17757975064735795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28808241</v>
      </c>
      <c r="O85" s="37">
        <f t="shared" si="13"/>
        <v>0.3970775595234034</v>
      </c>
      <c r="P85" s="32">
        <f>SUM(P57,P59:P62,P64:P69,P71:P77,P79:P83)</f>
        <v>12928321</v>
      </c>
      <c r="Q85" s="32">
        <f>SUM(Q57,Q59:Q62,Q64:Q69,Q71:Q77,Q79:Q83)</f>
        <v>70196609</v>
      </c>
      <c r="R85" s="32">
        <f>SUM(R57,R59:R62,R64:R69,R71:R77,R79:R83)</f>
        <v>68345721</v>
      </c>
      <c r="S85" s="32">
        <f>SUM(S57,S59:S62,S64:S69,S71:S77,S79:S83)</f>
        <v>25773548</v>
      </c>
      <c r="T85" s="37">
        <f t="shared" si="14"/>
        <v>0.36716229412164342</v>
      </c>
      <c r="U85" s="37">
        <f t="shared" si="15"/>
        <v>-3.464641696319215E-3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1523380764</v>
      </c>
      <c r="E88" s="31">
        <v>1523380764</v>
      </c>
      <c r="F88" s="31">
        <v>290355162</v>
      </c>
      <c r="G88" s="36">
        <f t="shared" ref="G88:G99" si="16">IF(($D88      =0),0,($F88      /$D88      ))</f>
        <v>0.19059920465163493</v>
      </c>
      <c r="H88" s="31">
        <v>314357258</v>
      </c>
      <c r="I88" s="36">
        <f t="shared" ref="I88:I99" si="17">IF(($D88      =0),0,($H88      /$D88      ))</f>
        <v>0.20635501342066309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604712420</v>
      </c>
      <c r="O88" s="36">
        <f t="shared" ref="O88:O99" si="21">IF(($D88      =0),0,($N88      /$D88      ))</f>
        <v>0.39695421807229803</v>
      </c>
      <c r="P88" s="31">
        <v>289389106</v>
      </c>
      <c r="Q88" s="31">
        <v>1488158054</v>
      </c>
      <c r="R88" s="31">
        <v>1226737587</v>
      </c>
      <c r="S88" s="31">
        <v>577136478</v>
      </c>
      <c r="T88" s="36">
        <f t="shared" ref="T88:T99" si="22">IF(($Q88      =0),0,($S88      /$Q88      ))</f>
        <v>0.38781934247422351</v>
      </c>
      <c r="U88" s="36">
        <f t="shared" ref="U88:U99" si="23">IF(($P88      =0),0,(($H88      /$P88      )-1))</f>
        <v>8.6278824884306493E-2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1148547000</v>
      </c>
      <c r="E89" s="31">
        <v>1148547000</v>
      </c>
      <c r="F89" s="31">
        <v>260401245</v>
      </c>
      <c r="G89" s="36">
        <f t="shared" si="16"/>
        <v>0.22672232394494957</v>
      </c>
      <c r="H89" s="31">
        <v>342236413</v>
      </c>
      <c r="I89" s="36">
        <f t="shared" si="17"/>
        <v>0.29797336373696504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602637658</v>
      </c>
      <c r="O89" s="36">
        <f t="shared" si="21"/>
        <v>0.52469568768191466</v>
      </c>
      <c r="P89" s="31">
        <v>325564018</v>
      </c>
      <c r="Q89" s="31">
        <v>1140592000</v>
      </c>
      <c r="R89" s="31">
        <v>1096681000</v>
      </c>
      <c r="S89" s="31">
        <v>617729573</v>
      </c>
      <c r="T89" s="36">
        <f t="shared" si="22"/>
        <v>0.54158680141540538</v>
      </c>
      <c r="U89" s="36">
        <f t="shared" si="23"/>
        <v>5.1210803645997505E-2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1057151052</v>
      </c>
      <c r="E90" s="31">
        <v>1057151052</v>
      </c>
      <c r="F90" s="31">
        <v>195894867</v>
      </c>
      <c r="G90" s="36">
        <f t="shared" si="16"/>
        <v>0.18530451880967339</v>
      </c>
      <c r="H90" s="31">
        <v>191944950</v>
      </c>
      <c r="I90" s="36">
        <f t="shared" si="17"/>
        <v>0.18156813980070655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387839817</v>
      </c>
      <c r="O90" s="36">
        <f t="shared" si="21"/>
        <v>0.36687265861037993</v>
      </c>
      <c r="P90" s="31">
        <v>285035456</v>
      </c>
      <c r="Q90" s="31">
        <v>1127202861</v>
      </c>
      <c r="R90" s="31">
        <v>1116665106</v>
      </c>
      <c r="S90" s="31">
        <v>494348823</v>
      </c>
      <c r="T90" s="36">
        <f t="shared" si="22"/>
        <v>0.43856242749547103</v>
      </c>
      <c r="U90" s="36">
        <f t="shared" si="23"/>
        <v>-0.32659272395922567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3729078816</v>
      </c>
      <c r="E91" s="32">
        <f>SUM(E88:E90)</f>
        <v>3729078816</v>
      </c>
      <c r="F91" s="32">
        <f>SUM(F88:F90)</f>
        <v>746651274</v>
      </c>
      <c r="G91" s="37">
        <f t="shared" si="16"/>
        <v>0.20022405286700168</v>
      </c>
      <c r="H91" s="32">
        <f>SUM(H88:H90)</f>
        <v>848538621</v>
      </c>
      <c r="I91" s="37">
        <f t="shared" si="17"/>
        <v>0.22754644320180548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1595189895</v>
      </c>
      <c r="O91" s="37">
        <f t="shared" si="21"/>
        <v>0.42777049606880713</v>
      </c>
      <c r="P91" s="32">
        <f>SUM(P88:P90)</f>
        <v>899988580</v>
      </c>
      <c r="Q91" s="32">
        <f>SUM(Q88:Q90)</f>
        <v>3755952915</v>
      </c>
      <c r="R91" s="32">
        <f>SUM(R88:R90)</f>
        <v>3440083693</v>
      </c>
      <c r="S91" s="32">
        <f>SUM(S88:S90)</f>
        <v>1689214874</v>
      </c>
      <c r="T91" s="37">
        <f t="shared" si="22"/>
        <v>0.44974335733918541</v>
      </c>
      <c r="U91" s="37">
        <f t="shared" si="23"/>
        <v>-5.7167346501218907E-2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93487442</v>
      </c>
      <c r="E92" s="31">
        <v>93487442</v>
      </c>
      <c r="F92" s="31">
        <v>18904795</v>
      </c>
      <c r="G92" s="36">
        <f t="shared" si="16"/>
        <v>0.2022174807178915</v>
      </c>
      <c r="H92" s="31">
        <v>21344076</v>
      </c>
      <c r="I92" s="36">
        <f t="shared" si="17"/>
        <v>0.22830955199309017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40248871</v>
      </c>
      <c r="O92" s="36">
        <f t="shared" si="21"/>
        <v>0.43052703271098164</v>
      </c>
      <c r="P92" s="31">
        <v>18201662</v>
      </c>
      <c r="Q92" s="31">
        <v>75315087</v>
      </c>
      <c r="R92" s="31">
        <v>77462582</v>
      </c>
      <c r="S92" s="31">
        <v>35571681</v>
      </c>
      <c r="T92" s="36">
        <f t="shared" si="22"/>
        <v>0.47230485174902609</v>
      </c>
      <c r="U92" s="36">
        <f t="shared" si="23"/>
        <v>0.17264434423625707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5455696</v>
      </c>
      <c r="E93" s="31">
        <v>5455696</v>
      </c>
      <c r="F93" s="31">
        <v>888137</v>
      </c>
      <c r="G93" s="36">
        <f t="shared" si="16"/>
        <v>0.1627907786650869</v>
      </c>
      <c r="H93" s="31">
        <v>1204942</v>
      </c>
      <c r="I93" s="36">
        <f t="shared" si="17"/>
        <v>0.22085944671403979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2093079</v>
      </c>
      <c r="O93" s="36">
        <f t="shared" si="21"/>
        <v>0.38365022537912669</v>
      </c>
      <c r="P93" s="31">
        <v>987968</v>
      </c>
      <c r="Q93" s="31">
        <v>5701362</v>
      </c>
      <c r="R93" s="31">
        <v>5127516</v>
      </c>
      <c r="S93" s="31">
        <v>1913640</v>
      </c>
      <c r="T93" s="36">
        <f t="shared" si="22"/>
        <v>0.33564611403380457</v>
      </c>
      <c r="U93" s="36">
        <f t="shared" si="23"/>
        <v>0.21961642482347599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8622919</v>
      </c>
      <c r="E94" s="31">
        <v>8622919</v>
      </c>
      <c r="F94" s="31">
        <v>1365128</v>
      </c>
      <c r="G94" s="36">
        <f t="shared" si="16"/>
        <v>0.15831390739029325</v>
      </c>
      <c r="H94" s="31">
        <v>1672233</v>
      </c>
      <c r="I94" s="36">
        <f t="shared" si="17"/>
        <v>0.19392887721663626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3037361</v>
      </c>
      <c r="O94" s="36">
        <f t="shared" si="21"/>
        <v>0.35224278460692948</v>
      </c>
      <c r="P94" s="31">
        <v>1272855</v>
      </c>
      <c r="Q94" s="31">
        <v>6930081</v>
      </c>
      <c r="R94" s="31">
        <v>6887108</v>
      </c>
      <c r="S94" s="31">
        <v>2998160</v>
      </c>
      <c r="T94" s="36">
        <f t="shared" si="22"/>
        <v>0.43262986392222547</v>
      </c>
      <c r="U94" s="36">
        <f t="shared" si="23"/>
        <v>0.31376551138974973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26809779</v>
      </c>
      <c r="E95" s="31">
        <v>26809779</v>
      </c>
      <c r="F95" s="31">
        <v>703548</v>
      </c>
      <c r="G95" s="36">
        <f t="shared" si="16"/>
        <v>2.624221557365318E-2</v>
      </c>
      <c r="H95" s="31">
        <v>5526520</v>
      </c>
      <c r="I95" s="36">
        <f t="shared" si="17"/>
        <v>0.2061382154623505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6230068</v>
      </c>
      <c r="O95" s="36">
        <f t="shared" si="21"/>
        <v>0.2323804310360037</v>
      </c>
      <c r="P95" s="31">
        <v>4028805</v>
      </c>
      <c r="Q95" s="31">
        <v>26351060</v>
      </c>
      <c r="R95" s="31">
        <v>25188997</v>
      </c>
      <c r="S95" s="31">
        <v>6024826</v>
      </c>
      <c r="T95" s="36">
        <f t="shared" si="22"/>
        <v>0.22863695046802671</v>
      </c>
      <c r="U95" s="36">
        <f t="shared" si="23"/>
        <v>0.37175167326291536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134375836</v>
      </c>
      <c r="E96" s="32">
        <f>SUM(E92:E95)</f>
        <v>134375836</v>
      </c>
      <c r="F96" s="32">
        <f>SUM(F92:F95)</f>
        <v>21861608</v>
      </c>
      <c r="G96" s="37">
        <f t="shared" si="16"/>
        <v>0.16269002412011041</v>
      </c>
      <c r="H96" s="32">
        <f>SUM(H92:H95)</f>
        <v>29747771</v>
      </c>
      <c r="I96" s="37">
        <f t="shared" si="17"/>
        <v>0.22137738365400755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51609379</v>
      </c>
      <c r="O96" s="37">
        <f t="shared" si="21"/>
        <v>0.38406740777411796</v>
      </c>
      <c r="P96" s="32">
        <f>SUM(P92:P95)</f>
        <v>24491290</v>
      </c>
      <c r="Q96" s="32">
        <f>SUM(Q92:Q95)</f>
        <v>114297590</v>
      </c>
      <c r="R96" s="32">
        <f>SUM(R92:R95)</f>
        <v>114666203</v>
      </c>
      <c r="S96" s="32">
        <f>SUM(S92:S95)</f>
        <v>46508307</v>
      </c>
      <c r="T96" s="37">
        <f t="shared" si="22"/>
        <v>0.40690540369223882</v>
      </c>
      <c r="U96" s="37">
        <f t="shared" si="23"/>
        <v>0.21462654682542248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9410086</v>
      </c>
      <c r="Q97" s="31">
        <v>41301752</v>
      </c>
      <c r="R97" s="31">
        <v>0</v>
      </c>
      <c r="S97" s="31">
        <v>18039037</v>
      </c>
      <c r="T97" s="36">
        <f t="shared" si="22"/>
        <v>0.43676202888439214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3000000</v>
      </c>
      <c r="E98" s="31">
        <v>3000000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3000000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11308320</v>
      </c>
      <c r="E99" s="31">
        <v>11308320</v>
      </c>
      <c r="F99" s="31">
        <v>2285691</v>
      </c>
      <c r="G99" s="36">
        <f t="shared" si="16"/>
        <v>0.20212471879112018</v>
      </c>
      <c r="H99" s="31">
        <v>1370570</v>
      </c>
      <c r="I99" s="36">
        <f t="shared" si="17"/>
        <v>0.12120014290363201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3656261</v>
      </c>
      <c r="O99" s="36">
        <f t="shared" si="21"/>
        <v>0.32332486169475216</v>
      </c>
      <c r="P99" s="31">
        <v>2726912</v>
      </c>
      <c r="Q99" s="31">
        <v>11611674</v>
      </c>
      <c r="R99" s="31">
        <v>11611674</v>
      </c>
      <c r="S99" s="31">
        <v>5236540</v>
      </c>
      <c r="T99" s="36">
        <f t="shared" si="22"/>
        <v>0.45097201316537133</v>
      </c>
      <c r="U99" s="36">
        <f t="shared" si="23"/>
        <v>-0.49739118827450246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51534996</v>
      </c>
      <c r="E100" s="31">
        <v>51534996</v>
      </c>
      <c r="F100" s="31">
        <v>16066180</v>
      </c>
      <c r="G100" s="36">
        <f>IF(($D100     =0),0,($F100     /$D100     ))</f>
        <v>0.31175281356381596</v>
      </c>
      <c r="H100" s="31">
        <v>9575327</v>
      </c>
      <c r="I100" s="36">
        <f>IF(($D100     =0),0,($H100     /$D100     ))</f>
        <v>0.18580242055321008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25641507</v>
      </c>
      <c r="O100" s="36">
        <f>IF(($D100     =0),0,($N100     /$D100     ))</f>
        <v>0.49755523411702601</v>
      </c>
      <c r="P100" s="31">
        <v>20577757</v>
      </c>
      <c r="Q100" s="31">
        <v>49513576</v>
      </c>
      <c r="R100" s="31">
        <v>62185583</v>
      </c>
      <c r="S100" s="31">
        <v>29642665</v>
      </c>
      <c r="T100" s="36">
        <f>IF(($Q100     =0),0,($S100     /$Q100     ))</f>
        <v>0.5986775223021662</v>
      </c>
      <c r="U100" s="36">
        <f>IF(($P100     =0),0,(($H100     /$P100     )-1))</f>
        <v>-0.53467586384657961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65843316</v>
      </c>
      <c r="E101" s="32">
        <f>SUM(E97:E100)</f>
        <v>65843316</v>
      </c>
      <c r="F101" s="32">
        <f>SUM(F97:F100)</f>
        <v>18351871</v>
      </c>
      <c r="G101" s="37">
        <f>IF(($D101     =0),0,($F101     /$D101     ))</f>
        <v>0.27872033358708725</v>
      </c>
      <c r="H101" s="32">
        <f>SUM(H97:H100)</f>
        <v>10945897</v>
      </c>
      <c r="I101" s="37">
        <f>IF(($D101     =0),0,($H101     /$D101     ))</f>
        <v>0.16624158175751658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29297768</v>
      </c>
      <c r="O101" s="37">
        <f>IF(($D101     =0),0,($N101     /$D101     ))</f>
        <v>0.44496191534460383</v>
      </c>
      <c r="P101" s="32">
        <f>SUM(P97:P100)</f>
        <v>32714755</v>
      </c>
      <c r="Q101" s="32">
        <f>SUM(Q97:Q100)</f>
        <v>102427002</v>
      </c>
      <c r="R101" s="32">
        <f>SUM(R97:R100)</f>
        <v>76797257</v>
      </c>
      <c r="S101" s="32">
        <f>SUM(S97:S100)</f>
        <v>52918242</v>
      </c>
      <c r="T101" s="37">
        <f>IF(($Q101     =0),0,($S101     /$Q101     ))</f>
        <v>0.51664347258743348</v>
      </c>
      <c r="U101" s="37">
        <f>IF(($P101     =0),0,(($H101     /$P101     )-1))</f>
        <v>-0.66541406163671413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3929297968</v>
      </c>
      <c r="E102" s="32">
        <f>SUM(E88:E90,E92:E95,E97:E100)</f>
        <v>3929297968</v>
      </c>
      <c r="F102" s="32">
        <f>SUM(F88:F90,F92:F95,F97:F100)</f>
        <v>786864753</v>
      </c>
      <c r="G102" s="37">
        <f>IF(($D102     =0),0,($F102     /$D102     ))</f>
        <v>0.20025581144728294</v>
      </c>
      <c r="H102" s="32">
        <f>SUM(H88:H90,H92:H95,H97:H100)</f>
        <v>889232289</v>
      </c>
      <c r="I102" s="37">
        <f>IF(($D102     =0),0,($H102     /$D102     ))</f>
        <v>0.22630818437335673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1676097042</v>
      </c>
      <c r="O102" s="37">
        <f>IF(($D102     =0),0,($N102     /$D102     ))</f>
        <v>0.4265639958206397</v>
      </c>
      <c r="P102" s="32">
        <f>SUM(P88:P90,P92:P95,P97:P100)</f>
        <v>957194625</v>
      </c>
      <c r="Q102" s="32">
        <f>SUM(Q88:Q90,Q92:Q95,Q97:Q100)</f>
        <v>3972677507</v>
      </c>
      <c r="R102" s="32">
        <f>SUM(R88:R90,R92:R95,R97:R100)</f>
        <v>3631547153</v>
      </c>
      <c r="S102" s="32">
        <f>SUM(S88:S90,S92:S95,S97:S100)</f>
        <v>1788641423</v>
      </c>
      <c r="T102" s="37">
        <f>IF(($Q102     =0),0,($S102     /$Q102     ))</f>
        <v>0.45023574650807918</v>
      </c>
      <c r="U102" s="37">
        <f>IF(($P102     =0),0,(($H102     /$P102     )-1))</f>
        <v>-7.100158549260549E-2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724426250</v>
      </c>
      <c r="E105" s="31">
        <v>724426250</v>
      </c>
      <c r="F105" s="31">
        <v>142702491</v>
      </c>
      <c r="G105" s="36">
        <f t="shared" ref="G105:G136" si="24">IF(($D105     =0),0,($F105     /$D105     ))</f>
        <v>0.19698691343666799</v>
      </c>
      <c r="H105" s="31">
        <v>192600162</v>
      </c>
      <c r="I105" s="36">
        <f t="shared" ref="I105:I136" si="25">IF(($D105     =0),0,($H105     /$D105     ))</f>
        <v>0.26586579655278919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335302653</v>
      </c>
      <c r="O105" s="36">
        <f t="shared" ref="O105:O136" si="29">IF(($D105     =0),0,($N105     /$D105     ))</f>
        <v>0.46285270998945716</v>
      </c>
      <c r="P105" s="31">
        <v>172660441</v>
      </c>
      <c r="Q105" s="31">
        <v>685519460</v>
      </c>
      <c r="R105" s="31">
        <v>659851055</v>
      </c>
      <c r="S105" s="31">
        <v>314477312</v>
      </c>
      <c r="T105" s="36">
        <f t="shared" ref="T105:T136" si="30">IF(($Q105     =0),0,($S105     /$Q105     ))</f>
        <v>0.45874308513430095</v>
      </c>
      <c r="U105" s="36">
        <f t="shared" ref="U105:U136" si="31">IF(($P105     =0),0,(($H105     /$P105     )-1))</f>
        <v>0.1154851735841449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724426250</v>
      </c>
      <c r="E106" s="32">
        <f>E105</f>
        <v>724426250</v>
      </c>
      <c r="F106" s="32">
        <f>F105</f>
        <v>142702491</v>
      </c>
      <c r="G106" s="37">
        <f t="shared" si="24"/>
        <v>0.19698691343666799</v>
      </c>
      <c r="H106" s="32">
        <f>H105</f>
        <v>192600162</v>
      </c>
      <c r="I106" s="37">
        <f t="shared" si="25"/>
        <v>0.26586579655278919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335302653</v>
      </c>
      <c r="O106" s="37">
        <f t="shared" si="29"/>
        <v>0.46285270998945716</v>
      </c>
      <c r="P106" s="32">
        <f>P105</f>
        <v>172660441</v>
      </c>
      <c r="Q106" s="32">
        <f>Q105</f>
        <v>685519460</v>
      </c>
      <c r="R106" s="32">
        <f>R105</f>
        <v>659851055</v>
      </c>
      <c r="S106" s="32">
        <f>S105</f>
        <v>314477312</v>
      </c>
      <c r="T106" s="37">
        <f t="shared" si="30"/>
        <v>0.45874308513430095</v>
      </c>
      <c r="U106" s="37">
        <f t="shared" si="31"/>
        <v>0.1154851735841449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587440</v>
      </c>
      <c r="E111" s="31">
        <v>587440</v>
      </c>
      <c r="F111" s="31">
        <v>71499</v>
      </c>
      <c r="G111" s="36">
        <f t="shared" si="24"/>
        <v>0.12171285578101593</v>
      </c>
      <c r="H111" s="31">
        <v>18655</v>
      </c>
      <c r="I111" s="36">
        <f t="shared" si="25"/>
        <v>3.1756434699714016E-2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90154</v>
      </c>
      <c r="O111" s="36">
        <f t="shared" si="29"/>
        <v>0.15346929048072994</v>
      </c>
      <c r="P111" s="31">
        <v>19794</v>
      </c>
      <c r="Q111" s="31">
        <v>700000</v>
      </c>
      <c r="R111" s="31">
        <v>560000</v>
      </c>
      <c r="S111" s="31">
        <v>2058415</v>
      </c>
      <c r="T111" s="36">
        <f t="shared" si="30"/>
        <v>2.9405928571428572</v>
      </c>
      <c r="U111" s="36">
        <f t="shared" si="31"/>
        <v>-5.7542689703950711E-2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587440</v>
      </c>
      <c r="E112" s="32">
        <f>SUM(E107:E111)</f>
        <v>587440</v>
      </c>
      <c r="F112" s="32">
        <f>SUM(F107:F111)</f>
        <v>71499</v>
      </c>
      <c r="G112" s="37">
        <f t="shared" si="24"/>
        <v>0.12171285578101593</v>
      </c>
      <c r="H112" s="32">
        <f>SUM(H107:H111)</f>
        <v>18655</v>
      </c>
      <c r="I112" s="37">
        <f t="shared" si="25"/>
        <v>3.1756434699714016E-2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90154</v>
      </c>
      <c r="O112" s="37">
        <f t="shared" si="29"/>
        <v>0.15346929048072994</v>
      </c>
      <c r="P112" s="32">
        <f>SUM(P107:P111)</f>
        <v>19794</v>
      </c>
      <c r="Q112" s="32">
        <f>SUM(Q107:Q111)</f>
        <v>700000</v>
      </c>
      <c r="R112" s="32">
        <f>SUM(R107:R111)</f>
        <v>560000</v>
      </c>
      <c r="S112" s="32">
        <f>SUM(S107:S111)</f>
        <v>2058415</v>
      </c>
      <c r="T112" s="37">
        <f t="shared" si="30"/>
        <v>2.9405928571428572</v>
      </c>
      <c r="U112" s="37">
        <f t="shared" si="31"/>
        <v>-5.7542689703950711E-2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1340000</v>
      </c>
      <c r="E113" s="31">
        <v>1340000</v>
      </c>
      <c r="F113" s="31">
        <v>97547</v>
      </c>
      <c r="G113" s="36">
        <f t="shared" si="24"/>
        <v>7.2796268656716415E-2</v>
      </c>
      <c r="H113" s="31">
        <v>304630</v>
      </c>
      <c r="I113" s="36">
        <f t="shared" si="25"/>
        <v>0.2273358208955224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402177</v>
      </c>
      <c r="O113" s="36">
        <f t="shared" si="29"/>
        <v>0.3001320895522388</v>
      </c>
      <c r="P113" s="31">
        <v>185396</v>
      </c>
      <c r="Q113" s="31">
        <v>460000</v>
      </c>
      <c r="R113" s="31">
        <v>600100</v>
      </c>
      <c r="S113" s="31">
        <v>202946</v>
      </c>
      <c r="T113" s="36">
        <f t="shared" si="30"/>
        <v>0.44118695652173912</v>
      </c>
      <c r="U113" s="36">
        <f t="shared" si="31"/>
        <v>0.64313145914690706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30000</v>
      </c>
      <c r="E116" s="31">
        <v>30000</v>
      </c>
      <c r="F116" s="31">
        <v>47504</v>
      </c>
      <c r="G116" s="36">
        <f t="shared" si="24"/>
        <v>1.5834666666666666</v>
      </c>
      <c r="H116" s="31">
        <v>8228</v>
      </c>
      <c r="I116" s="36">
        <f t="shared" si="25"/>
        <v>0.27426666666666666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55732</v>
      </c>
      <c r="O116" s="36">
        <f t="shared" si="29"/>
        <v>1.8577333333333332</v>
      </c>
      <c r="P116" s="31">
        <v>7563</v>
      </c>
      <c r="Q116" s="31">
        <v>20000</v>
      </c>
      <c r="R116" s="31">
        <v>7659</v>
      </c>
      <c r="S116" s="31">
        <v>7563</v>
      </c>
      <c r="T116" s="36">
        <f t="shared" si="30"/>
        <v>0.37814999999999999</v>
      </c>
      <c r="U116" s="36">
        <f t="shared" si="31"/>
        <v>8.7928070871347241E-2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2110715</v>
      </c>
      <c r="G117" s="36">
        <f t="shared" si="24"/>
        <v>0</v>
      </c>
      <c r="H117" s="31">
        <v>2248428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4359143</v>
      </c>
      <c r="O117" s="36">
        <f t="shared" si="29"/>
        <v>0</v>
      </c>
      <c r="P117" s="31">
        <v>3006735</v>
      </c>
      <c r="Q117" s="31">
        <v>0</v>
      </c>
      <c r="R117" s="31">
        <v>0</v>
      </c>
      <c r="S117" s="31">
        <v>5390981</v>
      </c>
      <c r="T117" s="36">
        <f t="shared" si="30"/>
        <v>0</v>
      </c>
      <c r="U117" s="36">
        <f t="shared" si="31"/>
        <v>-0.25220280470344081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308880</v>
      </c>
      <c r="E118" s="31">
        <v>308880</v>
      </c>
      <c r="F118" s="31">
        <v>87616</v>
      </c>
      <c r="G118" s="36">
        <f t="shared" si="24"/>
        <v>0.28365708365708364</v>
      </c>
      <c r="H118" s="31">
        <v>151332</v>
      </c>
      <c r="I118" s="36">
        <f t="shared" si="25"/>
        <v>0.48993783993783996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238948</v>
      </c>
      <c r="O118" s="36">
        <f t="shared" si="29"/>
        <v>0.77359492359492354</v>
      </c>
      <c r="P118" s="31">
        <v>42000</v>
      </c>
      <c r="Q118" s="31">
        <v>325000</v>
      </c>
      <c r="R118" s="31">
        <v>307000</v>
      </c>
      <c r="S118" s="31">
        <v>65600</v>
      </c>
      <c r="T118" s="36">
        <f t="shared" si="30"/>
        <v>0.20184615384615384</v>
      </c>
      <c r="U118" s="36">
        <f t="shared" si="31"/>
        <v>2.6031428571428572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1678880</v>
      </c>
      <c r="E121" s="32">
        <f>SUM(E113:E120)</f>
        <v>1678880</v>
      </c>
      <c r="F121" s="32">
        <f>SUM(F113:F120)</f>
        <v>2343382</v>
      </c>
      <c r="G121" s="37">
        <f t="shared" si="24"/>
        <v>1.3958007719432002</v>
      </c>
      <c r="H121" s="32">
        <f>SUM(H113:H120)</f>
        <v>2712618</v>
      </c>
      <c r="I121" s="37">
        <f t="shared" si="25"/>
        <v>1.6157307252454016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5056000</v>
      </c>
      <c r="O121" s="37">
        <f t="shared" si="29"/>
        <v>3.011531497188602</v>
      </c>
      <c r="P121" s="32">
        <f>SUM(P113:P120)</f>
        <v>3241694</v>
      </c>
      <c r="Q121" s="32">
        <f>SUM(Q113:Q120)</f>
        <v>805000</v>
      </c>
      <c r="R121" s="32">
        <f>SUM(R113:R120)</f>
        <v>914759</v>
      </c>
      <c r="S121" s="32">
        <f>SUM(S113:S120)</f>
        <v>5667090</v>
      </c>
      <c r="T121" s="37">
        <f t="shared" si="30"/>
        <v>7.0398633540372675</v>
      </c>
      <c r="U121" s="37">
        <f t="shared" si="31"/>
        <v>-0.16320972923415966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50304624</v>
      </c>
      <c r="E125" s="31">
        <v>50304624</v>
      </c>
      <c r="F125" s="31">
        <v>6042147</v>
      </c>
      <c r="G125" s="36">
        <f t="shared" si="24"/>
        <v>0.12011116512867684</v>
      </c>
      <c r="H125" s="31">
        <v>14705475</v>
      </c>
      <c r="I125" s="36">
        <f t="shared" si="25"/>
        <v>0.292328494493866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20747622</v>
      </c>
      <c r="O125" s="36">
        <f t="shared" si="29"/>
        <v>0.41243965962254286</v>
      </c>
      <c r="P125" s="31">
        <v>13003931</v>
      </c>
      <c r="Q125" s="31">
        <v>39727056</v>
      </c>
      <c r="R125" s="31">
        <v>39560621</v>
      </c>
      <c r="S125" s="31">
        <v>20792751</v>
      </c>
      <c r="T125" s="36">
        <f t="shared" si="30"/>
        <v>0.52339018023384365</v>
      </c>
      <c r="U125" s="36">
        <f t="shared" si="31"/>
        <v>0.13084843344677854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50304624</v>
      </c>
      <c r="E126" s="32">
        <f>SUM(E122:E125)</f>
        <v>50304624</v>
      </c>
      <c r="F126" s="32">
        <f>SUM(F122:F125)</f>
        <v>6042147</v>
      </c>
      <c r="G126" s="37">
        <f t="shared" si="24"/>
        <v>0.12011116512867684</v>
      </c>
      <c r="H126" s="32">
        <f>SUM(H122:H125)</f>
        <v>14705475</v>
      </c>
      <c r="I126" s="37">
        <f t="shared" si="25"/>
        <v>0.292328494493866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20747622</v>
      </c>
      <c r="O126" s="37">
        <f t="shared" si="29"/>
        <v>0.41243965962254286</v>
      </c>
      <c r="P126" s="32">
        <f>SUM(P122:P125)</f>
        <v>13003931</v>
      </c>
      <c r="Q126" s="32">
        <f>SUM(Q122:Q125)</f>
        <v>39727056</v>
      </c>
      <c r="R126" s="32">
        <f>SUM(R122:R125)</f>
        <v>39560621</v>
      </c>
      <c r="S126" s="32">
        <f>SUM(S122:S125)</f>
        <v>20792751</v>
      </c>
      <c r="T126" s="37">
        <f t="shared" si="30"/>
        <v>0.52339018023384365</v>
      </c>
      <c r="U126" s="37">
        <f t="shared" si="31"/>
        <v>0.13084843344677854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10669663</v>
      </c>
      <c r="E133" s="31">
        <v>10669663</v>
      </c>
      <c r="F133" s="31">
        <v>2298623</v>
      </c>
      <c r="G133" s="36">
        <f t="shared" si="24"/>
        <v>0.21543538910272986</v>
      </c>
      <c r="H133" s="31">
        <v>2452365</v>
      </c>
      <c r="I133" s="36">
        <f t="shared" si="25"/>
        <v>0.22984465395017631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4750988</v>
      </c>
      <c r="O133" s="36">
        <f t="shared" si="29"/>
        <v>0.44528004305290619</v>
      </c>
      <c r="P133" s="31">
        <v>2129824</v>
      </c>
      <c r="Q133" s="31">
        <v>10297555</v>
      </c>
      <c r="R133" s="31">
        <v>10120835</v>
      </c>
      <c r="S133" s="31">
        <v>4225256</v>
      </c>
      <c r="T133" s="36">
        <f t="shared" si="30"/>
        <v>0.4103164294825325</v>
      </c>
      <c r="U133" s="36">
        <f t="shared" si="31"/>
        <v>0.15144021290022081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5852059</v>
      </c>
      <c r="E136" s="31">
        <v>5852059</v>
      </c>
      <c r="F136" s="31">
        <v>1549896</v>
      </c>
      <c r="G136" s="36">
        <f t="shared" si="24"/>
        <v>0.26484627034689839</v>
      </c>
      <c r="H136" s="31">
        <v>1668883</v>
      </c>
      <c r="I136" s="36">
        <f t="shared" si="25"/>
        <v>0.2851787721210603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3218779</v>
      </c>
      <c r="O136" s="36">
        <f t="shared" si="29"/>
        <v>0.55002504246795869</v>
      </c>
      <c r="P136" s="31">
        <v>1372734</v>
      </c>
      <c r="Q136" s="31">
        <v>5402312</v>
      </c>
      <c r="R136" s="31">
        <v>5557826</v>
      </c>
      <c r="S136" s="31">
        <v>2747418</v>
      </c>
      <c r="T136" s="36">
        <f t="shared" si="30"/>
        <v>0.50856337064575319</v>
      </c>
      <c r="U136" s="36">
        <f t="shared" si="31"/>
        <v>0.21573662486687151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16521722</v>
      </c>
      <c r="E137" s="32">
        <f>SUM(E133:E136)</f>
        <v>16521722</v>
      </c>
      <c r="F137" s="32">
        <f>SUM(F133:F136)</f>
        <v>3848519</v>
      </c>
      <c r="G137" s="37">
        <f t="shared" ref="G137:G170" si="32">IF(($D137     =0),0,($F137     /$D137     ))</f>
        <v>0.23293691783459375</v>
      </c>
      <c r="H137" s="32">
        <f>SUM(H133:H136)</f>
        <v>4121248</v>
      </c>
      <c r="I137" s="37">
        <f t="shared" ref="I137:I170" si="33">IF(($D137     =0),0,($H137     /$D137     ))</f>
        <v>0.24944421652900345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7969767</v>
      </c>
      <c r="O137" s="37">
        <f t="shared" ref="O137:O170" si="37">IF(($D137     =0),0,($N137     /$D137     ))</f>
        <v>0.4823811343635972</v>
      </c>
      <c r="P137" s="32">
        <f>SUM(P133:P136)</f>
        <v>3502558</v>
      </c>
      <c r="Q137" s="32">
        <f>SUM(Q133:Q136)</f>
        <v>15699867</v>
      </c>
      <c r="R137" s="32">
        <f>SUM(R133:R136)</f>
        <v>15678661</v>
      </c>
      <c r="S137" s="32">
        <f>SUM(S133:S136)</f>
        <v>6972674</v>
      </c>
      <c r="T137" s="37">
        <f t="shared" ref="T137:T170" si="38">IF(($Q137     =0),0,($S137     /$Q137     ))</f>
        <v>0.44412312537424681</v>
      </c>
      <c r="U137" s="37">
        <f t="shared" ref="U137:U170" si="39">IF(($P137     =0),0,(($H137     /$P137     )-1))</f>
        <v>0.17663947320786688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52174</v>
      </c>
      <c r="R141" s="31">
        <v>52174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26087</v>
      </c>
      <c r="E142" s="31">
        <v>26087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37334</v>
      </c>
      <c r="Q142" s="31">
        <v>45000</v>
      </c>
      <c r="R142" s="31">
        <v>45000</v>
      </c>
      <c r="S142" s="31">
        <v>37334</v>
      </c>
      <c r="T142" s="36">
        <f t="shared" si="38"/>
        <v>0.82964444444444441</v>
      </c>
      <c r="U142" s="36">
        <f t="shared" si="39"/>
        <v>-1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12673759</v>
      </c>
      <c r="E143" s="31">
        <v>12673759</v>
      </c>
      <c r="F143" s="31">
        <v>2572893</v>
      </c>
      <c r="G143" s="36">
        <f t="shared" si="32"/>
        <v>0.20300946230711819</v>
      </c>
      <c r="H143" s="31">
        <v>2491706</v>
      </c>
      <c r="I143" s="36">
        <f t="shared" si="33"/>
        <v>0.19660354911277703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5064599</v>
      </c>
      <c r="O143" s="36">
        <f t="shared" si="37"/>
        <v>0.39961301141989525</v>
      </c>
      <c r="P143" s="31">
        <v>2463053</v>
      </c>
      <c r="Q143" s="31">
        <v>14733555</v>
      </c>
      <c r="R143" s="31">
        <v>12273999</v>
      </c>
      <c r="S143" s="31">
        <v>5662981</v>
      </c>
      <c r="T143" s="36">
        <f t="shared" si="38"/>
        <v>0.38435944346086198</v>
      </c>
      <c r="U143" s="36">
        <f t="shared" si="39"/>
        <v>1.1633123607165619E-2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12699846</v>
      </c>
      <c r="E144" s="32">
        <f>SUM(E138:E143)</f>
        <v>12699846</v>
      </c>
      <c r="F144" s="32">
        <f>SUM(F138:F143)</f>
        <v>2572893</v>
      </c>
      <c r="G144" s="37">
        <f t="shared" si="32"/>
        <v>0.20259245663293871</v>
      </c>
      <c r="H144" s="32">
        <f>SUM(H138:H143)</f>
        <v>2491706</v>
      </c>
      <c r="I144" s="37">
        <f t="shared" si="33"/>
        <v>0.19619970194914174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5064599</v>
      </c>
      <c r="O144" s="37">
        <f t="shared" si="37"/>
        <v>0.39879215858208045</v>
      </c>
      <c r="P144" s="32">
        <f>SUM(P138:P143)</f>
        <v>2500387</v>
      </c>
      <c r="Q144" s="32">
        <f>SUM(Q138:Q143)</f>
        <v>14830729</v>
      </c>
      <c r="R144" s="32">
        <f>SUM(R138:R143)</f>
        <v>12371173</v>
      </c>
      <c r="S144" s="32">
        <f>SUM(S138:S143)</f>
        <v>5700315</v>
      </c>
      <c r="T144" s="37">
        <f t="shared" si="38"/>
        <v>0.38435838184353582</v>
      </c>
      <c r="U144" s="37">
        <f t="shared" si="39"/>
        <v>-3.4718625556763305E-3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201416</v>
      </c>
      <c r="E145" s="31">
        <v>201416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279677</v>
      </c>
      <c r="R145" s="31">
        <v>105764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506957</v>
      </c>
      <c r="E146" s="31">
        <v>506957</v>
      </c>
      <c r="F146" s="31">
        <v>4700</v>
      </c>
      <c r="G146" s="36">
        <f t="shared" si="32"/>
        <v>9.2710032606315718E-3</v>
      </c>
      <c r="H146" s="31">
        <v>3245</v>
      </c>
      <c r="I146" s="36">
        <f t="shared" si="33"/>
        <v>6.4009373576062664E-3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7945</v>
      </c>
      <c r="O146" s="36">
        <f t="shared" si="37"/>
        <v>1.5671940618237838E-2</v>
      </c>
      <c r="P146" s="31">
        <v>0</v>
      </c>
      <c r="Q146" s="31">
        <v>630435</v>
      </c>
      <c r="R146" s="31">
        <v>98300</v>
      </c>
      <c r="S146" s="31">
        <v>98300</v>
      </c>
      <c r="T146" s="36">
        <f t="shared" si="38"/>
        <v>0.15592408416410891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1550000</v>
      </c>
      <c r="E149" s="31">
        <v>1550000</v>
      </c>
      <c r="F149" s="31">
        <v>146756</v>
      </c>
      <c r="G149" s="36">
        <f t="shared" si="32"/>
        <v>9.4681290322580644E-2</v>
      </c>
      <c r="H149" s="31">
        <v>145321</v>
      </c>
      <c r="I149" s="36">
        <f t="shared" si="33"/>
        <v>9.3755483870967743E-2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292077</v>
      </c>
      <c r="O149" s="36">
        <f t="shared" si="37"/>
        <v>0.1884367741935484</v>
      </c>
      <c r="P149" s="31">
        <v>23785</v>
      </c>
      <c r="Q149" s="31">
        <v>1402006</v>
      </c>
      <c r="R149" s="31">
        <v>1139485</v>
      </c>
      <c r="S149" s="31">
        <v>23785</v>
      </c>
      <c r="T149" s="36">
        <f t="shared" si="38"/>
        <v>1.6964977325346683E-2</v>
      </c>
      <c r="U149" s="36">
        <f t="shared" si="39"/>
        <v>5.1097750683203698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2258373</v>
      </c>
      <c r="E150" s="32">
        <f>SUM(E145:E149)</f>
        <v>2258373</v>
      </c>
      <c r="F150" s="32">
        <f>SUM(F145:F149)</f>
        <v>151456</v>
      </c>
      <c r="G150" s="37">
        <f t="shared" si="32"/>
        <v>6.7064209499493668E-2</v>
      </c>
      <c r="H150" s="32">
        <f>SUM(H145:H149)</f>
        <v>148566</v>
      </c>
      <c r="I150" s="37">
        <f t="shared" si="33"/>
        <v>6.5784527179522601E-2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300022</v>
      </c>
      <c r="O150" s="37">
        <f t="shared" si="37"/>
        <v>0.13284873667901625</v>
      </c>
      <c r="P150" s="32">
        <f>SUM(P145:P149)</f>
        <v>23785</v>
      </c>
      <c r="Q150" s="32">
        <f>SUM(Q145:Q149)</f>
        <v>2312118</v>
      </c>
      <c r="R150" s="32">
        <f>SUM(R145:R149)</f>
        <v>1343549</v>
      </c>
      <c r="S150" s="32">
        <f>SUM(S145:S149)</f>
        <v>122085</v>
      </c>
      <c r="T150" s="37">
        <f t="shared" si="38"/>
        <v>5.2802235872044592E-2</v>
      </c>
      <c r="U150" s="37">
        <f t="shared" si="39"/>
        <v>5.2462055917595123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55000</v>
      </c>
      <c r="E151" s="31">
        <v>55000</v>
      </c>
      <c r="F151" s="31">
        <v>30753</v>
      </c>
      <c r="G151" s="36">
        <f t="shared" si="32"/>
        <v>0.5591454545454545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30753</v>
      </c>
      <c r="O151" s="36">
        <f t="shared" si="37"/>
        <v>0.5591454545454545</v>
      </c>
      <c r="P151" s="31">
        <v>43331</v>
      </c>
      <c r="Q151" s="31">
        <v>50000</v>
      </c>
      <c r="R151" s="31">
        <v>61881</v>
      </c>
      <c r="S151" s="31">
        <v>61881</v>
      </c>
      <c r="T151" s="36">
        <f t="shared" si="38"/>
        <v>1.2376199999999999</v>
      </c>
      <c r="U151" s="36">
        <f t="shared" si="39"/>
        <v>-1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6026500</v>
      </c>
      <c r="E152" s="31">
        <v>5907400</v>
      </c>
      <c r="F152" s="31">
        <v>1629018</v>
      </c>
      <c r="G152" s="36">
        <f t="shared" si="32"/>
        <v>0.27030913465527256</v>
      </c>
      <c r="H152" s="31">
        <v>1524962</v>
      </c>
      <c r="I152" s="36">
        <f t="shared" si="33"/>
        <v>0.25304272795154731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3153980</v>
      </c>
      <c r="O152" s="36">
        <f t="shared" si="37"/>
        <v>0.52335186260681987</v>
      </c>
      <c r="P152" s="31">
        <v>1835168</v>
      </c>
      <c r="Q152" s="31">
        <v>4880400</v>
      </c>
      <c r="R152" s="31">
        <v>5603100</v>
      </c>
      <c r="S152" s="31">
        <v>2859612</v>
      </c>
      <c r="T152" s="36">
        <f t="shared" si="38"/>
        <v>0.58593803786574872</v>
      </c>
      <c r="U152" s="36">
        <f t="shared" si="39"/>
        <v>-0.16903411567769278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6081500</v>
      </c>
      <c r="E157" s="32">
        <f>SUM(E151:E156)</f>
        <v>5962400</v>
      </c>
      <c r="F157" s="32">
        <f>SUM(F151:F156)</f>
        <v>1659771</v>
      </c>
      <c r="G157" s="37">
        <f t="shared" si="32"/>
        <v>0.27292131875359699</v>
      </c>
      <c r="H157" s="32">
        <f>SUM(H151:H156)</f>
        <v>1524962</v>
      </c>
      <c r="I157" s="37">
        <f t="shared" si="33"/>
        <v>0.25075425470689799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3184733</v>
      </c>
      <c r="O157" s="37">
        <f t="shared" si="37"/>
        <v>0.52367557346049498</v>
      </c>
      <c r="P157" s="32">
        <f>SUM(P151:P156)</f>
        <v>1878499</v>
      </c>
      <c r="Q157" s="32">
        <f>SUM(Q151:Q156)</f>
        <v>4930400</v>
      </c>
      <c r="R157" s="32">
        <f>SUM(R151:R156)</f>
        <v>5664981</v>
      </c>
      <c r="S157" s="32">
        <f>SUM(S151:S156)</f>
        <v>2921493</v>
      </c>
      <c r="T157" s="37">
        <f t="shared" si="38"/>
        <v>0.59254685218237868</v>
      </c>
      <c r="U157" s="37">
        <f t="shared" si="39"/>
        <v>-0.18820185690809521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19411831</v>
      </c>
      <c r="E162" s="31">
        <v>19411831</v>
      </c>
      <c r="F162" s="31">
        <v>4113710</v>
      </c>
      <c r="G162" s="36">
        <f t="shared" si="32"/>
        <v>0.21191767020844143</v>
      </c>
      <c r="H162" s="31">
        <v>4633496</v>
      </c>
      <c r="I162" s="36">
        <f t="shared" si="33"/>
        <v>0.23869443330719292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8747206</v>
      </c>
      <c r="O162" s="36">
        <f t="shared" si="37"/>
        <v>0.45061210351563435</v>
      </c>
      <c r="P162" s="31">
        <v>3784230</v>
      </c>
      <c r="Q162" s="31">
        <v>18737375</v>
      </c>
      <c r="R162" s="31">
        <v>18050450</v>
      </c>
      <c r="S162" s="31">
        <v>7603686</v>
      </c>
      <c r="T162" s="36">
        <f t="shared" si="38"/>
        <v>0.40580316079493528</v>
      </c>
      <c r="U162" s="36">
        <f t="shared" si="39"/>
        <v>0.22442240561488069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19411831</v>
      </c>
      <c r="E163" s="32">
        <f>SUM(E158:E162)</f>
        <v>19411831</v>
      </c>
      <c r="F163" s="32">
        <f>SUM(F158:F162)</f>
        <v>4113710</v>
      </c>
      <c r="G163" s="37">
        <f t="shared" si="32"/>
        <v>0.21191767020844143</v>
      </c>
      <c r="H163" s="32">
        <f>SUM(H158:H162)</f>
        <v>4633496</v>
      </c>
      <c r="I163" s="37">
        <f t="shared" si="33"/>
        <v>0.23869443330719292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8747206</v>
      </c>
      <c r="O163" s="37">
        <f t="shared" si="37"/>
        <v>0.45061210351563435</v>
      </c>
      <c r="P163" s="32">
        <f>SUM(P158:P162)</f>
        <v>3784230</v>
      </c>
      <c r="Q163" s="32">
        <f>SUM(Q158:Q162)</f>
        <v>18737375</v>
      </c>
      <c r="R163" s="32">
        <f>SUM(R158:R162)</f>
        <v>18050450</v>
      </c>
      <c r="S163" s="32">
        <f>SUM(S158:S162)</f>
        <v>7603686</v>
      </c>
      <c r="T163" s="37">
        <f t="shared" si="38"/>
        <v>0.40580316079493528</v>
      </c>
      <c r="U163" s="37">
        <f t="shared" si="39"/>
        <v>0.22442240561488069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833970466</v>
      </c>
      <c r="E170" s="32">
        <f>SUM(E105,E107:E111,E113:E120,E122:E125,E127:E131,E133:E136,E138:E143,E145:E149,E151:E156,E158:E162,E164:E168)</f>
        <v>833851366</v>
      </c>
      <c r="F170" s="32">
        <f>SUM(F105,F107:F111,F113:F120,F122:F125,F127:F131,F133:F136,F138:F143,F145:F149,F151:F156,F158:F162,F164:F168)</f>
        <v>163505868</v>
      </c>
      <c r="G170" s="37">
        <f t="shared" si="32"/>
        <v>0.19605714430659466</v>
      </c>
      <c r="H170" s="32">
        <f>SUM(H105,H107:H111,H113:H120,H122:H125,H127:H131,H133:H136,H138:H143,H145:H149,H151:H156,H158:H162,H164:H168)</f>
        <v>222956888</v>
      </c>
      <c r="I170" s="37">
        <f t="shared" si="33"/>
        <v>0.26734386538815391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386462756</v>
      </c>
      <c r="O170" s="37">
        <f t="shared" si="37"/>
        <v>0.46340100969474857</v>
      </c>
      <c r="P170" s="32">
        <f>SUM(P105,P107:P111,P113:P120,P122:P125,P127:P131,P133:P136,P138:P143,P145:P149,P151:P156,P158:P162,P164:P168)</f>
        <v>200615319</v>
      </c>
      <c r="Q170" s="32">
        <f>SUM(Q105,Q107:Q111,Q113:Q120,Q122:Q125,Q127:Q131,Q133:Q136,Q138:Q143,Q145:Q149,Q151:Q156,Q158:Q162,Q164:Q168)</f>
        <v>783262005</v>
      </c>
      <c r="R170" s="32">
        <f>SUM(R105,R107:R111,R113:R120,R122:R125,R127:R131,R133:R136,R138:R143,R145:R149,R151:R156,R158:R162,R164:R168)</f>
        <v>753995249</v>
      </c>
      <c r="S170" s="32">
        <f>SUM(S105,S107:S111,S113:S120,S122:S125,S127:S131,S133:S136,S138:S143,S145:S149,S151:S156,S158:S162,S164:S168)</f>
        <v>366315821</v>
      </c>
      <c r="T170" s="37">
        <f t="shared" si="38"/>
        <v>0.46767980402675091</v>
      </c>
      <c r="U170" s="37">
        <f t="shared" si="39"/>
        <v>0.11136521932305676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9637926</v>
      </c>
      <c r="E175" s="31">
        <v>9637926</v>
      </c>
      <c r="F175" s="31">
        <v>2644976</v>
      </c>
      <c r="G175" s="36">
        <f t="shared" si="40"/>
        <v>0.27443414693161161</v>
      </c>
      <c r="H175" s="31">
        <v>2610642</v>
      </c>
      <c r="I175" s="36">
        <f t="shared" si="41"/>
        <v>0.27087176224428366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5255618</v>
      </c>
      <c r="O175" s="36">
        <f t="shared" si="45"/>
        <v>0.54530590917589528</v>
      </c>
      <c r="P175" s="31">
        <v>2118638</v>
      </c>
      <c r="Q175" s="31">
        <v>9255811</v>
      </c>
      <c r="R175" s="31">
        <v>9255811</v>
      </c>
      <c r="S175" s="31">
        <v>3977266</v>
      </c>
      <c r="T175" s="36">
        <f t="shared" si="46"/>
        <v>0.42970475520729629</v>
      </c>
      <c r="U175" s="36">
        <f t="shared" si="47"/>
        <v>0.23222655309684814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20745428</v>
      </c>
      <c r="E176" s="31">
        <v>20745428</v>
      </c>
      <c r="F176" s="31">
        <v>3246679</v>
      </c>
      <c r="G176" s="36">
        <f t="shared" si="40"/>
        <v>0.15650094083380686</v>
      </c>
      <c r="H176" s="31">
        <v>3581111</v>
      </c>
      <c r="I176" s="36">
        <f t="shared" si="41"/>
        <v>0.17262169765791285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6827790</v>
      </c>
      <c r="O176" s="36">
        <f t="shared" si="45"/>
        <v>0.32912263849171974</v>
      </c>
      <c r="P176" s="31">
        <v>3151838</v>
      </c>
      <c r="Q176" s="31">
        <v>15016759</v>
      </c>
      <c r="R176" s="31">
        <v>15081199</v>
      </c>
      <c r="S176" s="31">
        <v>6277370</v>
      </c>
      <c r="T176" s="36">
        <f t="shared" si="46"/>
        <v>0.41802428872967862</v>
      </c>
      <c r="U176" s="36">
        <f t="shared" si="47"/>
        <v>0.13619767259611693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29064972</v>
      </c>
      <c r="E178" s="31">
        <v>29064972</v>
      </c>
      <c r="F178" s="31">
        <v>10809324</v>
      </c>
      <c r="G178" s="36">
        <f t="shared" si="40"/>
        <v>0.37190209575980326</v>
      </c>
      <c r="H178" s="31">
        <v>9307330</v>
      </c>
      <c r="I178" s="36">
        <f t="shared" si="41"/>
        <v>0.32022497733698141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20116654</v>
      </c>
      <c r="O178" s="36">
        <f t="shared" si="45"/>
        <v>0.69212707309678467</v>
      </c>
      <c r="P178" s="31">
        <v>9623611</v>
      </c>
      <c r="Q178" s="31">
        <v>33008913</v>
      </c>
      <c r="R178" s="31">
        <v>34578913</v>
      </c>
      <c r="S178" s="31">
        <v>20332158</v>
      </c>
      <c r="T178" s="36">
        <f t="shared" si="46"/>
        <v>0.61595963490224592</v>
      </c>
      <c r="U178" s="36">
        <f t="shared" si="47"/>
        <v>-3.286510645536278E-2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59448326</v>
      </c>
      <c r="E179" s="32">
        <f>SUM(E173:E178)</f>
        <v>59448326</v>
      </c>
      <c r="F179" s="32">
        <f>SUM(F173:F178)</f>
        <v>16700979</v>
      </c>
      <c r="G179" s="37">
        <f t="shared" si="40"/>
        <v>0.28093270448019009</v>
      </c>
      <c r="H179" s="32">
        <f>SUM(H173:H178)</f>
        <v>15499083</v>
      </c>
      <c r="I179" s="37">
        <f t="shared" si="41"/>
        <v>0.26071521341071907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32200062</v>
      </c>
      <c r="O179" s="37">
        <f t="shared" si="45"/>
        <v>0.54164791789090916</v>
      </c>
      <c r="P179" s="32">
        <f>SUM(P173:P178)</f>
        <v>14894087</v>
      </c>
      <c r="Q179" s="32">
        <f>SUM(Q173:Q178)</f>
        <v>57281483</v>
      </c>
      <c r="R179" s="32">
        <f>SUM(R173:R178)</f>
        <v>58915923</v>
      </c>
      <c r="S179" s="32">
        <f>SUM(S173:S178)</f>
        <v>30586794</v>
      </c>
      <c r="T179" s="37">
        <f t="shared" si="46"/>
        <v>0.53397350065116156</v>
      </c>
      <c r="U179" s="37">
        <f t="shared" si="47"/>
        <v>4.0619878210728766E-2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3386742</v>
      </c>
      <c r="E182" s="31">
        <v>3386742</v>
      </c>
      <c r="F182" s="31">
        <v>6122</v>
      </c>
      <c r="G182" s="36">
        <f t="shared" si="40"/>
        <v>1.8076369561070788E-3</v>
      </c>
      <c r="H182" s="31">
        <v>293406</v>
      </c>
      <c r="I182" s="36">
        <f t="shared" si="41"/>
        <v>8.6633702832988158E-2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299528</v>
      </c>
      <c r="O182" s="36">
        <f t="shared" si="45"/>
        <v>8.8441339789095241E-2</v>
      </c>
      <c r="P182" s="31">
        <v>258130</v>
      </c>
      <c r="Q182" s="31">
        <v>3643320</v>
      </c>
      <c r="R182" s="31">
        <v>3693320</v>
      </c>
      <c r="S182" s="31">
        <v>517029</v>
      </c>
      <c r="T182" s="36">
        <f t="shared" si="46"/>
        <v>0.14191149830374494</v>
      </c>
      <c r="U182" s="36">
        <f t="shared" si="47"/>
        <v>0.13665982257002285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2483994</v>
      </c>
      <c r="E184" s="31">
        <v>2483994</v>
      </c>
      <c r="F184" s="31">
        <v>583443</v>
      </c>
      <c r="G184" s="36">
        <f t="shared" si="40"/>
        <v>0.23488100212802446</v>
      </c>
      <c r="H184" s="31">
        <v>203496</v>
      </c>
      <c r="I184" s="36">
        <f t="shared" si="41"/>
        <v>8.192290319541834E-2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786939</v>
      </c>
      <c r="O184" s="36">
        <f t="shared" si="45"/>
        <v>0.31680390532344282</v>
      </c>
      <c r="P184" s="31">
        <v>54040</v>
      </c>
      <c r="Q184" s="31">
        <v>3167763</v>
      </c>
      <c r="R184" s="31">
        <v>2805023</v>
      </c>
      <c r="S184" s="31">
        <v>259638</v>
      </c>
      <c r="T184" s="36">
        <f t="shared" si="46"/>
        <v>8.1962571063554937E-2</v>
      </c>
      <c r="U184" s="36">
        <f t="shared" si="47"/>
        <v>2.7656550703182829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5870736</v>
      </c>
      <c r="E185" s="32">
        <f>SUM(E180:E184)</f>
        <v>5870736</v>
      </c>
      <c r="F185" s="32">
        <f>SUM(F180:F184)</f>
        <v>589565</v>
      </c>
      <c r="G185" s="37">
        <f t="shared" si="40"/>
        <v>0.10042437609185628</v>
      </c>
      <c r="H185" s="32">
        <f>SUM(H180:H184)</f>
        <v>496902</v>
      </c>
      <c r="I185" s="37">
        <f t="shared" si="41"/>
        <v>8.464049482041093E-2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1086467</v>
      </c>
      <c r="O185" s="37">
        <f t="shared" si="45"/>
        <v>0.18506487091226723</v>
      </c>
      <c r="P185" s="32">
        <f>SUM(P180:P184)</f>
        <v>312170</v>
      </c>
      <c r="Q185" s="32">
        <f>SUM(Q180:Q184)</f>
        <v>6811083</v>
      </c>
      <c r="R185" s="32">
        <f>SUM(R180:R184)</f>
        <v>6498343</v>
      </c>
      <c r="S185" s="32">
        <f>SUM(S180:S184)</f>
        <v>776667</v>
      </c>
      <c r="T185" s="37">
        <f t="shared" si="46"/>
        <v>0.11402988335335218</v>
      </c>
      <c r="U185" s="37">
        <f t="shared" si="47"/>
        <v>0.59176730627542695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8547937</v>
      </c>
      <c r="E188" s="31">
        <v>8553937</v>
      </c>
      <c r="F188" s="31">
        <v>2299324</v>
      </c>
      <c r="G188" s="36">
        <f t="shared" si="40"/>
        <v>0.26899168770195664</v>
      </c>
      <c r="H188" s="31">
        <v>1773771</v>
      </c>
      <c r="I188" s="36">
        <f t="shared" si="41"/>
        <v>0.20750866554117092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4073095</v>
      </c>
      <c r="O188" s="36">
        <f t="shared" si="45"/>
        <v>0.47650035324312756</v>
      </c>
      <c r="P188" s="31">
        <v>3166115</v>
      </c>
      <c r="Q188" s="31">
        <v>8017348</v>
      </c>
      <c r="R188" s="31">
        <v>8072838</v>
      </c>
      <c r="S188" s="31">
        <v>6273659</v>
      </c>
      <c r="T188" s="36">
        <f t="shared" si="46"/>
        <v>0.78251050097862784</v>
      </c>
      <c r="U188" s="36">
        <f t="shared" si="47"/>
        <v>-0.43976419049844995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23813000</v>
      </c>
      <c r="E190" s="31">
        <v>23813000</v>
      </c>
      <c r="F190" s="31">
        <v>4761423</v>
      </c>
      <c r="G190" s="36">
        <f t="shared" si="40"/>
        <v>0.19995057321631041</v>
      </c>
      <c r="H190" s="31">
        <v>4683645</v>
      </c>
      <c r="I190" s="36">
        <f t="shared" si="41"/>
        <v>0.19668437408138412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9445068</v>
      </c>
      <c r="O190" s="36">
        <f t="shared" si="45"/>
        <v>0.39663494729769455</v>
      </c>
      <c r="P190" s="31">
        <v>4938631</v>
      </c>
      <c r="Q190" s="31">
        <v>23449000</v>
      </c>
      <c r="R190" s="31">
        <v>21239000</v>
      </c>
      <c r="S190" s="31">
        <v>9675625</v>
      </c>
      <c r="T190" s="36">
        <f t="shared" si="46"/>
        <v>0.41262420572305858</v>
      </c>
      <c r="U190" s="36">
        <f t="shared" si="47"/>
        <v>-5.1630907431634343E-2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32360937</v>
      </c>
      <c r="E191" s="32">
        <f>SUM(E186:E190)</f>
        <v>32366937</v>
      </c>
      <c r="F191" s="32">
        <f>SUM(F186:F190)</f>
        <v>7060747</v>
      </c>
      <c r="G191" s="37">
        <f t="shared" si="40"/>
        <v>0.21818734729467196</v>
      </c>
      <c r="H191" s="32">
        <f>SUM(H186:H190)</f>
        <v>6457416</v>
      </c>
      <c r="I191" s="37">
        <f t="shared" si="41"/>
        <v>0.19954354226516988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13518163</v>
      </c>
      <c r="O191" s="37">
        <f t="shared" si="45"/>
        <v>0.41773088955984183</v>
      </c>
      <c r="P191" s="32">
        <f>SUM(P186:P190)</f>
        <v>8104746</v>
      </c>
      <c r="Q191" s="32">
        <f>SUM(Q186:Q190)</f>
        <v>31466348</v>
      </c>
      <c r="R191" s="32">
        <f>SUM(R186:R190)</f>
        <v>29311838</v>
      </c>
      <c r="S191" s="32">
        <f>SUM(S186:S190)</f>
        <v>15949284</v>
      </c>
      <c r="T191" s="37">
        <f t="shared" si="46"/>
        <v>0.50686797209514112</v>
      </c>
      <c r="U191" s="37">
        <f t="shared" si="47"/>
        <v>-0.20325498171071621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24997700</v>
      </c>
      <c r="E197" s="31">
        <v>24997700</v>
      </c>
      <c r="F197" s="31">
        <v>6470112</v>
      </c>
      <c r="G197" s="36">
        <f t="shared" si="40"/>
        <v>0.25882829220288267</v>
      </c>
      <c r="H197" s="31">
        <v>6676856</v>
      </c>
      <c r="I197" s="36">
        <f t="shared" si="41"/>
        <v>0.26709881309080435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13146968</v>
      </c>
      <c r="O197" s="36">
        <f t="shared" si="45"/>
        <v>0.52592710529368702</v>
      </c>
      <c r="P197" s="31">
        <v>5533814</v>
      </c>
      <c r="Q197" s="31">
        <v>25545527</v>
      </c>
      <c r="R197" s="31">
        <v>23885341</v>
      </c>
      <c r="S197" s="31">
        <v>11727767</v>
      </c>
      <c r="T197" s="36">
        <f t="shared" si="46"/>
        <v>0.45909277972617279</v>
      </c>
      <c r="U197" s="36">
        <f t="shared" si="47"/>
        <v>0.20655591243218518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24997700</v>
      </c>
      <c r="E198" s="32">
        <f>SUM(E192:E197)</f>
        <v>24997700</v>
      </c>
      <c r="F198" s="32">
        <f>SUM(F192:F197)</f>
        <v>6470112</v>
      </c>
      <c r="G198" s="37">
        <f t="shared" si="40"/>
        <v>0.25882829220288267</v>
      </c>
      <c r="H198" s="32">
        <f>SUM(H192:H197)</f>
        <v>6676856</v>
      </c>
      <c r="I198" s="37">
        <f t="shared" si="41"/>
        <v>0.26709881309080435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13146968</v>
      </c>
      <c r="O198" s="37">
        <f t="shared" si="45"/>
        <v>0.52592710529368702</v>
      </c>
      <c r="P198" s="32">
        <f>SUM(P192:P197)</f>
        <v>5533814</v>
      </c>
      <c r="Q198" s="32">
        <f>SUM(Q192:Q197)</f>
        <v>25545527</v>
      </c>
      <c r="R198" s="32">
        <f>SUM(R192:R197)</f>
        <v>23885341</v>
      </c>
      <c r="S198" s="32">
        <f>SUM(S192:S197)</f>
        <v>11727767</v>
      </c>
      <c r="T198" s="37">
        <f t="shared" si="46"/>
        <v>0.45909277972617279</v>
      </c>
      <c r="U198" s="37">
        <f t="shared" si="47"/>
        <v>0.20655591243218518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3861738</v>
      </c>
      <c r="E199" s="31">
        <v>3861738</v>
      </c>
      <c r="F199" s="31">
        <v>277620</v>
      </c>
      <c r="G199" s="36">
        <f t="shared" si="40"/>
        <v>7.1889910708598043E-2</v>
      </c>
      <c r="H199" s="31">
        <v>1311117</v>
      </c>
      <c r="I199" s="36">
        <f t="shared" si="41"/>
        <v>0.33951474698697842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1588737</v>
      </c>
      <c r="O199" s="36">
        <f t="shared" si="45"/>
        <v>0.41140465769557644</v>
      </c>
      <c r="P199" s="31">
        <v>744291</v>
      </c>
      <c r="Q199" s="31">
        <v>5721746</v>
      </c>
      <c r="R199" s="31">
        <v>3798930</v>
      </c>
      <c r="S199" s="31">
        <v>1455784</v>
      </c>
      <c r="T199" s="36">
        <f t="shared" si="46"/>
        <v>0.25443002887580118</v>
      </c>
      <c r="U199" s="36">
        <f t="shared" si="47"/>
        <v>0.76156503303143519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3861738</v>
      </c>
      <c r="E204" s="32">
        <f>SUM(E199:E203)</f>
        <v>3861738</v>
      </c>
      <c r="F204" s="32">
        <f>SUM(F199:F203)</f>
        <v>277620</v>
      </c>
      <c r="G204" s="37">
        <f t="shared" si="40"/>
        <v>7.1889910708598043E-2</v>
      </c>
      <c r="H204" s="32">
        <f>SUM(H199:H203)</f>
        <v>1311117</v>
      </c>
      <c r="I204" s="37">
        <f t="shared" si="41"/>
        <v>0.33951474698697842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1588737</v>
      </c>
      <c r="O204" s="37">
        <f t="shared" si="45"/>
        <v>0.41140465769557644</v>
      </c>
      <c r="P204" s="32">
        <f>SUM(P199:P203)</f>
        <v>744291</v>
      </c>
      <c r="Q204" s="32">
        <f>SUM(Q199:Q203)</f>
        <v>5721746</v>
      </c>
      <c r="R204" s="32">
        <f>SUM(R199:R203)</f>
        <v>3798930</v>
      </c>
      <c r="S204" s="32">
        <f>SUM(S199:S203)</f>
        <v>1455784</v>
      </c>
      <c r="T204" s="37">
        <f t="shared" si="46"/>
        <v>0.25443002887580118</v>
      </c>
      <c r="U204" s="37">
        <f t="shared" si="47"/>
        <v>0.76156503303143519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126539437</v>
      </c>
      <c r="E205" s="32">
        <f>SUM(E173:E178,E180:E184,E186:E190,E192:E197,E199:E203)</f>
        <v>126545437</v>
      </c>
      <c r="F205" s="32">
        <f>SUM(F173:F178,F180:F184,F186:F190,F192:F197,F199:F203)</f>
        <v>31099023</v>
      </c>
      <c r="G205" s="37">
        <f t="shared" si="40"/>
        <v>0.24576546045483039</v>
      </c>
      <c r="H205" s="32">
        <f>SUM(H173:H178,H180:H184,H186:H190,H192:H197,H199:H203)</f>
        <v>30441374</v>
      </c>
      <c r="I205" s="37">
        <f t="shared" si="41"/>
        <v>0.24056827437915659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61540397</v>
      </c>
      <c r="O205" s="37">
        <f t="shared" si="45"/>
        <v>0.48633373483398695</v>
      </c>
      <c r="P205" s="32">
        <f>SUM(P173:P178,P180:P184,P186:P190,P192:P197,P199:P203)</f>
        <v>29589108</v>
      </c>
      <c r="Q205" s="32">
        <f>SUM(Q173:Q178,Q180:Q184,Q186:Q190,Q192:Q197,Q199:Q203)</f>
        <v>126826187</v>
      </c>
      <c r="R205" s="32">
        <f>SUM(R173:R178,R180:R184,R186:R190,R192:R197,R199:R203)</f>
        <v>122410375</v>
      </c>
      <c r="S205" s="32">
        <f>SUM(S173:S178,S180:S184,S186:S190,S192:S197,S199:S203)</f>
        <v>60496296</v>
      </c>
      <c r="T205" s="37">
        <f t="shared" si="46"/>
        <v>0.47700161481634706</v>
      </c>
      <c r="U205" s="37">
        <f t="shared" si="47"/>
        <v>2.8803369131641388E-2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251621</v>
      </c>
      <c r="E209" s="31">
        <v>251621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364410</v>
      </c>
      <c r="R209" s="31">
        <v>364410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1136757</v>
      </c>
      <c r="E214" s="31">
        <v>1136757</v>
      </c>
      <c r="F214" s="31">
        <v>299577</v>
      </c>
      <c r="G214" s="36">
        <f t="shared" si="48"/>
        <v>0.26353653419332362</v>
      </c>
      <c r="H214" s="31">
        <v>329784</v>
      </c>
      <c r="I214" s="36">
        <f t="shared" si="49"/>
        <v>0.29010949569696953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629361</v>
      </c>
      <c r="O214" s="36">
        <f t="shared" si="53"/>
        <v>0.55364602989029321</v>
      </c>
      <c r="P214" s="31">
        <v>232914</v>
      </c>
      <c r="Q214" s="31">
        <v>1209605</v>
      </c>
      <c r="R214" s="31">
        <v>1209605</v>
      </c>
      <c r="S214" s="31">
        <v>480202</v>
      </c>
      <c r="T214" s="36">
        <f t="shared" si="54"/>
        <v>0.39699075317975702</v>
      </c>
      <c r="U214" s="36">
        <f t="shared" si="55"/>
        <v>0.41590458280738818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34122520</v>
      </c>
      <c r="E215" s="31">
        <v>34122520</v>
      </c>
      <c r="F215" s="31">
        <v>6756087</v>
      </c>
      <c r="G215" s="36">
        <f t="shared" si="48"/>
        <v>0.19799496051288124</v>
      </c>
      <c r="H215" s="31">
        <v>7721000</v>
      </c>
      <c r="I215" s="36">
        <f t="shared" si="49"/>
        <v>0.22627285440817385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14477087</v>
      </c>
      <c r="O215" s="36">
        <f t="shared" si="53"/>
        <v>0.42426781492105509</v>
      </c>
      <c r="P215" s="31">
        <v>7033684</v>
      </c>
      <c r="Q215" s="31">
        <v>31921930</v>
      </c>
      <c r="R215" s="31">
        <v>31621930</v>
      </c>
      <c r="S215" s="31">
        <v>13905312</v>
      </c>
      <c r="T215" s="36">
        <f t="shared" si="54"/>
        <v>0.43560373699209287</v>
      </c>
      <c r="U215" s="36">
        <f t="shared" si="55"/>
        <v>9.7717782032857858E-2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35510898</v>
      </c>
      <c r="E216" s="32">
        <f>SUM(E208:E215)</f>
        <v>35510898</v>
      </c>
      <c r="F216" s="32">
        <f>SUM(F208:F215)</f>
        <v>7055664</v>
      </c>
      <c r="G216" s="37">
        <f t="shared" si="48"/>
        <v>0.19869010352821828</v>
      </c>
      <c r="H216" s="32">
        <f>SUM(H208:H215)</f>
        <v>8050784</v>
      </c>
      <c r="I216" s="37">
        <f t="shared" si="49"/>
        <v>0.22671305017406207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15106448</v>
      </c>
      <c r="O216" s="37">
        <f t="shared" si="53"/>
        <v>0.42540315370228038</v>
      </c>
      <c r="P216" s="32">
        <f>SUM(P208:P215)</f>
        <v>7266598</v>
      </c>
      <c r="Q216" s="32">
        <f>SUM(Q208:Q215)</f>
        <v>33495945</v>
      </c>
      <c r="R216" s="32">
        <f>SUM(R208:R215)</f>
        <v>33195945</v>
      </c>
      <c r="S216" s="32">
        <f>SUM(S208:S215)</f>
        <v>14385514</v>
      </c>
      <c r="T216" s="37">
        <f t="shared" si="54"/>
        <v>0.42947031349615605</v>
      </c>
      <c r="U216" s="37">
        <f t="shared" si="55"/>
        <v>0.10791652434880805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36480</v>
      </c>
      <c r="E220" s="31">
        <v>36480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210894</v>
      </c>
      <c r="R220" s="31">
        <v>53817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43247134</v>
      </c>
      <c r="E223" s="31">
        <v>43247134</v>
      </c>
      <c r="F223" s="31">
        <v>5663595</v>
      </c>
      <c r="G223" s="36">
        <f t="shared" si="48"/>
        <v>0.1309588515160334</v>
      </c>
      <c r="H223" s="31">
        <v>10182704</v>
      </c>
      <c r="I223" s="36">
        <f t="shared" si="49"/>
        <v>0.23545384533458333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15846299</v>
      </c>
      <c r="O223" s="36">
        <f t="shared" si="53"/>
        <v>0.36641269685061673</v>
      </c>
      <c r="P223" s="31">
        <v>10036406</v>
      </c>
      <c r="Q223" s="31">
        <v>41080305</v>
      </c>
      <c r="R223" s="31">
        <v>40240505</v>
      </c>
      <c r="S223" s="31">
        <v>18810427</v>
      </c>
      <c r="T223" s="36">
        <f t="shared" si="54"/>
        <v>0.45789404436018671</v>
      </c>
      <c r="U223" s="36">
        <f t="shared" si="55"/>
        <v>1.4576731949664135E-2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43283614</v>
      </c>
      <c r="E224" s="32">
        <f>SUM(E217:E223)</f>
        <v>43283614</v>
      </c>
      <c r="F224" s="32">
        <f>SUM(F217:F223)</f>
        <v>5663595</v>
      </c>
      <c r="G224" s="37">
        <f t="shared" si="48"/>
        <v>0.13084847767101887</v>
      </c>
      <c r="H224" s="32">
        <f>SUM(H217:H223)</f>
        <v>10182704</v>
      </c>
      <c r="I224" s="37">
        <f t="shared" si="49"/>
        <v>0.23525540173239692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15846299</v>
      </c>
      <c r="O224" s="37">
        <f t="shared" si="53"/>
        <v>0.36610387940341582</v>
      </c>
      <c r="P224" s="32">
        <f>SUM(P217:P223)</f>
        <v>10036406</v>
      </c>
      <c r="Q224" s="32">
        <f>SUM(Q217:Q223)</f>
        <v>41291199</v>
      </c>
      <c r="R224" s="32">
        <f>SUM(R217:R223)</f>
        <v>40294322</v>
      </c>
      <c r="S224" s="32">
        <f>SUM(S217:S223)</f>
        <v>18810427</v>
      </c>
      <c r="T224" s="37">
        <f t="shared" si="54"/>
        <v>0.45555535938784436</v>
      </c>
      <c r="U224" s="37">
        <f t="shared" si="55"/>
        <v>1.4576731949664135E-2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500000</v>
      </c>
      <c r="E225" s="31">
        <v>500000</v>
      </c>
      <c r="F225" s="31">
        <v>243433</v>
      </c>
      <c r="G225" s="36">
        <f t="shared" si="48"/>
        <v>0.48686600000000002</v>
      </c>
      <c r="H225" s="31">
        <v>342934</v>
      </c>
      <c r="I225" s="36">
        <f t="shared" si="49"/>
        <v>0.68586800000000003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586367</v>
      </c>
      <c r="O225" s="36">
        <f t="shared" si="53"/>
        <v>1.1727339999999999</v>
      </c>
      <c r="P225" s="31">
        <v>113759</v>
      </c>
      <c r="Q225" s="31">
        <v>499992</v>
      </c>
      <c r="R225" s="31">
        <v>404992</v>
      </c>
      <c r="S225" s="31">
        <v>161500</v>
      </c>
      <c r="T225" s="36">
        <f t="shared" si="54"/>
        <v>0.32300516808268931</v>
      </c>
      <c r="U225" s="36">
        <f t="shared" si="55"/>
        <v>2.0145658805017623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18641446</v>
      </c>
      <c r="E226" s="31">
        <v>18641446</v>
      </c>
      <c r="F226" s="31">
        <v>4614407</v>
      </c>
      <c r="G226" s="36">
        <f t="shared" si="48"/>
        <v>0.24753482106484659</v>
      </c>
      <c r="H226" s="31">
        <v>5933505</v>
      </c>
      <c r="I226" s="36">
        <f t="shared" si="49"/>
        <v>0.31829639181424019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10547912</v>
      </c>
      <c r="O226" s="36">
        <f t="shared" si="53"/>
        <v>0.56583121287908678</v>
      </c>
      <c r="P226" s="31">
        <v>6029582</v>
      </c>
      <c r="Q226" s="31">
        <v>18445065</v>
      </c>
      <c r="R226" s="31">
        <v>18198201</v>
      </c>
      <c r="S226" s="31">
        <v>11318684</v>
      </c>
      <c r="T226" s="36">
        <f t="shared" si="54"/>
        <v>0.61364294460333968</v>
      </c>
      <c r="U226" s="36">
        <f t="shared" si="55"/>
        <v>-1.5934272060650345E-2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36719559</v>
      </c>
      <c r="E229" s="31">
        <v>36719559</v>
      </c>
      <c r="F229" s="31">
        <v>7776929</v>
      </c>
      <c r="G229" s="36">
        <f t="shared" si="48"/>
        <v>0.21179254903360903</v>
      </c>
      <c r="H229" s="31">
        <v>8415250</v>
      </c>
      <c r="I229" s="36">
        <f t="shared" si="49"/>
        <v>0.2291762273070872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16192179</v>
      </c>
      <c r="O229" s="36">
        <f t="shared" si="53"/>
        <v>0.44096877634069626</v>
      </c>
      <c r="P229" s="31">
        <v>7555982</v>
      </c>
      <c r="Q229" s="31">
        <v>35616778</v>
      </c>
      <c r="R229" s="31">
        <v>34041333</v>
      </c>
      <c r="S229" s="31">
        <v>14585879</v>
      </c>
      <c r="T229" s="36">
        <f t="shared" si="54"/>
        <v>0.40952269742086161</v>
      </c>
      <c r="U229" s="36">
        <f t="shared" si="55"/>
        <v>0.11372022855533537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55861005</v>
      </c>
      <c r="E230" s="32">
        <f>SUM(E225:E229)</f>
        <v>55861005</v>
      </c>
      <c r="F230" s="32">
        <f>SUM(F225:F229)</f>
        <v>12634769</v>
      </c>
      <c r="G230" s="37">
        <f t="shared" si="48"/>
        <v>0.22618227151480716</v>
      </c>
      <c r="H230" s="32">
        <f>SUM(H225:H229)</f>
        <v>14691689</v>
      </c>
      <c r="I230" s="37">
        <f t="shared" si="49"/>
        <v>0.26300438024700773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27326458</v>
      </c>
      <c r="O230" s="37">
        <f t="shared" si="53"/>
        <v>0.48918665176181486</v>
      </c>
      <c r="P230" s="32">
        <f>SUM(P225:P229)</f>
        <v>13699323</v>
      </c>
      <c r="Q230" s="32">
        <f>SUM(Q225:Q229)</f>
        <v>54561835</v>
      </c>
      <c r="R230" s="32">
        <f>SUM(R225:R229)</f>
        <v>52644526</v>
      </c>
      <c r="S230" s="32">
        <f>SUM(S225:S229)</f>
        <v>26066063</v>
      </c>
      <c r="T230" s="37">
        <f t="shared" si="54"/>
        <v>0.47773435405902315</v>
      </c>
      <c r="U230" s="37">
        <f t="shared" si="55"/>
        <v>7.2439054105082334E-2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134655517</v>
      </c>
      <c r="E231" s="32">
        <f>SUM(E208:E215,E217:E223,E225:E229)</f>
        <v>134655517</v>
      </c>
      <c r="F231" s="32">
        <f>SUM(F208:F215,F217:F223,F225:F229)</f>
        <v>25354028</v>
      </c>
      <c r="G231" s="37">
        <f t="shared" si="48"/>
        <v>0.18828807437574208</v>
      </c>
      <c r="H231" s="32">
        <f>SUM(H208:H215,H217:H223,H225:H229)</f>
        <v>32925177</v>
      </c>
      <c r="I231" s="37">
        <f t="shared" si="49"/>
        <v>0.24451413305256553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58279205</v>
      </c>
      <c r="O231" s="37">
        <f t="shared" si="53"/>
        <v>0.43280220742830761</v>
      </c>
      <c r="P231" s="32">
        <f>SUM(P208:P215,P217:P223,P225:P229)</f>
        <v>31002327</v>
      </c>
      <c r="Q231" s="32">
        <f>SUM(Q208:Q215,Q217:Q223,Q225:Q229)</f>
        <v>129348979</v>
      </c>
      <c r="R231" s="32">
        <f>SUM(R208:R215,R217:R223,R225:R229)</f>
        <v>126134793</v>
      </c>
      <c r="S231" s="32">
        <f>SUM(S208:S215,S217:S223,S225:S229)</f>
        <v>59262004</v>
      </c>
      <c r="T231" s="37">
        <f t="shared" si="54"/>
        <v>0.45815594725336023</v>
      </c>
      <c r="U231" s="37">
        <f t="shared" si="55"/>
        <v>6.2022763646096601E-2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893668</v>
      </c>
      <c r="E234" s="31">
        <v>893668</v>
      </c>
      <c r="F234" s="31">
        <v>123107</v>
      </c>
      <c r="G234" s="36">
        <f t="shared" ref="G234:G260" si="56">IF(($D234     =0),0,($F234     /$D234     ))</f>
        <v>0.13775473665835636</v>
      </c>
      <c r="H234" s="31">
        <v>96130</v>
      </c>
      <c r="I234" s="36">
        <f t="shared" ref="I234:I260" si="57">IF(($D234     =0),0,($H234     /$D234     ))</f>
        <v>0.10756791112583196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219237</v>
      </c>
      <c r="O234" s="36">
        <f t="shared" ref="O234:O260" si="61">IF(($D234     =0),0,($N234     /$D234     ))</f>
        <v>0.2453226477841883</v>
      </c>
      <c r="P234" s="31">
        <v>64803</v>
      </c>
      <c r="Q234" s="31">
        <v>1151928</v>
      </c>
      <c r="R234" s="31">
        <v>1151928</v>
      </c>
      <c r="S234" s="31">
        <v>159840</v>
      </c>
      <c r="T234" s="36">
        <f t="shared" ref="T234:T260" si="62">IF(($Q234     =0),0,($S234     /$Q234     ))</f>
        <v>0.13875867241702605</v>
      </c>
      <c r="U234" s="36">
        <f t="shared" ref="U234:U260" si="63">IF(($P234     =0),0,(($H234     /$P234     )-1))</f>
        <v>0.483418977516473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1992811</v>
      </c>
      <c r="E235" s="31">
        <v>1992811</v>
      </c>
      <c r="F235" s="31">
        <v>2514575</v>
      </c>
      <c r="G235" s="36">
        <f t="shared" si="56"/>
        <v>1.2618231232164014</v>
      </c>
      <c r="H235" s="31">
        <v>2265036</v>
      </c>
      <c r="I235" s="36">
        <f t="shared" si="57"/>
        <v>1.1366035213575196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4779611</v>
      </c>
      <c r="O235" s="36">
        <f t="shared" si="61"/>
        <v>2.3984266445739211</v>
      </c>
      <c r="P235" s="31">
        <v>2174262</v>
      </c>
      <c r="Q235" s="31">
        <v>7768768</v>
      </c>
      <c r="R235" s="31">
        <v>7768768</v>
      </c>
      <c r="S235" s="31">
        <v>4507301</v>
      </c>
      <c r="T235" s="36">
        <f t="shared" si="62"/>
        <v>0.58018221164539863</v>
      </c>
      <c r="U235" s="36">
        <f t="shared" si="63"/>
        <v>4.1749338396200653E-2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51399773</v>
      </c>
      <c r="E239" s="31">
        <v>51399773</v>
      </c>
      <c r="F239" s="31">
        <v>9029017</v>
      </c>
      <c r="G239" s="36">
        <f t="shared" si="56"/>
        <v>0.17566258512464636</v>
      </c>
      <c r="H239" s="31">
        <v>9083558</v>
      </c>
      <c r="I239" s="36">
        <f t="shared" si="57"/>
        <v>0.17672369876030386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18112575</v>
      </c>
      <c r="O239" s="36">
        <f t="shared" si="61"/>
        <v>0.35238628388495025</v>
      </c>
      <c r="P239" s="31">
        <v>9135242</v>
      </c>
      <c r="Q239" s="31">
        <v>47779730</v>
      </c>
      <c r="R239" s="31">
        <v>47779730</v>
      </c>
      <c r="S239" s="31">
        <v>15308790</v>
      </c>
      <c r="T239" s="36">
        <f t="shared" si="62"/>
        <v>0.32040344305001306</v>
      </c>
      <c r="U239" s="36">
        <f t="shared" si="63"/>
        <v>-5.6576497918719992E-3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54286252</v>
      </c>
      <c r="E240" s="32">
        <f>SUM(E234:E239)</f>
        <v>54286252</v>
      </c>
      <c r="F240" s="32">
        <f>SUM(F234:F239)</f>
        <v>11666699</v>
      </c>
      <c r="G240" s="37">
        <f t="shared" si="56"/>
        <v>0.21491074756827935</v>
      </c>
      <c r="H240" s="32">
        <f>SUM(H234:H239)</f>
        <v>11444724</v>
      </c>
      <c r="I240" s="37">
        <f t="shared" si="57"/>
        <v>0.21082177491273482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23111423</v>
      </c>
      <c r="O240" s="37">
        <f t="shared" si="61"/>
        <v>0.42573252248101418</v>
      </c>
      <c r="P240" s="32">
        <f>SUM(P234:P239)</f>
        <v>11374307</v>
      </c>
      <c r="Q240" s="32">
        <f>SUM(Q234:Q239)</f>
        <v>56700426</v>
      </c>
      <c r="R240" s="32">
        <f>SUM(R234:R239)</f>
        <v>56700426</v>
      </c>
      <c r="S240" s="32">
        <f>SUM(S234:S239)</f>
        <v>19975931</v>
      </c>
      <c r="T240" s="37">
        <f t="shared" si="62"/>
        <v>0.35230654175331944</v>
      </c>
      <c r="U240" s="37">
        <f t="shared" si="63"/>
        <v>6.1908826621261959E-3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1272060</v>
      </c>
      <c r="E243" s="31">
        <v>1272060</v>
      </c>
      <c r="F243" s="31">
        <v>1085093</v>
      </c>
      <c r="G243" s="36">
        <f t="shared" si="56"/>
        <v>0.85302029778469568</v>
      </c>
      <c r="H243" s="31">
        <v>1100054</v>
      </c>
      <c r="I243" s="36">
        <f t="shared" si="57"/>
        <v>0.86478153546216374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2185147</v>
      </c>
      <c r="O243" s="36">
        <f t="shared" si="61"/>
        <v>1.7178018332468594</v>
      </c>
      <c r="P243" s="31">
        <v>246324</v>
      </c>
      <c r="Q243" s="31">
        <v>10385024</v>
      </c>
      <c r="R243" s="31">
        <v>6885024</v>
      </c>
      <c r="S243" s="31">
        <v>601328</v>
      </c>
      <c r="T243" s="36">
        <f t="shared" si="62"/>
        <v>5.7903380868450566E-2</v>
      </c>
      <c r="U243" s="36">
        <f t="shared" si="63"/>
        <v>3.4658823338367357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27813479</v>
      </c>
      <c r="Q246" s="31">
        <v>23424414</v>
      </c>
      <c r="R246" s="31">
        <v>26286381</v>
      </c>
      <c r="S246" s="31">
        <v>54467266</v>
      </c>
      <c r="T246" s="36">
        <f t="shared" si="62"/>
        <v>2.3252349450449432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1272060</v>
      </c>
      <c r="E247" s="32">
        <f>SUM(E241:E246)</f>
        <v>1272060</v>
      </c>
      <c r="F247" s="32">
        <f>SUM(F241:F246)</f>
        <v>1085093</v>
      </c>
      <c r="G247" s="37">
        <f t="shared" si="56"/>
        <v>0.85302029778469568</v>
      </c>
      <c r="H247" s="32">
        <f>SUM(H241:H246)</f>
        <v>1100054</v>
      </c>
      <c r="I247" s="37">
        <f t="shared" si="57"/>
        <v>0.86478153546216374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2185147</v>
      </c>
      <c r="O247" s="37">
        <f t="shared" si="61"/>
        <v>1.7178018332468594</v>
      </c>
      <c r="P247" s="32">
        <f>SUM(P241:P246)</f>
        <v>28059803</v>
      </c>
      <c r="Q247" s="32">
        <f>SUM(Q241:Q246)</f>
        <v>33809438</v>
      </c>
      <c r="R247" s="32">
        <f>SUM(R241:R246)</f>
        <v>33171405</v>
      </c>
      <c r="S247" s="32">
        <f>SUM(S241:S246)</f>
        <v>55068594</v>
      </c>
      <c r="T247" s="37">
        <f t="shared" si="62"/>
        <v>1.6287935339238706</v>
      </c>
      <c r="U247" s="37">
        <f t="shared" si="63"/>
        <v>-0.96079608969457131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164201</v>
      </c>
      <c r="E255" s="31">
        <v>164201</v>
      </c>
      <c r="F255" s="31">
        <v>1525</v>
      </c>
      <c r="G255" s="36">
        <f t="shared" si="56"/>
        <v>9.2873977624984005E-3</v>
      </c>
      <c r="H255" s="31">
        <v>1987</v>
      </c>
      <c r="I255" s="36">
        <f t="shared" si="57"/>
        <v>1.2101022527268409E-2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3512</v>
      </c>
      <c r="O255" s="36">
        <f t="shared" si="61"/>
        <v>2.138842028976681E-2</v>
      </c>
      <c r="P255" s="31">
        <v>0</v>
      </c>
      <c r="Q255" s="31">
        <v>171140</v>
      </c>
      <c r="R255" s="31">
        <v>163301</v>
      </c>
      <c r="S255" s="31">
        <v>9359</v>
      </c>
      <c r="T255" s="36">
        <f t="shared" si="62"/>
        <v>5.4686221806707958E-2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196637</v>
      </c>
      <c r="E256" s="31">
        <v>196637</v>
      </c>
      <c r="F256" s="31">
        <v>46133</v>
      </c>
      <c r="G256" s="36">
        <f t="shared" si="56"/>
        <v>0.23460996658818026</v>
      </c>
      <c r="H256" s="31">
        <v>63450</v>
      </c>
      <c r="I256" s="36">
        <f t="shared" si="57"/>
        <v>0.32267579346715014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109583</v>
      </c>
      <c r="O256" s="36">
        <f t="shared" si="61"/>
        <v>0.55728576005533037</v>
      </c>
      <c r="P256" s="31">
        <v>60724</v>
      </c>
      <c r="Q256" s="31">
        <v>187565</v>
      </c>
      <c r="R256" s="31">
        <v>187565</v>
      </c>
      <c r="S256" s="31">
        <v>104869</v>
      </c>
      <c r="T256" s="36">
        <f t="shared" si="62"/>
        <v>0.55910750939674247</v>
      </c>
      <c r="U256" s="36">
        <f t="shared" si="63"/>
        <v>4.4891640866873139E-2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2024959</v>
      </c>
      <c r="E257" s="31">
        <v>2024959</v>
      </c>
      <c r="F257" s="31">
        <v>173157</v>
      </c>
      <c r="G257" s="36">
        <f t="shared" si="56"/>
        <v>8.5511360970765338E-2</v>
      </c>
      <c r="H257" s="31">
        <v>254143</v>
      </c>
      <c r="I257" s="36">
        <f t="shared" si="57"/>
        <v>0.12550525714347796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427300</v>
      </c>
      <c r="O257" s="36">
        <f t="shared" si="61"/>
        <v>0.2110166181142433</v>
      </c>
      <c r="P257" s="31">
        <v>926743</v>
      </c>
      <c r="Q257" s="31">
        <v>2918969</v>
      </c>
      <c r="R257" s="31">
        <v>2938969</v>
      </c>
      <c r="S257" s="31">
        <v>1476608</v>
      </c>
      <c r="T257" s="36">
        <f t="shared" si="62"/>
        <v>0.5058662836090414</v>
      </c>
      <c r="U257" s="36">
        <f t="shared" si="63"/>
        <v>-0.72576755367993062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2385797</v>
      </c>
      <c r="E259" s="32">
        <f>SUM(E255:E258)</f>
        <v>2385797</v>
      </c>
      <c r="F259" s="32">
        <f>SUM(F255:F258)</f>
        <v>220815</v>
      </c>
      <c r="G259" s="37">
        <f t="shared" si="56"/>
        <v>9.2553976721405889E-2</v>
      </c>
      <c r="H259" s="32">
        <f>SUM(H255:H258)</f>
        <v>319580</v>
      </c>
      <c r="I259" s="37">
        <f t="shared" si="57"/>
        <v>0.13395104445181211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540395</v>
      </c>
      <c r="O259" s="37">
        <f t="shared" si="61"/>
        <v>0.226505021173218</v>
      </c>
      <c r="P259" s="32">
        <f>SUM(P255:P258)</f>
        <v>987467</v>
      </c>
      <c r="Q259" s="32">
        <f>SUM(Q255:Q258)</f>
        <v>3277674</v>
      </c>
      <c r="R259" s="32">
        <f>SUM(R255:R258)</f>
        <v>3289835</v>
      </c>
      <c r="S259" s="32">
        <f>SUM(S255:S258)</f>
        <v>1590836</v>
      </c>
      <c r="T259" s="37">
        <f t="shared" si="62"/>
        <v>0.48535516344822577</v>
      </c>
      <c r="U259" s="37">
        <f t="shared" si="63"/>
        <v>-0.67636386836218332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57944109</v>
      </c>
      <c r="E260" s="32">
        <f>SUM(E234:E239,E241:E246,E248:E253,E255:E258)</f>
        <v>57944109</v>
      </c>
      <c r="F260" s="32">
        <f>SUM(F234:F239,F241:F246,F248:F253,F255:F258)</f>
        <v>12972607</v>
      </c>
      <c r="G260" s="37">
        <f t="shared" si="56"/>
        <v>0.2238813785194281</v>
      </c>
      <c r="H260" s="32">
        <f>SUM(H234:H239,H241:H246,H248:H253,H255:H258)</f>
        <v>12864358</v>
      </c>
      <c r="I260" s="37">
        <f t="shared" si="57"/>
        <v>0.22201321621840797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25836965</v>
      </c>
      <c r="O260" s="37">
        <f t="shared" si="61"/>
        <v>0.4458945947378361</v>
      </c>
      <c r="P260" s="32">
        <f>SUM(P234:P239,P241:P246,P248:P253,P255:P258)</f>
        <v>40421577</v>
      </c>
      <c r="Q260" s="32">
        <f>SUM(Q234:Q239,Q241:Q246,Q248:Q253,Q255:Q258)</f>
        <v>93787538</v>
      </c>
      <c r="R260" s="32">
        <f>SUM(R234:R239,R241:R246,R248:R253,R255:R258)</f>
        <v>93161666</v>
      </c>
      <c r="S260" s="32">
        <f>SUM(S234:S239,S241:S246,S248:S253,S255:S258)</f>
        <v>76635361</v>
      </c>
      <c r="T260" s="37">
        <f t="shared" si="62"/>
        <v>0.81711667279292477</v>
      </c>
      <c r="U260" s="37">
        <f t="shared" si="63"/>
        <v>-0.68174527183835498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10722813</v>
      </c>
      <c r="E266" s="31">
        <v>10722813</v>
      </c>
      <c r="F266" s="31">
        <v>2368798</v>
      </c>
      <c r="G266" s="36">
        <f t="shared" si="64"/>
        <v>0.22091199389563168</v>
      </c>
      <c r="H266" s="31">
        <v>2540296</v>
      </c>
      <c r="I266" s="36">
        <f t="shared" si="65"/>
        <v>0.23690574478917054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4909094</v>
      </c>
      <c r="O266" s="36">
        <f t="shared" si="69"/>
        <v>0.45781773868480219</v>
      </c>
      <c r="P266" s="31">
        <v>2596281</v>
      </c>
      <c r="Q266" s="31">
        <v>9560435</v>
      </c>
      <c r="R266" s="31">
        <v>9050832</v>
      </c>
      <c r="S266" s="31">
        <v>4139287</v>
      </c>
      <c r="T266" s="36">
        <f t="shared" si="70"/>
        <v>0.43296011112465072</v>
      </c>
      <c r="U266" s="36">
        <f t="shared" si="71"/>
        <v>-2.1563536458495847E-2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10722813</v>
      </c>
      <c r="E267" s="32">
        <f>SUM(E263:E266)</f>
        <v>10722813</v>
      </c>
      <c r="F267" s="32">
        <f>SUM(F263:F266)</f>
        <v>2368798</v>
      </c>
      <c r="G267" s="37">
        <f t="shared" si="64"/>
        <v>0.22091199389563168</v>
      </c>
      <c r="H267" s="32">
        <f>SUM(H263:H266)</f>
        <v>2540296</v>
      </c>
      <c r="I267" s="37">
        <f t="shared" si="65"/>
        <v>0.23690574478917054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4909094</v>
      </c>
      <c r="O267" s="37">
        <f t="shared" si="69"/>
        <v>0.45781773868480219</v>
      </c>
      <c r="P267" s="32">
        <f>SUM(P263:P266)</f>
        <v>2596281</v>
      </c>
      <c r="Q267" s="32">
        <f>SUM(Q263:Q266)</f>
        <v>9560435</v>
      </c>
      <c r="R267" s="32">
        <f>SUM(R263:R266)</f>
        <v>9050832</v>
      </c>
      <c r="S267" s="32">
        <f>SUM(S263:S266)</f>
        <v>4139287</v>
      </c>
      <c r="T267" s="37">
        <f t="shared" si="70"/>
        <v>0.43296011112465072</v>
      </c>
      <c r="U267" s="37">
        <f t="shared" si="71"/>
        <v>-2.1563536458495847E-2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19330</v>
      </c>
      <c r="Q268" s="31">
        <v>0</v>
      </c>
      <c r="R268" s="31">
        <v>90520</v>
      </c>
      <c r="S268" s="31">
        <v>19330</v>
      </c>
      <c r="T268" s="36">
        <f t="shared" si="70"/>
        <v>0</v>
      </c>
      <c r="U268" s="36">
        <f t="shared" si="71"/>
        <v>-1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5851189</v>
      </c>
      <c r="E274" s="31">
        <v>5851189</v>
      </c>
      <c r="F274" s="31">
        <v>1398893</v>
      </c>
      <c r="G274" s="36">
        <f t="shared" si="64"/>
        <v>0.2390784163697327</v>
      </c>
      <c r="H274" s="31">
        <v>1650239</v>
      </c>
      <c r="I274" s="36">
        <f t="shared" si="65"/>
        <v>0.28203481377887468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3049132</v>
      </c>
      <c r="O274" s="36">
        <f t="shared" si="69"/>
        <v>0.52111323014860744</v>
      </c>
      <c r="P274" s="31">
        <v>1554183</v>
      </c>
      <c r="Q274" s="31">
        <v>5629520</v>
      </c>
      <c r="R274" s="31">
        <v>5723520</v>
      </c>
      <c r="S274" s="31">
        <v>2861389</v>
      </c>
      <c r="T274" s="36">
        <f t="shared" si="70"/>
        <v>0.50828294419417641</v>
      </c>
      <c r="U274" s="36">
        <f t="shared" si="71"/>
        <v>6.1804819638356712E-2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5851189</v>
      </c>
      <c r="E275" s="32">
        <f>SUM(E268:E274)</f>
        <v>5851189</v>
      </c>
      <c r="F275" s="32">
        <f>SUM(F268:F274)</f>
        <v>1398893</v>
      </c>
      <c r="G275" s="37">
        <f t="shared" si="64"/>
        <v>0.2390784163697327</v>
      </c>
      <c r="H275" s="32">
        <f>SUM(H268:H274)</f>
        <v>1650239</v>
      </c>
      <c r="I275" s="37">
        <f t="shared" si="65"/>
        <v>0.28203481377887468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3049132</v>
      </c>
      <c r="O275" s="37">
        <f t="shared" si="69"/>
        <v>0.52111323014860744</v>
      </c>
      <c r="P275" s="32">
        <f>SUM(P268:P274)</f>
        <v>1573513</v>
      </c>
      <c r="Q275" s="32">
        <f>SUM(Q268:Q274)</f>
        <v>5629520</v>
      </c>
      <c r="R275" s="32">
        <f>SUM(R268:R274)</f>
        <v>5814040</v>
      </c>
      <c r="S275" s="32">
        <f>SUM(S268:S274)</f>
        <v>2880719</v>
      </c>
      <c r="T275" s="37">
        <f t="shared" si="70"/>
        <v>0.51171662948173202</v>
      </c>
      <c r="U275" s="37">
        <f t="shared" si="71"/>
        <v>4.8760957170357111E-2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27300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7</v>
      </c>
      <c r="R278" s="31">
        <v>26006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13500</v>
      </c>
      <c r="E279" s="31">
        <v>13500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13500</v>
      </c>
      <c r="R279" s="31">
        <v>13500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8</v>
      </c>
      <c r="E283" s="31">
        <v>8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45</v>
      </c>
      <c r="R283" s="31">
        <v>45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8556240</v>
      </c>
      <c r="E284" s="31">
        <v>8556240</v>
      </c>
      <c r="F284" s="31">
        <v>2310540</v>
      </c>
      <c r="G284" s="36">
        <f t="shared" si="64"/>
        <v>0.27004151356203193</v>
      </c>
      <c r="H284" s="31">
        <v>2618775</v>
      </c>
      <c r="I284" s="36">
        <f t="shared" si="65"/>
        <v>0.3060660991276542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4929315</v>
      </c>
      <c r="O284" s="36">
        <f t="shared" si="69"/>
        <v>0.57610761268968613</v>
      </c>
      <c r="P284" s="31">
        <v>1491836</v>
      </c>
      <c r="Q284" s="31">
        <v>8824051</v>
      </c>
      <c r="R284" s="31">
        <v>8824039</v>
      </c>
      <c r="S284" s="31">
        <v>3637771</v>
      </c>
      <c r="T284" s="36">
        <f t="shared" si="70"/>
        <v>0.412256343486682</v>
      </c>
      <c r="U284" s="36">
        <f t="shared" si="71"/>
        <v>0.75540407926876685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8569748</v>
      </c>
      <c r="E285" s="32">
        <f>SUM(E276:E284)</f>
        <v>8597048</v>
      </c>
      <c r="F285" s="32">
        <f>SUM(F276:F284)</f>
        <v>2310540</v>
      </c>
      <c r="G285" s="37">
        <f t="shared" si="64"/>
        <v>0.26961586268347681</v>
      </c>
      <c r="H285" s="32">
        <f>SUM(H276:H284)</f>
        <v>2618775</v>
      </c>
      <c r="I285" s="37">
        <f t="shared" si="65"/>
        <v>0.30558366477053933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4929315</v>
      </c>
      <c r="O285" s="37">
        <f t="shared" si="69"/>
        <v>0.57519952745401615</v>
      </c>
      <c r="P285" s="32">
        <f>SUM(P276:P284)</f>
        <v>1491836</v>
      </c>
      <c r="Q285" s="32">
        <f>SUM(Q276:Q284)</f>
        <v>8837603</v>
      </c>
      <c r="R285" s="32">
        <f>SUM(R276:R284)</f>
        <v>8863590</v>
      </c>
      <c r="S285" s="32">
        <f>SUM(S276:S284)</f>
        <v>3637771</v>
      </c>
      <c r="T285" s="37">
        <f t="shared" si="70"/>
        <v>0.41162417003796165</v>
      </c>
      <c r="U285" s="37">
        <f t="shared" si="71"/>
        <v>0.75540407926876685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8326680</v>
      </c>
      <c r="E291" s="31">
        <v>8326680</v>
      </c>
      <c r="F291" s="31">
        <v>1734834</v>
      </c>
      <c r="G291" s="36">
        <f t="shared" si="64"/>
        <v>0.20834642378474974</v>
      </c>
      <c r="H291" s="31">
        <v>1858428</v>
      </c>
      <c r="I291" s="36">
        <f t="shared" si="65"/>
        <v>0.223189554540345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3593262</v>
      </c>
      <c r="O291" s="36">
        <f t="shared" si="69"/>
        <v>0.43153597832509477</v>
      </c>
      <c r="P291" s="31">
        <v>2023495</v>
      </c>
      <c r="Q291" s="31">
        <v>7806258</v>
      </c>
      <c r="R291" s="31">
        <v>7323498</v>
      </c>
      <c r="S291" s="31">
        <v>2587958</v>
      </c>
      <c r="T291" s="36">
        <f t="shared" si="70"/>
        <v>0.33152350332259067</v>
      </c>
      <c r="U291" s="36">
        <f t="shared" si="71"/>
        <v>-8.1575195392130984E-2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8326680</v>
      </c>
      <c r="E292" s="32">
        <f>SUM(E286:E291)</f>
        <v>8326680</v>
      </c>
      <c r="F292" s="32">
        <f>SUM(F286:F291)</f>
        <v>1734834</v>
      </c>
      <c r="G292" s="37">
        <f t="shared" si="64"/>
        <v>0.20834642378474974</v>
      </c>
      <c r="H292" s="32">
        <f>SUM(H286:H291)</f>
        <v>1858428</v>
      </c>
      <c r="I292" s="37">
        <f t="shared" si="65"/>
        <v>0.223189554540345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3593262</v>
      </c>
      <c r="O292" s="37">
        <f t="shared" si="69"/>
        <v>0.43153597832509477</v>
      </c>
      <c r="P292" s="32">
        <f>SUM(P286:P291)</f>
        <v>2023495</v>
      </c>
      <c r="Q292" s="32">
        <f>SUM(Q286:Q291)</f>
        <v>7806258</v>
      </c>
      <c r="R292" s="32">
        <f>SUM(R286:R291)</f>
        <v>7323498</v>
      </c>
      <c r="S292" s="32">
        <f>SUM(S286:S291)</f>
        <v>2587958</v>
      </c>
      <c r="T292" s="37">
        <f t="shared" si="70"/>
        <v>0.33152350332259067</v>
      </c>
      <c r="U292" s="37">
        <f t="shared" si="71"/>
        <v>-8.1575195392130984E-2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21267486</v>
      </c>
      <c r="E293" s="31">
        <v>21267486</v>
      </c>
      <c r="F293" s="31">
        <v>4733480</v>
      </c>
      <c r="G293" s="36">
        <f t="shared" si="64"/>
        <v>0.22256885463566309</v>
      </c>
      <c r="H293" s="31">
        <v>4935863</v>
      </c>
      <c r="I293" s="36">
        <f t="shared" si="65"/>
        <v>0.23208493001946728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9669343</v>
      </c>
      <c r="O293" s="36">
        <f t="shared" si="69"/>
        <v>0.45465378465513034</v>
      </c>
      <c r="P293" s="31">
        <v>5165374</v>
      </c>
      <c r="Q293" s="31">
        <v>20586047</v>
      </c>
      <c r="R293" s="31">
        <v>24946647</v>
      </c>
      <c r="S293" s="31">
        <v>10333042</v>
      </c>
      <c r="T293" s="36">
        <f t="shared" si="70"/>
        <v>0.50194396233526528</v>
      </c>
      <c r="U293" s="36">
        <f t="shared" si="71"/>
        <v>-4.44326006209812E-2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21267486</v>
      </c>
      <c r="E298" s="32">
        <f>SUM(E293:E297)</f>
        <v>21267486</v>
      </c>
      <c r="F298" s="32">
        <f>SUM(F293:F297)</f>
        <v>4733480</v>
      </c>
      <c r="G298" s="37">
        <f t="shared" si="64"/>
        <v>0.22256885463566309</v>
      </c>
      <c r="H298" s="32">
        <f>SUM(H293:H297)</f>
        <v>4935863</v>
      </c>
      <c r="I298" s="37">
        <f t="shared" si="65"/>
        <v>0.23208493001946728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9669343</v>
      </c>
      <c r="O298" s="37">
        <f t="shared" si="69"/>
        <v>0.45465378465513034</v>
      </c>
      <c r="P298" s="32">
        <f>SUM(P293:P297)</f>
        <v>5165374</v>
      </c>
      <c r="Q298" s="32">
        <f>SUM(Q293:Q297)</f>
        <v>20586047</v>
      </c>
      <c r="R298" s="32">
        <f>SUM(R293:R297)</f>
        <v>24946647</v>
      </c>
      <c r="S298" s="32">
        <f>SUM(S293:S297)</f>
        <v>10333042</v>
      </c>
      <c r="T298" s="37">
        <f t="shared" si="70"/>
        <v>0.50194396233526528</v>
      </c>
      <c r="U298" s="37">
        <f t="shared" si="71"/>
        <v>-4.44326006209812E-2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54737916</v>
      </c>
      <c r="E299" s="32">
        <f>SUM(E263:E266,E268:E274,E276:E284,E286:E291,E293:E297)</f>
        <v>54765216</v>
      </c>
      <c r="F299" s="32">
        <f>SUM(F263:F266,F268:F274,F276:F284,F286:F291,F293:F297)</f>
        <v>12546545</v>
      </c>
      <c r="G299" s="37">
        <f t="shared" si="64"/>
        <v>0.22921122901354155</v>
      </c>
      <c r="H299" s="32">
        <f>SUM(H263:H266,H268:H274,H276:H284,H286:H291,H293:H297)</f>
        <v>13603601</v>
      </c>
      <c r="I299" s="37">
        <f t="shared" si="65"/>
        <v>0.24852245014223778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26150146</v>
      </c>
      <c r="O299" s="37">
        <f t="shared" si="69"/>
        <v>0.47773367915577936</v>
      </c>
      <c r="P299" s="32">
        <f>SUM(P263:P266,P268:P274,P276:P284,P286:P291,P293:P297)</f>
        <v>12850499</v>
      </c>
      <c r="Q299" s="32">
        <f>SUM(Q263:Q266,Q268:Q274,Q276:Q284,Q286:Q291,Q293:Q297)</f>
        <v>52419863</v>
      </c>
      <c r="R299" s="32">
        <f>SUM(R263:R266,R268:R274,R276:R284,R286:R291,R293:R297)</f>
        <v>55998607</v>
      </c>
      <c r="S299" s="32">
        <f>SUM(S263:S266,S268:S274,S276:S284,S286:S291,S293:S297)</f>
        <v>23578777</v>
      </c>
      <c r="T299" s="37">
        <f t="shared" si="70"/>
        <v>0.44980615458685957</v>
      </c>
      <c r="U299" s="37">
        <f t="shared" si="71"/>
        <v>5.8604883748094139E-2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1591424119</v>
      </c>
      <c r="E302" s="31">
        <v>1593574119</v>
      </c>
      <c r="F302" s="31">
        <v>307338545</v>
      </c>
      <c r="G302" s="36">
        <f t="shared" ref="G302:G339" si="72">IF(($D302     =0),0,($F302     /$D302     ))</f>
        <v>0.1931217086197749</v>
      </c>
      <c r="H302" s="31">
        <v>414218020</v>
      </c>
      <c r="I302" s="36">
        <f t="shared" ref="I302:I339" si="73">IF(($D302     =0),0,($H302     /$D302     ))</f>
        <v>0.26028135118392032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721556565</v>
      </c>
      <c r="O302" s="36">
        <f t="shared" ref="O302:O339" si="77">IF(($D302     =0),0,($N302     /$D302     ))</f>
        <v>0.45340305980369522</v>
      </c>
      <c r="P302" s="31">
        <v>445768301</v>
      </c>
      <c r="Q302" s="31">
        <v>1564847744</v>
      </c>
      <c r="R302" s="31">
        <v>1527701697</v>
      </c>
      <c r="S302" s="31">
        <v>722969370</v>
      </c>
      <c r="T302" s="36">
        <f t="shared" ref="T302:T339" si="78">IF(($Q302     =0),0,($S302     /$Q302     ))</f>
        <v>0.4620062065284225</v>
      </c>
      <c r="U302" s="36">
        <f t="shared" ref="U302:U339" si="79">IF(($P302     =0),0,(($H302     /$P302     )-1))</f>
        <v>-7.0777309488410656E-2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1591424119</v>
      </c>
      <c r="E303" s="32">
        <f>E302</f>
        <v>1593574119</v>
      </c>
      <c r="F303" s="32">
        <f>F302</f>
        <v>307338545</v>
      </c>
      <c r="G303" s="37">
        <f t="shared" si="72"/>
        <v>0.1931217086197749</v>
      </c>
      <c r="H303" s="32">
        <f>H302</f>
        <v>414218020</v>
      </c>
      <c r="I303" s="37">
        <f t="shared" si="73"/>
        <v>0.26028135118392032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721556565</v>
      </c>
      <c r="O303" s="37">
        <f t="shared" si="77"/>
        <v>0.45340305980369522</v>
      </c>
      <c r="P303" s="32">
        <f>P302</f>
        <v>445768301</v>
      </c>
      <c r="Q303" s="32">
        <f>Q302</f>
        <v>1564847744</v>
      </c>
      <c r="R303" s="32">
        <f>R302</f>
        <v>1527701697</v>
      </c>
      <c r="S303" s="32">
        <f>S302</f>
        <v>722969370</v>
      </c>
      <c r="T303" s="37">
        <f t="shared" si="78"/>
        <v>0.4620062065284225</v>
      </c>
      <c r="U303" s="37">
        <f t="shared" si="79"/>
        <v>-7.0777309488410656E-2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120000</v>
      </c>
      <c r="E307" s="31">
        <v>120000</v>
      </c>
      <c r="F307" s="31">
        <v>1839</v>
      </c>
      <c r="G307" s="36">
        <f t="shared" si="72"/>
        <v>1.5325E-2</v>
      </c>
      <c r="H307" s="31">
        <v>25566</v>
      </c>
      <c r="I307" s="36">
        <f t="shared" si="73"/>
        <v>0.21304999999999999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27405</v>
      </c>
      <c r="O307" s="36">
        <f t="shared" si="77"/>
        <v>0.22837499999999999</v>
      </c>
      <c r="P307" s="31">
        <v>37487</v>
      </c>
      <c r="Q307" s="31">
        <v>93780</v>
      </c>
      <c r="R307" s="31">
        <v>123780</v>
      </c>
      <c r="S307" s="31">
        <v>65472</v>
      </c>
      <c r="T307" s="36">
        <f t="shared" si="78"/>
        <v>0.69814459373000637</v>
      </c>
      <c r="U307" s="36">
        <f t="shared" si="79"/>
        <v>-0.31800357457251849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32507465</v>
      </c>
      <c r="E309" s="31">
        <v>32507465</v>
      </c>
      <c r="F309" s="31">
        <v>6838944</v>
      </c>
      <c r="G309" s="36">
        <f t="shared" si="72"/>
        <v>0.21038072332001281</v>
      </c>
      <c r="H309" s="31">
        <v>8785764</v>
      </c>
      <c r="I309" s="36">
        <f t="shared" si="73"/>
        <v>0.27026912126183938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15624708</v>
      </c>
      <c r="O309" s="36">
        <f t="shared" si="77"/>
        <v>0.48064984458185223</v>
      </c>
      <c r="P309" s="31">
        <v>8271190</v>
      </c>
      <c r="Q309" s="31">
        <v>31712152</v>
      </c>
      <c r="R309" s="31">
        <v>32562152</v>
      </c>
      <c r="S309" s="31">
        <v>15086108</v>
      </c>
      <c r="T309" s="36">
        <f t="shared" si="78"/>
        <v>0.47572009619530076</v>
      </c>
      <c r="U309" s="36">
        <f t="shared" si="79"/>
        <v>6.2212813392027E-2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32627465</v>
      </c>
      <c r="E310" s="32">
        <f>SUM(E304:E309)</f>
        <v>32627465</v>
      </c>
      <c r="F310" s="32">
        <f>SUM(F304:F309)</f>
        <v>6840783</v>
      </c>
      <c r="G310" s="37">
        <f t="shared" si="72"/>
        <v>0.20966333118432584</v>
      </c>
      <c r="H310" s="32">
        <f>SUM(H304:H309)</f>
        <v>8811330</v>
      </c>
      <c r="I310" s="37">
        <f t="shared" si="73"/>
        <v>0.27005867602647032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15652113</v>
      </c>
      <c r="O310" s="37">
        <f t="shared" si="77"/>
        <v>0.47972200721079616</v>
      </c>
      <c r="P310" s="32">
        <f>SUM(P304:P309)</f>
        <v>8308677</v>
      </c>
      <c r="Q310" s="32">
        <f>SUM(Q304:Q309)</f>
        <v>31805932</v>
      </c>
      <c r="R310" s="32">
        <f>SUM(R304:R309)</f>
        <v>32685932</v>
      </c>
      <c r="S310" s="32">
        <f>SUM(S304:S309)</f>
        <v>15151580</v>
      </c>
      <c r="T310" s="37">
        <f t="shared" si="78"/>
        <v>0.47637591629133835</v>
      </c>
      <c r="U310" s="37">
        <f t="shared" si="79"/>
        <v>6.0497357160472109E-2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100200</v>
      </c>
      <c r="E314" s="31">
        <v>100200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95341</v>
      </c>
      <c r="R314" s="31">
        <v>95341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49410812</v>
      </c>
      <c r="E316" s="31">
        <v>45672516</v>
      </c>
      <c r="F316" s="31">
        <v>9917333</v>
      </c>
      <c r="G316" s="36">
        <f t="shared" si="72"/>
        <v>0.20071179967655661</v>
      </c>
      <c r="H316" s="31">
        <v>11788676</v>
      </c>
      <c r="I316" s="36">
        <f t="shared" si="73"/>
        <v>0.23858494776406428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21706009</v>
      </c>
      <c r="O316" s="36">
        <f t="shared" si="77"/>
        <v>0.43929674744062092</v>
      </c>
      <c r="P316" s="31">
        <v>14707335</v>
      </c>
      <c r="Q316" s="31">
        <v>44400620</v>
      </c>
      <c r="R316" s="31">
        <v>45075209</v>
      </c>
      <c r="S316" s="31">
        <v>24104385</v>
      </c>
      <c r="T316" s="36">
        <f t="shared" si="78"/>
        <v>0.54288397324181514</v>
      </c>
      <c r="U316" s="36">
        <f t="shared" si="79"/>
        <v>-0.1984492091871165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49511012</v>
      </c>
      <c r="E317" s="32">
        <f>SUM(E311:E316)</f>
        <v>45772716</v>
      </c>
      <c r="F317" s="32">
        <f>SUM(F311:F316)</f>
        <v>9917333</v>
      </c>
      <c r="G317" s="37">
        <f t="shared" si="72"/>
        <v>0.20030560070151668</v>
      </c>
      <c r="H317" s="32">
        <f>SUM(H311:H316)</f>
        <v>11788676</v>
      </c>
      <c r="I317" s="37">
        <f t="shared" si="73"/>
        <v>0.23810210140725865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21706009</v>
      </c>
      <c r="O317" s="37">
        <f t="shared" si="77"/>
        <v>0.43840770210877533</v>
      </c>
      <c r="P317" s="32">
        <f>SUM(P311:P316)</f>
        <v>14707335</v>
      </c>
      <c r="Q317" s="32">
        <f>SUM(Q311:Q316)</f>
        <v>44495961</v>
      </c>
      <c r="R317" s="32">
        <f>SUM(R311:R316)</f>
        <v>45170550</v>
      </c>
      <c r="S317" s="32">
        <f>SUM(S311:S316)</f>
        <v>24104385</v>
      </c>
      <c r="T317" s="37">
        <f t="shared" si="78"/>
        <v>0.5417207417994635</v>
      </c>
      <c r="U317" s="37">
        <f t="shared" si="79"/>
        <v>-0.1984492091871165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265</v>
      </c>
      <c r="Q321" s="31">
        <v>1060</v>
      </c>
      <c r="R321" s="31">
        <v>1078</v>
      </c>
      <c r="S321" s="31">
        <v>530</v>
      </c>
      <c r="T321" s="36">
        <f t="shared" si="78"/>
        <v>0.5</v>
      </c>
      <c r="U321" s="36">
        <f t="shared" si="79"/>
        <v>-1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22247538</v>
      </c>
      <c r="E322" s="31">
        <v>22402538</v>
      </c>
      <c r="F322" s="31">
        <v>4395052</v>
      </c>
      <c r="G322" s="36">
        <f t="shared" si="72"/>
        <v>0.19755228645974221</v>
      </c>
      <c r="H322" s="31">
        <v>4820456</v>
      </c>
      <c r="I322" s="36">
        <f t="shared" si="73"/>
        <v>0.21667368317339203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9215508</v>
      </c>
      <c r="O322" s="36">
        <f t="shared" si="77"/>
        <v>0.41422596963313424</v>
      </c>
      <c r="P322" s="31">
        <v>4691844</v>
      </c>
      <c r="Q322" s="31">
        <v>18759240</v>
      </c>
      <c r="R322" s="31">
        <v>18630793</v>
      </c>
      <c r="S322" s="31">
        <v>8866061</v>
      </c>
      <c r="T322" s="36">
        <f t="shared" si="78"/>
        <v>0.47262367771828712</v>
      </c>
      <c r="U322" s="36">
        <f t="shared" si="79"/>
        <v>2.7411823581517281E-2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22247538</v>
      </c>
      <c r="E323" s="32">
        <f>SUM(E318:E322)</f>
        <v>22402538</v>
      </c>
      <c r="F323" s="32">
        <f>SUM(F318:F322)</f>
        <v>4395052</v>
      </c>
      <c r="G323" s="37">
        <f t="shared" si="72"/>
        <v>0.19755228645974221</v>
      </c>
      <c r="H323" s="32">
        <f>SUM(H318:H322)</f>
        <v>4820456</v>
      </c>
      <c r="I323" s="37">
        <f t="shared" si="73"/>
        <v>0.21667368317339203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9215508</v>
      </c>
      <c r="O323" s="37">
        <f t="shared" si="77"/>
        <v>0.41422596963313424</v>
      </c>
      <c r="P323" s="32">
        <f>SUM(P318:P322)</f>
        <v>4692109</v>
      </c>
      <c r="Q323" s="32">
        <f>SUM(Q318:Q322)</f>
        <v>18760300</v>
      </c>
      <c r="R323" s="32">
        <f>SUM(R318:R322)</f>
        <v>18631871</v>
      </c>
      <c r="S323" s="32">
        <f>SUM(S318:S322)</f>
        <v>8866591</v>
      </c>
      <c r="T323" s="37">
        <f t="shared" si="78"/>
        <v>0.47262522454331751</v>
      </c>
      <c r="U323" s="37">
        <f t="shared" si="79"/>
        <v>2.7353797620643494E-2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8369735</v>
      </c>
      <c r="E327" s="31">
        <v>8369735</v>
      </c>
      <c r="F327" s="31">
        <v>1222276</v>
      </c>
      <c r="G327" s="36">
        <f t="shared" si="72"/>
        <v>0.14603520900004599</v>
      </c>
      <c r="H327" s="31">
        <v>2554170</v>
      </c>
      <c r="I327" s="36">
        <f t="shared" si="73"/>
        <v>0.30516736790352383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3776446</v>
      </c>
      <c r="O327" s="36">
        <f t="shared" si="77"/>
        <v>0.45120257690356985</v>
      </c>
      <c r="P327" s="31">
        <v>2268312</v>
      </c>
      <c r="Q327" s="31">
        <v>7143100</v>
      </c>
      <c r="R327" s="31">
        <v>8008380</v>
      </c>
      <c r="S327" s="31">
        <v>3612625</v>
      </c>
      <c r="T327" s="36">
        <f t="shared" si="78"/>
        <v>0.50575030448964731</v>
      </c>
      <c r="U327" s="36">
        <f t="shared" si="79"/>
        <v>0.12602234613227803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37363445</v>
      </c>
      <c r="E331" s="31">
        <v>37363445</v>
      </c>
      <c r="F331" s="31">
        <v>8378112</v>
      </c>
      <c r="G331" s="36">
        <f t="shared" si="72"/>
        <v>0.22423285647241575</v>
      </c>
      <c r="H331" s="31">
        <v>10351555</v>
      </c>
      <c r="I331" s="36">
        <f t="shared" si="73"/>
        <v>0.27705033623104081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18729667</v>
      </c>
      <c r="O331" s="36">
        <f t="shared" si="77"/>
        <v>0.50128319270345656</v>
      </c>
      <c r="P331" s="31">
        <v>10718946</v>
      </c>
      <c r="Q331" s="31">
        <v>40420823</v>
      </c>
      <c r="R331" s="31">
        <v>36913839</v>
      </c>
      <c r="S331" s="31">
        <v>19237910</v>
      </c>
      <c r="T331" s="36">
        <f t="shared" si="78"/>
        <v>0.475940581417652</v>
      </c>
      <c r="U331" s="36">
        <f t="shared" si="79"/>
        <v>-3.4274918448138458E-2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45733180</v>
      </c>
      <c r="E332" s="32">
        <f>SUM(E324:E331)</f>
        <v>45733180</v>
      </c>
      <c r="F332" s="32">
        <f>SUM(F324:F331)</f>
        <v>9600388</v>
      </c>
      <c r="G332" s="37">
        <f t="shared" si="72"/>
        <v>0.20992172422735528</v>
      </c>
      <c r="H332" s="32">
        <f>SUM(H324:H331)</f>
        <v>12905725</v>
      </c>
      <c r="I332" s="37">
        <f t="shared" si="73"/>
        <v>0.28219609919974953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22506113</v>
      </c>
      <c r="O332" s="37">
        <f t="shared" si="77"/>
        <v>0.49211782342710481</v>
      </c>
      <c r="P332" s="32">
        <f>SUM(P324:P331)</f>
        <v>12987258</v>
      </c>
      <c r="Q332" s="32">
        <f>SUM(Q324:Q331)</f>
        <v>47563923</v>
      </c>
      <c r="R332" s="32">
        <f>SUM(R324:R331)</f>
        <v>44922219</v>
      </c>
      <c r="S332" s="32">
        <f>SUM(S324:S331)</f>
        <v>22850535</v>
      </c>
      <c r="T332" s="37">
        <f t="shared" si="78"/>
        <v>0.48041737431960774</v>
      </c>
      <c r="U332" s="37">
        <f t="shared" si="79"/>
        <v>-6.2779225607130229E-3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-180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-180</v>
      </c>
      <c r="O333" s="36">
        <f t="shared" si="77"/>
        <v>0</v>
      </c>
      <c r="P333" s="31">
        <v>1208</v>
      </c>
      <c r="Q333" s="31">
        <v>6900</v>
      </c>
      <c r="R333" s="31">
        <v>7080</v>
      </c>
      <c r="S333" s="31">
        <v>1169</v>
      </c>
      <c r="T333" s="36">
        <f t="shared" si="78"/>
        <v>0.16942028985507246</v>
      </c>
      <c r="U333" s="36">
        <f t="shared" si="79"/>
        <v>-1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6038490</v>
      </c>
      <c r="E336" s="31">
        <v>6038490</v>
      </c>
      <c r="F336" s="31">
        <v>1458792</v>
      </c>
      <c r="G336" s="36">
        <f t="shared" si="72"/>
        <v>0.24158224986710253</v>
      </c>
      <c r="H336" s="31">
        <v>1904505</v>
      </c>
      <c r="I336" s="36">
        <f t="shared" si="73"/>
        <v>0.3153942459124715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3363297</v>
      </c>
      <c r="O336" s="36">
        <f t="shared" si="77"/>
        <v>0.55697649577957409</v>
      </c>
      <c r="P336" s="31">
        <v>1719931</v>
      </c>
      <c r="Q336" s="31">
        <v>6278445</v>
      </c>
      <c r="R336" s="31">
        <v>6156173</v>
      </c>
      <c r="S336" s="31">
        <v>3087676</v>
      </c>
      <c r="T336" s="36">
        <f t="shared" si="78"/>
        <v>0.49178992569019875</v>
      </c>
      <c r="U336" s="36">
        <f t="shared" si="79"/>
        <v>0.10731477018554814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6038490</v>
      </c>
      <c r="E337" s="32">
        <f>SUM(E333:E336)</f>
        <v>6038490</v>
      </c>
      <c r="F337" s="32">
        <f>SUM(F333:F336)</f>
        <v>1458612</v>
      </c>
      <c r="G337" s="37">
        <f t="shared" si="72"/>
        <v>0.24155244109040505</v>
      </c>
      <c r="H337" s="32">
        <f>SUM(H333:H336)</f>
        <v>1904505</v>
      </c>
      <c r="I337" s="37">
        <f t="shared" si="73"/>
        <v>0.3153942459124715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3363117</v>
      </c>
      <c r="O337" s="37">
        <f t="shared" si="77"/>
        <v>0.55694668700287653</v>
      </c>
      <c r="P337" s="32">
        <f>SUM(P333:P336)</f>
        <v>1721139</v>
      </c>
      <c r="Q337" s="32">
        <f>SUM(Q333:Q336)</f>
        <v>6285345</v>
      </c>
      <c r="R337" s="32">
        <f>SUM(R333:R336)</f>
        <v>6163253</v>
      </c>
      <c r="S337" s="32">
        <f>SUM(S333:S336)</f>
        <v>3088845</v>
      </c>
      <c r="T337" s="37">
        <f t="shared" si="78"/>
        <v>0.49143603095772787</v>
      </c>
      <c r="U337" s="37">
        <f t="shared" si="79"/>
        <v>0.10653758935216739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1747581804</v>
      </c>
      <c r="E338" s="32">
        <f>SUM(E302,E304:E309,E311:E316,E318:E322,E324:E331,E333:E336)</f>
        <v>1746148508</v>
      </c>
      <c r="F338" s="32">
        <f>SUM(F302,F304:F309,F311:F316,F318:F322,F324:F331,F333:F336)</f>
        <v>339550713</v>
      </c>
      <c r="G338" s="37">
        <f t="shared" si="72"/>
        <v>0.19429746420042263</v>
      </c>
      <c r="H338" s="32">
        <f>SUM(H302,H304:H309,H311:H316,H318:H322,H324:H331,H333:H336)</f>
        <v>454448712</v>
      </c>
      <c r="I338" s="37">
        <f t="shared" si="73"/>
        <v>0.26004431435474024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793999425</v>
      </c>
      <c r="O338" s="37">
        <f t="shared" si="77"/>
        <v>0.45434177855516283</v>
      </c>
      <c r="P338" s="32">
        <f>SUM(P302,P304:P309,P311:P316,P318:P322,P324:P331,P333:P336)</f>
        <v>488184819</v>
      </c>
      <c r="Q338" s="32">
        <f>SUM(Q302,Q304:Q309,Q311:Q316,Q318:Q322,Q324:Q331,Q333:Q336)</f>
        <v>1713759205</v>
      </c>
      <c r="R338" s="32">
        <f>SUM(R302,R304:R309,R311:R316,R318:R322,R324:R331,R333:R336)</f>
        <v>1675275522</v>
      </c>
      <c r="S338" s="32">
        <f>SUM(S302,S304:S309,S311:S316,S318:S322,S324:S331,S333:S336)</f>
        <v>797031306</v>
      </c>
      <c r="T338" s="37">
        <f t="shared" si="78"/>
        <v>0.46507776802867706</v>
      </c>
      <c r="U338" s="37">
        <f t="shared" si="79"/>
        <v>-6.9105194768459222E-2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7429871192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7429239390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1460295114</v>
      </c>
      <c r="G339" s="39">
        <f t="shared" si="72"/>
        <v>0.19654379951732548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1758978107</v>
      </c>
      <c r="I339" s="39">
        <f t="shared" si="73"/>
        <v>0.23674409172718267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3219273221</v>
      </c>
      <c r="O339" s="39">
        <f t="shared" si="77"/>
        <v>0.43328789124450812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1847469413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7375270932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6954629003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3333263078</v>
      </c>
      <c r="T339" s="39">
        <f t="shared" si="78"/>
        <v>0.45195127185600181</v>
      </c>
      <c r="U339" s="39">
        <f t="shared" si="79"/>
        <v>-4.7898658228015867E-2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1" max="16383" man="1"/>
    <brk id="232" max="16383" man="1"/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tabSelected="1" view="pageBreakPreview" topLeftCell="A257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6.5703125" bestFit="1" customWidth="1"/>
    <col min="5" max="5" width="11.7109375" hidden="1" customWidth="1"/>
    <col min="6" max="6" width="16.5703125" customWidth="1"/>
    <col min="7" max="7" width="11.5703125" customWidth="1"/>
    <col min="8" max="8" width="15.42578125" bestFit="1" customWidth="1"/>
    <col min="9" max="9" width="11.140625" bestFit="1" customWidth="1"/>
    <col min="10" max="13" width="11.7109375" hidden="1" customWidth="1"/>
    <col min="14" max="14" width="15.42578125" bestFit="1" customWidth="1"/>
    <col min="15" max="15" width="14" bestFit="1" customWidth="1"/>
    <col min="16" max="16" width="14.85546875" bestFit="1" customWidth="1"/>
    <col min="17" max="19" width="11.7109375" hidden="1" customWidth="1"/>
    <col min="20" max="20" width="14" bestFit="1" customWidth="1"/>
    <col min="21" max="21" width="12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74.2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282959774</v>
      </c>
      <c r="E8" s="31">
        <v>283959774</v>
      </c>
      <c r="F8" s="31">
        <v>66826930</v>
      </c>
      <c r="G8" s="36">
        <f>IF(($D8       =0),0,($F8       /$D8       ))</f>
        <v>0.23617113151921021</v>
      </c>
      <c r="H8" s="31">
        <v>70286523</v>
      </c>
      <c r="I8" s="36">
        <f>IF(($D8       =0),0,($H8       /$D8       ))</f>
        <v>0.24839757965031453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137113453</v>
      </c>
      <c r="O8" s="36">
        <f>IF(($D8       =0),0,($N8       /$D8       ))</f>
        <v>0.48456871116952477</v>
      </c>
      <c r="P8" s="31">
        <v>75543521</v>
      </c>
      <c r="Q8" s="31">
        <v>270733019</v>
      </c>
      <c r="R8" s="31">
        <v>293332956</v>
      </c>
      <c r="S8" s="31">
        <v>158010278</v>
      </c>
      <c r="T8" s="36">
        <f>IF(($Q8       =0),0,($S8       /$Q8       ))</f>
        <v>0.58363873968398361</v>
      </c>
      <c r="U8" s="36">
        <f>IF(($P8       =0),0,(($H8       /$P8       )-1))</f>
        <v>-6.958899890302972E-2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444685970</v>
      </c>
      <c r="E9" s="31">
        <v>444685970</v>
      </c>
      <c r="F9" s="31">
        <v>91796446</v>
      </c>
      <c r="G9" s="36">
        <f>IF(($D9       =0),0,($F9       /$D9       ))</f>
        <v>0.20642982282530747</v>
      </c>
      <c r="H9" s="31">
        <v>107281450</v>
      </c>
      <c r="I9" s="36">
        <f>IF(($D9       =0),0,($H9       /$D9       ))</f>
        <v>0.24125215823651913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199077896</v>
      </c>
      <c r="O9" s="36">
        <f>IF(($D9       =0),0,($N9       /$D9       ))</f>
        <v>0.44768198106182661</v>
      </c>
      <c r="P9" s="31">
        <v>70000040</v>
      </c>
      <c r="Q9" s="31">
        <v>465613470</v>
      </c>
      <c r="R9" s="31">
        <v>445462930</v>
      </c>
      <c r="S9" s="31">
        <v>122913244</v>
      </c>
      <c r="T9" s="36">
        <f>IF(($Q9       =0),0,($S9       /$Q9       ))</f>
        <v>0.26398128902928858</v>
      </c>
      <c r="U9" s="36">
        <f>IF(($P9       =0),0,(($H9       /$P9       )-1))</f>
        <v>0.53259126709070448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727645744</v>
      </c>
      <c r="E10" s="32">
        <f>SUM(E8:E9)</f>
        <v>728645744</v>
      </c>
      <c r="F10" s="32">
        <f>SUM(F8:F9)</f>
        <v>158623376</v>
      </c>
      <c r="G10" s="37">
        <f t="shared" ref="G10:G54" si="0">IF(($D10      =0),0,($F10      /$D10      ))</f>
        <v>0.2179953326298848</v>
      </c>
      <c r="H10" s="32">
        <f>SUM(H8:H9)</f>
        <v>177567973</v>
      </c>
      <c r="I10" s="37">
        <f t="shared" ref="I10:I54" si="1">IF(($D10      =0),0,($H10      /$D10      ))</f>
        <v>0.24403079996575916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336191349</v>
      </c>
      <c r="O10" s="37">
        <f t="shared" ref="O10:O54" si="5">IF(($D10      =0),0,($N10      /$D10      ))</f>
        <v>0.46202613259564396</v>
      </c>
      <c r="P10" s="32">
        <f>SUM(P8:P9)</f>
        <v>145543561</v>
      </c>
      <c r="Q10" s="32">
        <f>SUM(Q8:Q9)</f>
        <v>736346489</v>
      </c>
      <c r="R10" s="32">
        <f>SUM(R8:R9)</f>
        <v>738795886</v>
      </c>
      <c r="S10" s="32">
        <f>SUM(S8:S9)</f>
        <v>280923522</v>
      </c>
      <c r="T10" s="37">
        <f t="shared" ref="T10:T54" si="6">IF(($Q10      =0),0,($S10      /$Q10      ))</f>
        <v>0.38150996330750481</v>
      </c>
      <c r="U10" s="37">
        <f t="shared" ref="U10:U54" si="7">IF(($P10      =0),0,(($H10      /$P10      )-1))</f>
        <v>0.22003317618427665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23438485</v>
      </c>
      <c r="E11" s="31">
        <v>23438485</v>
      </c>
      <c r="F11" s="31">
        <v>5343592</v>
      </c>
      <c r="G11" s="36">
        <f t="shared" si="0"/>
        <v>0.22798367727265648</v>
      </c>
      <c r="H11" s="31">
        <v>6000828</v>
      </c>
      <c r="I11" s="36">
        <f t="shared" si="1"/>
        <v>0.25602456814081626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11344420</v>
      </c>
      <c r="O11" s="36">
        <f t="shared" si="5"/>
        <v>0.48400824541347276</v>
      </c>
      <c r="P11" s="31">
        <v>5385868</v>
      </c>
      <c r="Q11" s="31">
        <v>21718059</v>
      </c>
      <c r="R11" s="31">
        <v>21521537</v>
      </c>
      <c r="S11" s="31">
        <v>10056877</v>
      </c>
      <c r="T11" s="36">
        <f t="shared" si="6"/>
        <v>0.46306518460052071</v>
      </c>
      <c r="U11" s="36">
        <f t="shared" si="7"/>
        <v>0.11418029554381959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3379315</v>
      </c>
      <c r="E12" s="31">
        <v>3379315</v>
      </c>
      <c r="F12" s="31">
        <v>420453</v>
      </c>
      <c r="G12" s="36">
        <f t="shared" si="0"/>
        <v>0.12441959391178389</v>
      </c>
      <c r="H12" s="31">
        <v>604969</v>
      </c>
      <c r="I12" s="36">
        <f t="shared" si="1"/>
        <v>0.17902119216468426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1025422</v>
      </c>
      <c r="O12" s="36">
        <f t="shared" si="5"/>
        <v>0.30344078607646818</v>
      </c>
      <c r="P12" s="31">
        <v>510162</v>
      </c>
      <c r="Q12" s="31">
        <v>3090656</v>
      </c>
      <c r="R12" s="31">
        <v>3021505</v>
      </c>
      <c r="S12" s="31">
        <v>1004925</v>
      </c>
      <c r="T12" s="36">
        <f t="shared" si="6"/>
        <v>0.32514941811705994</v>
      </c>
      <c r="U12" s="36">
        <f t="shared" si="7"/>
        <v>0.18583704783970578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37675008</v>
      </c>
      <c r="E13" s="31">
        <v>37675008</v>
      </c>
      <c r="F13" s="31">
        <v>1164811</v>
      </c>
      <c r="G13" s="36">
        <f t="shared" si="0"/>
        <v>3.0917339154911395E-2</v>
      </c>
      <c r="H13" s="31">
        <v>2809237</v>
      </c>
      <c r="I13" s="36">
        <f t="shared" si="1"/>
        <v>7.456500075593879E-2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3974048</v>
      </c>
      <c r="O13" s="36">
        <f t="shared" si="5"/>
        <v>0.10548233991085018</v>
      </c>
      <c r="P13" s="31">
        <v>1428806</v>
      </c>
      <c r="Q13" s="31">
        <v>5197208</v>
      </c>
      <c r="R13" s="31">
        <v>7439736</v>
      </c>
      <c r="S13" s="31">
        <v>1796448</v>
      </c>
      <c r="T13" s="36">
        <f t="shared" si="6"/>
        <v>0.34565636010719603</v>
      </c>
      <c r="U13" s="36">
        <f t="shared" si="7"/>
        <v>0.96614305930966138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29833605</v>
      </c>
      <c r="E14" s="31">
        <v>29833605</v>
      </c>
      <c r="F14" s="31">
        <v>7757864</v>
      </c>
      <c r="G14" s="36">
        <f t="shared" si="0"/>
        <v>0.260037766136543</v>
      </c>
      <c r="H14" s="31">
        <v>10711060</v>
      </c>
      <c r="I14" s="36">
        <f t="shared" si="1"/>
        <v>0.35902667478502848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18468924</v>
      </c>
      <c r="O14" s="36">
        <f t="shared" si="5"/>
        <v>0.61906444092157153</v>
      </c>
      <c r="P14" s="31">
        <v>6978589</v>
      </c>
      <c r="Q14" s="31">
        <v>26545212</v>
      </c>
      <c r="R14" s="31">
        <v>26254361</v>
      </c>
      <c r="S14" s="31">
        <v>12995513</v>
      </c>
      <c r="T14" s="36">
        <f t="shared" si="6"/>
        <v>0.48956146969178471</v>
      </c>
      <c r="U14" s="36">
        <f t="shared" si="7"/>
        <v>0.53484608421559132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7756881</v>
      </c>
      <c r="E15" s="31">
        <v>7756881</v>
      </c>
      <c r="F15" s="31">
        <v>1111414</v>
      </c>
      <c r="G15" s="36">
        <f t="shared" si="0"/>
        <v>0.14328104298622088</v>
      </c>
      <c r="H15" s="31">
        <v>885851</v>
      </c>
      <c r="I15" s="36">
        <f t="shared" si="1"/>
        <v>0.11420195823553307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1997265</v>
      </c>
      <c r="O15" s="36">
        <f t="shared" si="5"/>
        <v>0.25748300122175394</v>
      </c>
      <c r="P15" s="31">
        <v>985955</v>
      </c>
      <c r="Q15" s="31">
        <v>6260108</v>
      </c>
      <c r="R15" s="31">
        <v>6434128</v>
      </c>
      <c r="S15" s="31">
        <v>2087846</v>
      </c>
      <c r="T15" s="36">
        <f t="shared" si="6"/>
        <v>0.3335159712899522</v>
      </c>
      <c r="U15" s="36">
        <f t="shared" si="7"/>
        <v>-0.10152998869116747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31456155</v>
      </c>
      <c r="E16" s="31">
        <v>38070248</v>
      </c>
      <c r="F16" s="31">
        <v>5863689</v>
      </c>
      <c r="G16" s="36">
        <f t="shared" si="0"/>
        <v>0.1864083197708048</v>
      </c>
      <c r="H16" s="31">
        <v>6163063</v>
      </c>
      <c r="I16" s="36">
        <f t="shared" si="1"/>
        <v>0.19592550329180411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12026752</v>
      </c>
      <c r="O16" s="36">
        <f t="shared" si="5"/>
        <v>0.38233382306260888</v>
      </c>
      <c r="P16" s="31">
        <v>7426064</v>
      </c>
      <c r="Q16" s="31">
        <v>31431916</v>
      </c>
      <c r="R16" s="31">
        <v>35970447</v>
      </c>
      <c r="S16" s="31">
        <v>13666723</v>
      </c>
      <c r="T16" s="36">
        <f t="shared" si="6"/>
        <v>0.43480400622093796</v>
      </c>
      <c r="U16" s="36">
        <f t="shared" si="7"/>
        <v>-0.17007677283686218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5469340</v>
      </c>
      <c r="E17" s="31">
        <v>5469340</v>
      </c>
      <c r="F17" s="31">
        <v>1597535</v>
      </c>
      <c r="G17" s="36">
        <f t="shared" si="0"/>
        <v>0.29208917346517133</v>
      </c>
      <c r="H17" s="31">
        <v>994288</v>
      </c>
      <c r="I17" s="36">
        <f t="shared" si="1"/>
        <v>0.18179304998409315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2591823</v>
      </c>
      <c r="O17" s="36">
        <f t="shared" si="5"/>
        <v>0.47388222344926445</v>
      </c>
      <c r="P17" s="31">
        <v>1276067</v>
      </c>
      <c r="Q17" s="31">
        <v>4074197</v>
      </c>
      <c r="R17" s="31">
        <v>4868865</v>
      </c>
      <c r="S17" s="31">
        <v>2442056</v>
      </c>
      <c r="T17" s="36">
        <f t="shared" si="6"/>
        <v>0.59939566005276623</v>
      </c>
      <c r="U17" s="36">
        <f t="shared" si="7"/>
        <v>-0.2208183426105369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95985576</v>
      </c>
      <c r="E18" s="31">
        <v>123601376</v>
      </c>
      <c r="F18" s="31">
        <v>22551153</v>
      </c>
      <c r="G18" s="36">
        <f t="shared" si="0"/>
        <v>0.23494314395737959</v>
      </c>
      <c r="H18" s="31">
        <v>38009475</v>
      </c>
      <c r="I18" s="36">
        <f t="shared" si="1"/>
        <v>0.39599152897722883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60560628</v>
      </c>
      <c r="O18" s="36">
        <f t="shared" si="5"/>
        <v>0.63093467293460848</v>
      </c>
      <c r="P18" s="31">
        <v>4712760</v>
      </c>
      <c r="Q18" s="31">
        <v>47440676</v>
      </c>
      <c r="R18" s="31">
        <v>122479536</v>
      </c>
      <c r="S18" s="31">
        <v>9309782</v>
      </c>
      <c r="T18" s="36">
        <f t="shared" si="6"/>
        <v>0.19624050045155342</v>
      </c>
      <c r="U18" s="36">
        <f t="shared" si="7"/>
        <v>7.0652261095409052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234994365</v>
      </c>
      <c r="E19" s="32">
        <f>SUM(E11:E18)</f>
        <v>269224258</v>
      </c>
      <c r="F19" s="32">
        <f>SUM(F11:F18)</f>
        <v>45810511</v>
      </c>
      <c r="G19" s="37">
        <f t="shared" si="0"/>
        <v>0.19494301916558723</v>
      </c>
      <c r="H19" s="32">
        <f>SUM(H11:H18)</f>
        <v>66178771</v>
      </c>
      <c r="I19" s="37">
        <f t="shared" si="1"/>
        <v>0.28161854434254202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111989282</v>
      </c>
      <c r="O19" s="37">
        <f t="shared" si="5"/>
        <v>0.47656156350812923</v>
      </c>
      <c r="P19" s="32">
        <f>SUM(P11:P18)</f>
        <v>28704271</v>
      </c>
      <c r="Q19" s="32">
        <f>SUM(Q11:Q18)</f>
        <v>145758032</v>
      </c>
      <c r="R19" s="32">
        <f>SUM(R11:R18)</f>
        <v>227990115</v>
      </c>
      <c r="S19" s="32">
        <f>SUM(S11:S18)</f>
        <v>53360170</v>
      </c>
      <c r="T19" s="37">
        <f t="shared" si="6"/>
        <v>0.36608733850083813</v>
      </c>
      <c r="U19" s="37">
        <f t="shared" si="7"/>
        <v>1.3055374233332735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31016456</v>
      </c>
      <c r="E20" s="31">
        <v>31016456</v>
      </c>
      <c r="F20" s="31">
        <v>479075</v>
      </c>
      <c r="G20" s="36">
        <f t="shared" si="0"/>
        <v>1.5445833011998533E-2</v>
      </c>
      <c r="H20" s="31">
        <v>6178232</v>
      </c>
      <c r="I20" s="36">
        <f t="shared" si="1"/>
        <v>0.19919206759147468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6657307</v>
      </c>
      <c r="O20" s="36">
        <f t="shared" si="5"/>
        <v>0.21463790060347321</v>
      </c>
      <c r="P20" s="31">
        <v>7300355</v>
      </c>
      <c r="Q20" s="31">
        <v>27592265</v>
      </c>
      <c r="R20" s="31">
        <v>28489693</v>
      </c>
      <c r="S20" s="31">
        <v>8640047</v>
      </c>
      <c r="T20" s="36">
        <f t="shared" si="6"/>
        <v>0.3131329377997783</v>
      </c>
      <c r="U20" s="36">
        <f t="shared" si="7"/>
        <v>-0.15370800461073464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52114654</v>
      </c>
      <c r="E21" s="31">
        <v>53471610</v>
      </c>
      <c r="F21" s="31">
        <v>7523968</v>
      </c>
      <c r="G21" s="36">
        <f t="shared" si="0"/>
        <v>0.14437336569480055</v>
      </c>
      <c r="H21" s="31">
        <v>10546544</v>
      </c>
      <c r="I21" s="36">
        <f t="shared" si="1"/>
        <v>0.20237194705351014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18070512</v>
      </c>
      <c r="O21" s="36">
        <f t="shared" si="5"/>
        <v>0.34674531274831066</v>
      </c>
      <c r="P21" s="31">
        <v>8794202</v>
      </c>
      <c r="Q21" s="31">
        <v>44186292</v>
      </c>
      <c r="R21" s="31">
        <v>49274105</v>
      </c>
      <c r="S21" s="31">
        <v>19376027</v>
      </c>
      <c r="T21" s="36">
        <f t="shared" si="6"/>
        <v>0.43850764848066454</v>
      </c>
      <c r="U21" s="36">
        <f t="shared" si="7"/>
        <v>0.19926105859292287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18064778</v>
      </c>
      <c r="E22" s="31">
        <v>18064779</v>
      </c>
      <c r="F22" s="31">
        <v>2894273</v>
      </c>
      <c r="G22" s="36">
        <f t="shared" si="0"/>
        <v>0.16021636136353296</v>
      </c>
      <c r="H22" s="31">
        <v>3090327</v>
      </c>
      <c r="I22" s="36">
        <f t="shared" si="1"/>
        <v>0.17106919332194395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5984600</v>
      </c>
      <c r="O22" s="36">
        <f t="shared" si="5"/>
        <v>0.33128555468547688</v>
      </c>
      <c r="P22" s="31">
        <v>2594944</v>
      </c>
      <c r="Q22" s="31">
        <v>15992201</v>
      </c>
      <c r="R22" s="31">
        <v>15992204</v>
      </c>
      <c r="S22" s="31">
        <v>5148498</v>
      </c>
      <c r="T22" s="36">
        <f t="shared" si="6"/>
        <v>0.32193804967808998</v>
      </c>
      <c r="U22" s="36">
        <f t="shared" si="7"/>
        <v>0.19090315629161947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9777016</v>
      </c>
      <c r="E23" s="31">
        <v>9777016</v>
      </c>
      <c r="F23" s="31">
        <v>2094310</v>
      </c>
      <c r="G23" s="36">
        <f t="shared" si="0"/>
        <v>0.21420748416490268</v>
      </c>
      <c r="H23" s="31">
        <v>1439460</v>
      </c>
      <c r="I23" s="36">
        <f t="shared" si="1"/>
        <v>0.14722897047524522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3533770</v>
      </c>
      <c r="O23" s="36">
        <f t="shared" si="5"/>
        <v>0.3614364546401479</v>
      </c>
      <c r="P23" s="31">
        <v>2278731</v>
      </c>
      <c r="Q23" s="31">
        <v>11024076</v>
      </c>
      <c r="R23" s="31">
        <v>9409552</v>
      </c>
      <c r="S23" s="31">
        <v>4596380</v>
      </c>
      <c r="T23" s="36">
        <f t="shared" si="6"/>
        <v>0.41694015897568193</v>
      </c>
      <c r="U23" s="36">
        <f t="shared" si="7"/>
        <v>-0.36830630732631453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9915136</v>
      </c>
      <c r="E24" s="31">
        <v>9915136</v>
      </c>
      <c r="F24" s="31">
        <v>1984191</v>
      </c>
      <c r="G24" s="36">
        <f t="shared" si="0"/>
        <v>0.20011737610053962</v>
      </c>
      <c r="H24" s="31">
        <v>2287776</v>
      </c>
      <c r="I24" s="36">
        <f t="shared" si="1"/>
        <v>0.23073571557666986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4271967</v>
      </c>
      <c r="O24" s="36">
        <f t="shared" si="5"/>
        <v>0.43085309167720948</v>
      </c>
      <c r="P24" s="31">
        <v>2003882</v>
      </c>
      <c r="Q24" s="31">
        <v>6470335</v>
      </c>
      <c r="R24" s="31">
        <v>8520360</v>
      </c>
      <c r="S24" s="31">
        <v>4097885</v>
      </c>
      <c r="T24" s="36">
        <f t="shared" si="6"/>
        <v>0.63333428640093592</v>
      </c>
      <c r="U24" s="36">
        <f t="shared" si="7"/>
        <v>0.14167201461962331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31042556</v>
      </c>
      <c r="E25" s="31">
        <v>31042556</v>
      </c>
      <c r="F25" s="31">
        <v>7377350</v>
      </c>
      <c r="G25" s="36">
        <f t="shared" si="0"/>
        <v>0.23765278864279088</v>
      </c>
      <c r="H25" s="31">
        <v>8956915</v>
      </c>
      <c r="I25" s="36">
        <f t="shared" si="1"/>
        <v>0.28853664627358649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16334265</v>
      </c>
      <c r="O25" s="36">
        <f t="shared" si="5"/>
        <v>0.52618943491637737</v>
      </c>
      <c r="P25" s="31">
        <v>6026211</v>
      </c>
      <c r="Q25" s="31">
        <v>24236479</v>
      </c>
      <c r="R25" s="31">
        <v>29341479</v>
      </c>
      <c r="S25" s="31">
        <v>11728950</v>
      </c>
      <c r="T25" s="36">
        <f t="shared" si="6"/>
        <v>0.48393786902792274</v>
      </c>
      <c r="U25" s="36">
        <f t="shared" si="7"/>
        <v>0.48632615087656239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117644652</v>
      </c>
      <c r="E26" s="31">
        <v>117644652</v>
      </c>
      <c r="F26" s="31">
        <v>23316499</v>
      </c>
      <c r="G26" s="36">
        <f t="shared" si="0"/>
        <v>0.19819429615891082</v>
      </c>
      <c r="H26" s="31">
        <v>29852869</v>
      </c>
      <c r="I26" s="36">
        <f t="shared" si="1"/>
        <v>0.25375457781115285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53169368</v>
      </c>
      <c r="O26" s="36">
        <f t="shared" si="5"/>
        <v>0.45194887397006367</v>
      </c>
      <c r="P26" s="31">
        <v>15701685</v>
      </c>
      <c r="Q26" s="31">
        <v>115570265</v>
      </c>
      <c r="R26" s="31">
        <v>109749744</v>
      </c>
      <c r="S26" s="31">
        <v>37267931</v>
      </c>
      <c r="T26" s="36">
        <f t="shared" si="6"/>
        <v>0.32246989309923274</v>
      </c>
      <c r="U26" s="36">
        <f t="shared" si="7"/>
        <v>0.90125257257421731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269575248</v>
      </c>
      <c r="E27" s="32">
        <f>SUM(E20:E26)</f>
        <v>270932205</v>
      </c>
      <c r="F27" s="32">
        <f>SUM(F20:F26)</f>
        <v>45669666</v>
      </c>
      <c r="G27" s="37">
        <f t="shared" si="0"/>
        <v>0.16941342478149179</v>
      </c>
      <c r="H27" s="32">
        <f>SUM(H20:H26)</f>
        <v>62352123</v>
      </c>
      <c r="I27" s="37">
        <f t="shared" si="1"/>
        <v>0.23129765608154054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108021789</v>
      </c>
      <c r="O27" s="37">
        <f t="shared" si="5"/>
        <v>0.40071108086303237</v>
      </c>
      <c r="P27" s="32">
        <f>SUM(P20:P26)</f>
        <v>44700010</v>
      </c>
      <c r="Q27" s="32">
        <f>SUM(Q20:Q26)</f>
        <v>245071913</v>
      </c>
      <c r="R27" s="32">
        <f>SUM(R20:R26)</f>
        <v>250777137</v>
      </c>
      <c r="S27" s="32">
        <f>SUM(S20:S26)</f>
        <v>90855718</v>
      </c>
      <c r="T27" s="37">
        <f t="shared" si="6"/>
        <v>0.37073084747985791</v>
      </c>
      <c r="U27" s="37">
        <f t="shared" si="7"/>
        <v>0.39490176847835157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17343200</v>
      </c>
      <c r="E28" s="31">
        <v>17343200</v>
      </c>
      <c r="F28" s="31">
        <v>5048901</v>
      </c>
      <c r="G28" s="36">
        <f t="shared" si="0"/>
        <v>0.29111703722496424</v>
      </c>
      <c r="H28" s="31">
        <v>11427669</v>
      </c>
      <c r="I28" s="36">
        <f t="shared" si="1"/>
        <v>0.65891352230268929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16476570</v>
      </c>
      <c r="O28" s="36">
        <f t="shared" si="5"/>
        <v>0.95003055952765347</v>
      </c>
      <c r="P28" s="31">
        <v>3264501</v>
      </c>
      <c r="Q28" s="31">
        <v>23006708</v>
      </c>
      <c r="R28" s="31">
        <v>21456425</v>
      </c>
      <c r="S28" s="31">
        <v>6532765</v>
      </c>
      <c r="T28" s="36">
        <f t="shared" si="6"/>
        <v>0.28395044610467524</v>
      </c>
      <c r="U28" s="36">
        <f t="shared" si="7"/>
        <v>2.5005867665532957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20269679</v>
      </c>
      <c r="E29" s="31">
        <v>20269679</v>
      </c>
      <c r="F29" s="31">
        <v>3746201</v>
      </c>
      <c r="G29" s="36">
        <f t="shared" si="0"/>
        <v>0.18481797368374703</v>
      </c>
      <c r="H29" s="31">
        <v>4452453</v>
      </c>
      <c r="I29" s="36">
        <f t="shared" si="1"/>
        <v>0.21966075535779328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8198654</v>
      </c>
      <c r="O29" s="36">
        <f t="shared" si="5"/>
        <v>0.40447872904154031</v>
      </c>
      <c r="P29" s="31">
        <v>3381811</v>
      </c>
      <c r="Q29" s="31">
        <v>20486818</v>
      </c>
      <c r="R29" s="31">
        <v>22596818</v>
      </c>
      <c r="S29" s="31">
        <v>6655853</v>
      </c>
      <c r="T29" s="36">
        <f t="shared" si="6"/>
        <v>0.32488466486108286</v>
      </c>
      <c r="U29" s="36">
        <f t="shared" si="7"/>
        <v>0.31658836049678718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46073371</v>
      </c>
      <c r="E30" s="31">
        <v>46073371</v>
      </c>
      <c r="F30" s="31">
        <v>8608880</v>
      </c>
      <c r="G30" s="36">
        <f t="shared" si="0"/>
        <v>0.18685153296032972</v>
      </c>
      <c r="H30" s="31">
        <v>11678519</v>
      </c>
      <c r="I30" s="36">
        <f t="shared" si="1"/>
        <v>0.25347654722290669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20287399</v>
      </c>
      <c r="O30" s="36">
        <f t="shared" si="5"/>
        <v>0.44032808018323644</v>
      </c>
      <c r="P30" s="31">
        <v>8917713</v>
      </c>
      <c r="Q30" s="31">
        <v>46774809</v>
      </c>
      <c r="R30" s="31">
        <v>50692824</v>
      </c>
      <c r="S30" s="31">
        <v>18595679</v>
      </c>
      <c r="T30" s="36">
        <f t="shared" si="6"/>
        <v>0.39755756137881826</v>
      </c>
      <c r="U30" s="36">
        <f t="shared" si="7"/>
        <v>0.30958677409779845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12292464</v>
      </c>
      <c r="E31" s="31">
        <v>12292464</v>
      </c>
      <c r="F31" s="31">
        <v>3396357</v>
      </c>
      <c r="G31" s="36">
        <f t="shared" si="0"/>
        <v>0.27629586712639548</v>
      </c>
      <c r="H31" s="31">
        <v>3362222</v>
      </c>
      <c r="I31" s="36">
        <f t="shared" si="1"/>
        <v>0.2735189625123165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6758579</v>
      </c>
      <c r="O31" s="36">
        <f t="shared" si="5"/>
        <v>0.54981482963871198</v>
      </c>
      <c r="P31" s="31">
        <v>5498128</v>
      </c>
      <c r="Q31" s="31">
        <v>13170262</v>
      </c>
      <c r="R31" s="31">
        <v>14361149</v>
      </c>
      <c r="S31" s="31">
        <v>7378338</v>
      </c>
      <c r="T31" s="36">
        <f t="shared" si="6"/>
        <v>0.5602271238036115</v>
      </c>
      <c r="U31" s="36">
        <f t="shared" si="7"/>
        <v>-0.38847876950118299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10895397</v>
      </c>
      <c r="E32" s="31">
        <v>11430989</v>
      </c>
      <c r="F32" s="31">
        <v>1697588</v>
      </c>
      <c r="G32" s="36">
        <f t="shared" si="0"/>
        <v>0.15580781498829277</v>
      </c>
      <c r="H32" s="31">
        <v>2826545</v>
      </c>
      <c r="I32" s="36">
        <f t="shared" si="1"/>
        <v>0.25942560881443788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4524133</v>
      </c>
      <c r="O32" s="36">
        <f t="shared" si="5"/>
        <v>0.41523342380273065</v>
      </c>
      <c r="P32" s="31">
        <v>2060581</v>
      </c>
      <c r="Q32" s="31">
        <v>8497276</v>
      </c>
      <c r="R32" s="31">
        <v>10846440</v>
      </c>
      <c r="S32" s="31">
        <v>4355531</v>
      </c>
      <c r="T32" s="36">
        <f t="shared" si="6"/>
        <v>0.51257967847578445</v>
      </c>
      <c r="U32" s="36">
        <f t="shared" si="7"/>
        <v>0.37172234432909934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14126695</v>
      </c>
      <c r="E33" s="31">
        <v>14126695</v>
      </c>
      <c r="F33" s="31">
        <v>3582476</v>
      </c>
      <c r="G33" s="36">
        <f t="shared" si="0"/>
        <v>0.25359618792647537</v>
      </c>
      <c r="H33" s="31">
        <v>4164463</v>
      </c>
      <c r="I33" s="36">
        <f t="shared" si="1"/>
        <v>0.29479386367441218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7746939</v>
      </c>
      <c r="O33" s="36">
        <f t="shared" si="5"/>
        <v>0.5483900516008875</v>
      </c>
      <c r="P33" s="31">
        <v>3148970</v>
      </c>
      <c r="Q33" s="31">
        <v>13727247</v>
      </c>
      <c r="R33" s="31">
        <v>13727247</v>
      </c>
      <c r="S33" s="31">
        <v>6217725</v>
      </c>
      <c r="T33" s="36">
        <f t="shared" si="6"/>
        <v>0.45294770320662259</v>
      </c>
      <c r="U33" s="36">
        <f t="shared" si="7"/>
        <v>0.32248417736593238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133775182</v>
      </c>
      <c r="E34" s="31">
        <v>133775182</v>
      </c>
      <c r="F34" s="31">
        <v>13267358</v>
      </c>
      <c r="G34" s="36">
        <f t="shared" si="0"/>
        <v>9.9176527377103474E-2</v>
      </c>
      <c r="H34" s="31">
        <v>16941952</v>
      </c>
      <c r="I34" s="36">
        <f t="shared" si="1"/>
        <v>0.12664495571383338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30209310</v>
      </c>
      <c r="O34" s="36">
        <f t="shared" si="5"/>
        <v>0.22582148309093686</v>
      </c>
      <c r="P34" s="31">
        <v>17840203</v>
      </c>
      <c r="Q34" s="31">
        <v>95469971</v>
      </c>
      <c r="R34" s="31">
        <v>107702989</v>
      </c>
      <c r="S34" s="31">
        <v>28548912</v>
      </c>
      <c r="T34" s="36">
        <f t="shared" si="6"/>
        <v>0.2990355155758872</v>
      </c>
      <c r="U34" s="36">
        <f t="shared" si="7"/>
        <v>-5.0349819449924449E-2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254775988</v>
      </c>
      <c r="E35" s="32">
        <f>SUM(E28:E34)</f>
        <v>255311580</v>
      </c>
      <c r="F35" s="32">
        <f>SUM(F28:F34)</f>
        <v>39347761</v>
      </c>
      <c r="G35" s="37">
        <f t="shared" si="0"/>
        <v>0.15444061784974808</v>
      </c>
      <c r="H35" s="32">
        <f>SUM(H28:H34)</f>
        <v>54853823</v>
      </c>
      <c r="I35" s="37">
        <f t="shared" si="1"/>
        <v>0.21530216968484486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94201584</v>
      </c>
      <c r="O35" s="37">
        <f t="shared" si="5"/>
        <v>0.36974278753459294</v>
      </c>
      <c r="P35" s="32">
        <f>SUM(P28:P34)</f>
        <v>44111907</v>
      </c>
      <c r="Q35" s="32">
        <f>SUM(Q28:Q34)</f>
        <v>221133091</v>
      </c>
      <c r="R35" s="32">
        <f>SUM(R28:R34)</f>
        <v>241383892</v>
      </c>
      <c r="S35" s="32">
        <f>SUM(S28:S34)</f>
        <v>78284803</v>
      </c>
      <c r="T35" s="37">
        <f t="shared" si="6"/>
        <v>0.35401668129352926</v>
      </c>
      <c r="U35" s="37">
        <f t="shared" si="7"/>
        <v>0.24351511259760317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25540455</v>
      </c>
      <c r="E36" s="31">
        <v>25540455</v>
      </c>
      <c r="F36" s="31">
        <v>3982395</v>
      </c>
      <c r="G36" s="36">
        <f t="shared" si="0"/>
        <v>0.15592498254240184</v>
      </c>
      <c r="H36" s="31">
        <v>4043062</v>
      </c>
      <c r="I36" s="36">
        <f t="shared" si="1"/>
        <v>0.15830031219099269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8025457</v>
      </c>
      <c r="O36" s="36">
        <f t="shared" si="5"/>
        <v>0.31422529473339456</v>
      </c>
      <c r="P36" s="31">
        <v>4220380</v>
      </c>
      <c r="Q36" s="31">
        <v>29801304</v>
      </c>
      <c r="R36" s="31">
        <v>30315540</v>
      </c>
      <c r="S36" s="31">
        <v>8481300</v>
      </c>
      <c r="T36" s="36">
        <f t="shared" si="6"/>
        <v>0.28459492913464457</v>
      </c>
      <c r="U36" s="36">
        <f t="shared" si="7"/>
        <v>-4.2014700098095381E-2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33993041</v>
      </c>
      <c r="E37" s="31">
        <v>33993041</v>
      </c>
      <c r="F37" s="31">
        <v>2691423</v>
      </c>
      <c r="G37" s="36">
        <f t="shared" si="0"/>
        <v>7.9175705403938409E-2</v>
      </c>
      <c r="H37" s="31">
        <v>6708647</v>
      </c>
      <c r="I37" s="36">
        <f t="shared" si="1"/>
        <v>0.19735354068498903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9400070</v>
      </c>
      <c r="O37" s="36">
        <f t="shared" si="5"/>
        <v>0.27652924608892743</v>
      </c>
      <c r="P37" s="31">
        <v>6593185</v>
      </c>
      <c r="Q37" s="31">
        <v>25727191</v>
      </c>
      <c r="R37" s="31">
        <v>26958893</v>
      </c>
      <c r="S37" s="31">
        <v>10534754</v>
      </c>
      <c r="T37" s="36">
        <f t="shared" si="6"/>
        <v>0.40947937145567115</v>
      </c>
      <c r="U37" s="36">
        <f t="shared" si="7"/>
        <v>1.7512325226730407E-2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7282183</v>
      </c>
      <c r="E38" s="31">
        <v>7282183</v>
      </c>
      <c r="F38" s="31">
        <v>2932833</v>
      </c>
      <c r="G38" s="36">
        <f t="shared" si="0"/>
        <v>0.40274090887306729</v>
      </c>
      <c r="H38" s="31">
        <v>1807516</v>
      </c>
      <c r="I38" s="36">
        <f t="shared" si="1"/>
        <v>0.2482107357093333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4740349</v>
      </c>
      <c r="O38" s="36">
        <f t="shared" si="5"/>
        <v>0.65095164458240062</v>
      </c>
      <c r="P38" s="31">
        <v>2217691</v>
      </c>
      <c r="Q38" s="31">
        <v>8766463</v>
      </c>
      <c r="R38" s="31">
        <v>7323196</v>
      </c>
      <c r="S38" s="31">
        <v>3735271</v>
      </c>
      <c r="T38" s="36">
        <f t="shared" si="6"/>
        <v>0.42608643873817753</v>
      </c>
      <c r="U38" s="36">
        <f t="shared" si="7"/>
        <v>-0.18495588429587351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71915897</v>
      </c>
      <c r="E39" s="31">
        <v>72669572</v>
      </c>
      <c r="F39" s="31">
        <v>16922376</v>
      </c>
      <c r="G39" s="36">
        <f t="shared" si="0"/>
        <v>0.23530786246050717</v>
      </c>
      <c r="H39" s="31">
        <v>10186029</v>
      </c>
      <c r="I39" s="36">
        <f t="shared" si="1"/>
        <v>0.14163807203850909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27108405</v>
      </c>
      <c r="O39" s="36">
        <f t="shared" si="5"/>
        <v>0.37694593449901626</v>
      </c>
      <c r="P39" s="31">
        <v>16852775</v>
      </c>
      <c r="Q39" s="31">
        <v>51109785</v>
      </c>
      <c r="R39" s="31">
        <v>60053665</v>
      </c>
      <c r="S39" s="31">
        <v>30659639</v>
      </c>
      <c r="T39" s="36">
        <f t="shared" si="6"/>
        <v>0.59987806640157071</v>
      </c>
      <c r="U39" s="36">
        <f t="shared" si="7"/>
        <v>-0.39558743293018506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138731576</v>
      </c>
      <c r="E40" s="32">
        <f>SUM(E36:E39)</f>
        <v>139485251</v>
      </c>
      <c r="F40" s="32">
        <f>SUM(F36:F39)</f>
        <v>26529027</v>
      </c>
      <c r="G40" s="37">
        <f t="shared" si="0"/>
        <v>0.19122558659608971</v>
      </c>
      <c r="H40" s="32">
        <f>SUM(H36:H39)</f>
        <v>22745254</v>
      </c>
      <c r="I40" s="37">
        <f t="shared" si="1"/>
        <v>0.16395152895833895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49274281</v>
      </c>
      <c r="O40" s="37">
        <f t="shared" si="5"/>
        <v>0.35517711555442866</v>
      </c>
      <c r="P40" s="32">
        <f>SUM(P36:P39)</f>
        <v>29884031</v>
      </c>
      <c r="Q40" s="32">
        <f>SUM(Q36:Q39)</f>
        <v>115404743</v>
      </c>
      <c r="R40" s="32">
        <f>SUM(R36:R39)</f>
        <v>124651294</v>
      </c>
      <c r="S40" s="32">
        <f>SUM(S36:S39)</f>
        <v>53410964</v>
      </c>
      <c r="T40" s="37">
        <f t="shared" si="6"/>
        <v>0.46281428831742211</v>
      </c>
      <c r="U40" s="37">
        <f t="shared" si="7"/>
        <v>-0.23888266613028208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36187113</v>
      </c>
      <c r="E41" s="31">
        <v>35965113</v>
      </c>
      <c r="F41" s="31">
        <v>6261876</v>
      </c>
      <c r="G41" s="36">
        <f t="shared" si="0"/>
        <v>0.17304160185422915</v>
      </c>
      <c r="H41" s="31">
        <v>4787658</v>
      </c>
      <c r="I41" s="36">
        <f t="shared" si="1"/>
        <v>0.13230284493819663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11049534</v>
      </c>
      <c r="O41" s="36">
        <f t="shared" si="5"/>
        <v>0.30534444679242578</v>
      </c>
      <c r="P41" s="31">
        <v>10732642</v>
      </c>
      <c r="Q41" s="31">
        <v>31552404</v>
      </c>
      <c r="R41" s="31">
        <v>31402508</v>
      </c>
      <c r="S41" s="31">
        <v>15628335</v>
      </c>
      <c r="T41" s="36">
        <f t="shared" si="6"/>
        <v>0.49531360589830176</v>
      </c>
      <c r="U41" s="36">
        <f t="shared" si="7"/>
        <v>-0.55391617460081122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31841105</v>
      </c>
      <c r="E42" s="31">
        <v>31841105</v>
      </c>
      <c r="F42" s="31">
        <v>6857221</v>
      </c>
      <c r="G42" s="36">
        <f t="shared" si="0"/>
        <v>0.21535750722218969</v>
      </c>
      <c r="H42" s="31">
        <v>6073184</v>
      </c>
      <c r="I42" s="36">
        <f t="shared" si="1"/>
        <v>0.19073408413432888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12930405</v>
      </c>
      <c r="O42" s="36">
        <f t="shared" si="5"/>
        <v>0.40609159135651857</v>
      </c>
      <c r="P42" s="31">
        <v>6259526</v>
      </c>
      <c r="Q42" s="31">
        <v>24859954</v>
      </c>
      <c r="R42" s="31">
        <v>25542085</v>
      </c>
      <c r="S42" s="31">
        <v>11383689</v>
      </c>
      <c r="T42" s="36">
        <f t="shared" si="6"/>
        <v>0.45791271375642933</v>
      </c>
      <c r="U42" s="36">
        <f t="shared" si="7"/>
        <v>-2.9769346752453796E-2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43247914</v>
      </c>
      <c r="E43" s="31">
        <v>47943947</v>
      </c>
      <c r="F43" s="31">
        <v>3856700</v>
      </c>
      <c r="G43" s="36">
        <f t="shared" si="0"/>
        <v>8.9176555428777449E-2</v>
      </c>
      <c r="H43" s="31">
        <v>5440547</v>
      </c>
      <c r="I43" s="36">
        <f t="shared" si="1"/>
        <v>0.12579906166110116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9297247</v>
      </c>
      <c r="O43" s="36">
        <f t="shared" si="5"/>
        <v>0.21497561708987861</v>
      </c>
      <c r="P43" s="31">
        <v>4893144</v>
      </c>
      <c r="Q43" s="31">
        <v>39301958</v>
      </c>
      <c r="R43" s="31">
        <v>44437823</v>
      </c>
      <c r="S43" s="31">
        <v>10147472</v>
      </c>
      <c r="T43" s="36">
        <f t="shared" si="6"/>
        <v>0.2581925307639889</v>
      </c>
      <c r="U43" s="36">
        <f t="shared" si="7"/>
        <v>0.11187142663285599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36440718</v>
      </c>
      <c r="E44" s="31">
        <v>37804529</v>
      </c>
      <c r="F44" s="31">
        <v>6986305</v>
      </c>
      <c r="G44" s="36">
        <f t="shared" si="0"/>
        <v>0.19171699635556028</v>
      </c>
      <c r="H44" s="31">
        <v>13253130</v>
      </c>
      <c r="I44" s="36">
        <f t="shared" si="1"/>
        <v>0.36369014463436206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20239435</v>
      </c>
      <c r="O44" s="36">
        <f t="shared" si="5"/>
        <v>0.55540714098992228</v>
      </c>
      <c r="P44" s="31">
        <v>11454270</v>
      </c>
      <c r="Q44" s="31">
        <v>40406514</v>
      </c>
      <c r="R44" s="31">
        <v>39075358</v>
      </c>
      <c r="S44" s="31">
        <v>18966067</v>
      </c>
      <c r="T44" s="36">
        <f t="shared" si="6"/>
        <v>0.46938142201527211</v>
      </c>
      <c r="U44" s="36">
        <f t="shared" si="7"/>
        <v>0.15704710994240578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39533981</v>
      </c>
      <c r="E45" s="31">
        <v>39546108</v>
      </c>
      <c r="F45" s="31">
        <v>5773925</v>
      </c>
      <c r="G45" s="36">
        <f t="shared" si="0"/>
        <v>0.14604967306479963</v>
      </c>
      <c r="H45" s="31">
        <v>6801860</v>
      </c>
      <c r="I45" s="36">
        <f t="shared" si="1"/>
        <v>0.17205097558983498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12575785</v>
      </c>
      <c r="O45" s="36">
        <f t="shared" si="5"/>
        <v>0.31810064865463461</v>
      </c>
      <c r="P45" s="31">
        <v>7218887</v>
      </c>
      <c r="Q45" s="31">
        <v>36345137</v>
      </c>
      <c r="R45" s="31">
        <v>33413896</v>
      </c>
      <c r="S45" s="31">
        <v>13858691</v>
      </c>
      <c r="T45" s="36">
        <f t="shared" si="6"/>
        <v>0.38130798626512263</v>
      </c>
      <c r="U45" s="36">
        <f t="shared" si="7"/>
        <v>-5.7768877667706997E-2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183430776</v>
      </c>
      <c r="E46" s="31">
        <v>183430776</v>
      </c>
      <c r="F46" s="31">
        <v>18118375</v>
      </c>
      <c r="G46" s="36">
        <f t="shared" si="0"/>
        <v>9.8775000548435771E-2</v>
      </c>
      <c r="H46" s="31">
        <v>28173744</v>
      </c>
      <c r="I46" s="36">
        <f t="shared" si="1"/>
        <v>0.15359333157921112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46292119</v>
      </c>
      <c r="O46" s="36">
        <f t="shared" si="5"/>
        <v>0.25236833212764687</v>
      </c>
      <c r="P46" s="31">
        <v>24291951</v>
      </c>
      <c r="Q46" s="31">
        <v>232203376</v>
      </c>
      <c r="R46" s="31">
        <v>225584217</v>
      </c>
      <c r="S46" s="31">
        <v>40041983</v>
      </c>
      <c r="T46" s="36">
        <f t="shared" si="6"/>
        <v>0.17244358669445012</v>
      </c>
      <c r="U46" s="36">
        <f t="shared" si="7"/>
        <v>0.15979749835655443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370681607</v>
      </c>
      <c r="E47" s="32">
        <f>SUM(E41:E46)</f>
        <v>376531578</v>
      </c>
      <c r="F47" s="32">
        <f>SUM(F41:F46)</f>
        <v>47854402</v>
      </c>
      <c r="G47" s="37">
        <f t="shared" si="0"/>
        <v>0.12909839899339812</v>
      </c>
      <c r="H47" s="32">
        <f>SUM(H41:H46)</f>
        <v>64530123</v>
      </c>
      <c r="I47" s="37">
        <f t="shared" si="1"/>
        <v>0.1740850416675786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112384525</v>
      </c>
      <c r="O47" s="37">
        <f t="shared" si="5"/>
        <v>0.30318344066097674</v>
      </c>
      <c r="P47" s="32">
        <f>SUM(P41:P46)</f>
        <v>64850420</v>
      </c>
      <c r="Q47" s="32">
        <f>SUM(Q41:Q46)</f>
        <v>404669343</v>
      </c>
      <c r="R47" s="32">
        <f>SUM(R41:R46)</f>
        <v>399455887</v>
      </c>
      <c r="S47" s="32">
        <f>SUM(S41:S46)</f>
        <v>110026237</v>
      </c>
      <c r="T47" s="37">
        <f t="shared" si="6"/>
        <v>0.27189170344440944</v>
      </c>
      <c r="U47" s="37">
        <f t="shared" si="7"/>
        <v>-4.9390119601384619E-3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48685884</v>
      </c>
      <c r="E48" s="31">
        <v>48685884</v>
      </c>
      <c r="F48" s="31">
        <v>5484838</v>
      </c>
      <c r="G48" s="36">
        <f t="shared" si="0"/>
        <v>0.11265766479663797</v>
      </c>
      <c r="H48" s="31">
        <v>14223399</v>
      </c>
      <c r="I48" s="36">
        <f t="shared" si="1"/>
        <v>0.2921462615323982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19708237</v>
      </c>
      <c r="O48" s="36">
        <f t="shared" si="5"/>
        <v>0.40480392632903617</v>
      </c>
      <c r="P48" s="31">
        <v>9921052</v>
      </c>
      <c r="Q48" s="31">
        <v>38759220</v>
      </c>
      <c r="R48" s="31">
        <v>35224452</v>
      </c>
      <c r="S48" s="31">
        <v>14707756</v>
      </c>
      <c r="T48" s="36">
        <f t="shared" si="6"/>
        <v>0.37946470543008864</v>
      </c>
      <c r="U48" s="36">
        <f t="shared" si="7"/>
        <v>0.43365834590928465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67510030</v>
      </c>
      <c r="E49" s="31">
        <v>68510030</v>
      </c>
      <c r="F49" s="31">
        <v>13018501</v>
      </c>
      <c r="G49" s="36">
        <f t="shared" si="0"/>
        <v>0.1928380271790725</v>
      </c>
      <c r="H49" s="31">
        <v>24366475</v>
      </c>
      <c r="I49" s="36">
        <f t="shared" si="1"/>
        <v>0.36093118311456829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37384976</v>
      </c>
      <c r="O49" s="36">
        <f t="shared" si="5"/>
        <v>0.55376921029364079</v>
      </c>
      <c r="P49" s="31">
        <v>13228711</v>
      </c>
      <c r="Q49" s="31">
        <v>48803227</v>
      </c>
      <c r="R49" s="31">
        <v>63275392</v>
      </c>
      <c r="S49" s="31">
        <v>20919864</v>
      </c>
      <c r="T49" s="36">
        <f t="shared" si="6"/>
        <v>0.42865739185648521</v>
      </c>
      <c r="U49" s="36">
        <f t="shared" si="7"/>
        <v>0.84193871950184707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33167784</v>
      </c>
      <c r="E50" s="31">
        <v>33167784</v>
      </c>
      <c r="F50" s="31">
        <v>5269903</v>
      </c>
      <c r="G50" s="36">
        <f t="shared" si="0"/>
        <v>0.15888619511029137</v>
      </c>
      <c r="H50" s="31">
        <v>5489427</v>
      </c>
      <c r="I50" s="36">
        <f t="shared" si="1"/>
        <v>0.16550478621061931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10759330</v>
      </c>
      <c r="O50" s="36">
        <f t="shared" si="5"/>
        <v>0.32439098132091065</v>
      </c>
      <c r="P50" s="31">
        <v>5757804</v>
      </c>
      <c r="Q50" s="31">
        <v>27598704</v>
      </c>
      <c r="R50" s="31">
        <v>33682285</v>
      </c>
      <c r="S50" s="31">
        <v>10189019</v>
      </c>
      <c r="T50" s="36">
        <f t="shared" si="6"/>
        <v>0.36918469070141846</v>
      </c>
      <c r="U50" s="36">
        <f t="shared" si="7"/>
        <v>-4.6610999610268045E-2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43706896</v>
      </c>
      <c r="E51" s="31">
        <v>43684896</v>
      </c>
      <c r="F51" s="31">
        <v>833448</v>
      </c>
      <c r="G51" s="36">
        <f t="shared" si="0"/>
        <v>1.9069027459648474E-2</v>
      </c>
      <c r="H51" s="31">
        <v>8069841</v>
      </c>
      <c r="I51" s="36">
        <f t="shared" si="1"/>
        <v>0.18463541771531888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8903289</v>
      </c>
      <c r="O51" s="36">
        <f t="shared" si="5"/>
        <v>0.20370444517496736</v>
      </c>
      <c r="P51" s="31">
        <v>8995952</v>
      </c>
      <c r="Q51" s="31">
        <v>34469796</v>
      </c>
      <c r="R51" s="31">
        <v>34003479</v>
      </c>
      <c r="S51" s="31">
        <v>15269497</v>
      </c>
      <c r="T51" s="36">
        <f t="shared" si="6"/>
        <v>0.44298193699782845</v>
      </c>
      <c r="U51" s="36">
        <f t="shared" si="7"/>
        <v>-0.10294752573157351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78547820</v>
      </c>
      <c r="E52" s="31">
        <v>78547820</v>
      </c>
      <c r="F52" s="31">
        <v>18948657</v>
      </c>
      <c r="G52" s="36">
        <f t="shared" si="0"/>
        <v>0.24123721065715129</v>
      </c>
      <c r="H52" s="31">
        <v>23192121</v>
      </c>
      <c r="I52" s="36">
        <f t="shared" si="1"/>
        <v>0.295261167019021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42140778</v>
      </c>
      <c r="O52" s="36">
        <f t="shared" si="5"/>
        <v>0.53649837767617226</v>
      </c>
      <c r="P52" s="31">
        <v>31347306</v>
      </c>
      <c r="Q52" s="31">
        <v>85967501</v>
      </c>
      <c r="R52" s="31">
        <v>88488402</v>
      </c>
      <c r="S52" s="31">
        <v>46458637</v>
      </c>
      <c r="T52" s="36">
        <f t="shared" si="6"/>
        <v>0.54042093185888929</v>
      </c>
      <c r="U52" s="36">
        <f t="shared" si="7"/>
        <v>-0.26015584879925568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271618414</v>
      </c>
      <c r="E53" s="32">
        <f>SUM(E48:E52)</f>
        <v>272596414</v>
      </c>
      <c r="F53" s="32">
        <f>SUM(F48:F52)</f>
        <v>43555347</v>
      </c>
      <c r="G53" s="37">
        <f t="shared" si="0"/>
        <v>0.16035491246186276</v>
      </c>
      <c r="H53" s="32">
        <f>SUM(H48:H52)</f>
        <v>75341263</v>
      </c>
      <c r="I53" s="37">
        <f t="shared" si="1"/>
        <v>0.27737906974156767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118896610</v>
      </c>
      <c r="O53" s="37">
        <f t="shared" si="5"/>
        <v>0.43773398220343046</v>
      </c>
      <c r="P53" s="32">
        <f>SUM(P48:P52)</f>
        <v>69250825</v>
      </c>
      <c r="Q53" s="32">
        <f>SUM(Q48:Q52)</f>
        <v>235598448</v>
      </c>
      <c r="R53" s="32">
        <f>SUM(R48:R52)</f>
        <v>254674010</v>
      </c>
      <c r="S53" s="32">
        <f>SUM(S48:S52)</f>
        <v>107544773</v>
      </c>
      <c r="T53" s="37">
        <f t="shared" si="6"/>
        <v>0.45647487881584009</v>
      </c>
      <c r="U53" s="37">
        <f t="shared" si="7"/>
        <v>8.7947515426711531E-2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2268022942</v>
      </c>
      <c r="E54" s="32">
        <f>SUM(E8:E9,E11:E18,E20:E26,E28:E34,E36:E39,E41:E46,E48:E52)</f>
        <v>2312727030</v>
      </c>
      <c r="F54" s="32">
        <f>SUM(F8:F9,F11:F18,F20:F26,F28:F34,F36:F39,F41:F46,F48:F52)</f>
        <v>407390090</v>
      </c>
      <c r="G54" s="37">
        <f t="shared" si="0"/>
        <v>0.17962344315651108</v>
      </c>
      <c r="H54" s="32">
        <f>SUM(H8:H9,H11:H18,H20:H26,H28:H34,H36:H39,H41:H46,H48:H52)</f>
        <v>523569330</v>
      </c>
      <c r="I54" s="37">
        <f t="shared" si="1"/>
        <v>0.23084833945211478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930959420</v>
      </c>
      <c r="O54" s="37">
        <f t="shared" si="5"/>
        <v>0.41047178260862582</v>
      </c>
      <c r="P54" s="32">
        <f>SUM(P8:P9,P11:P18,P20:P26,P28:P34,P36:P39,P41:P46,P48:P52)</f>
        <v>427045025</v>
      </c>
      <c r="Q54" s="32">
        <f>SUM(Q8:Q9,Q11:Q18,Q20:Q26,Q28:Q34,Q36:Q39,Q41:Q46,Q48:Q52)</f>
        <v>2103982059</v>
      </c>
      <c r="R54" s="32">
        <f>SUM(R8:R9,R11:R18,R20:R26,R28:R34,R36:R39,R41:R46,R48:R52)</f>
        <v>2237728221</v>
      </c>
      <c r="S54" s="32">
        <f>SUM(S8:S9,S11:S18,S20:S26,S28:S34,S36:S39,S41:S46,S48:S52)</f>
        <v>774406187</v>
      </c>
      <c r="T54" s="37">
        <f t="shared" si="6"/>
        <v>0.36806691563143218</v>
      </c>
      <c r="U54" s="37">
        <f t="shared" si="7"/>
        <v>0.22602840297694615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62448440</v>
      </c>
      <c r="E57" s="31">
        <v>62448440</v>
      </c>
      <c r="F57" s="31">
        <v>11339212</v>
      </c>
      <c r="G57" s="36">
        <f t="shared" ref="G57:G85" si="8">IF(($D57      =0),0,($F57      /$D57      ))</f>
        <v>0.18157718591529268</v>
      </c>
      <c r="H57" s="31">
        <v>13741043</v>
      </c>
      <c r="I57" s="36">
        <f t="shared" ref="I57:I85" si="9">IF(($D57      =0),0,($H57      /$D57      ))</f>
        <v>0.2200382107223175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25080255</v>
      </c>
      <c r="O57" s="36">
        <f t="shared" ref="O57:O85" si="13">IF(($D57      =0),0,($N57      /$D57      ))</f>
        <v>0.40161539663761014</v>
      </c>
      <c r="P57" s="31">
        <v>10728902</v>
      </c>
      <c r="Q57" s="31">
        <v>63537384</v>
      </c>
      <c r="R57" s="31">
        <v>54066700</v>
      </c>
      <c r="S57" s="31">
        <v>21547264</v>
      </c>
      <c r="T57" s="36">
        <f t="shared" ref="T57:T85" si="14">IF(($Q57      =0),0,($S57      /$Q57      ))</f>
        <v>0.33912733958326013</v>
      </c>
      <c r="U57" s="36">
        <f t="shared" ref="U57:U85" si="15">IF(($P57      =0),0,(($H57      /$P57      )-1))</f>
        <v>0.28075016436910327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62448440</v>
      </c>
      <c r="E58" s="32">
        <f>E57</f>
        <v>62448440</v>
      </c>
      <c r="F58" s="32">
        <f>F57</f>
        <v>11339212</v>
      </c>
      <c r="G58" s="37">
        <f t="shared" si="8"/>
        <v>0.18157718591529268</v>
      </c>
      <c r="H58" s="32">
        <f>H57</f>
        <v>13741043</v>
      </c>
      <c r="I58" s="37">
        <f t="shared" si="9"/>
        <v>0.2200382107223175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25080255</v>
      </c>
      <c r="O58" s="37">
        <f t="shared" si="13"/>
        <v>0.40161539663761014</v>
      </c>
      <c r="P58" s="32">
        <f>P57</f>
        <v>10728902</v>
      </c>
      <c r="Q58" s="32">
        <f>Q57</f>
        <v>63537384</v>
      </c>
      <c r="R58" s="32">
        <f>R57</f>
        <v>54066700</v>
      </c>
      <c r="S58" s="32">
        <f>S57</f>
        <v>21547264</v>
      </c>
      <c r="T58" s="37">
        <f t="shared" si="14"/>
        <v>0.33912733958326013</v>
      </c>
      <c r="U58" s="37">
        <f t="shared" si="15"/>
        <v>0.28075016436910327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10527921</v>
      </c>
      <c r="E59" s="31">
        <v>10527921</v>
      </c>
      <c r="F59" s="31">
        <v>718375</v>
      </c>
      <c r="G59" s="36">
        <f t="shared" si="8"/>
        <v>6.8235219470206887E-2</v>
      </c>
      <c r="H59" s="31">
        <v>7100</v>
      </c>
      <c r="I59" s="36">
        <f t="shared" si="9"/>
        <v>6.7439715780542051E-4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725475</v>
      </c>
      <c r="O59" s="36">
        <f t="shared" si="13"/>
        <v>6.8909616628012316E-2</v>
      </c>
      <c r="P59" s="31">
        <v>35973</v>
      </c>
      <c r="Q59" s="31">
        <v>2599252</v>
      </c>
      <c r="R59" s="31">
        <v>2140752</v>
      </c>
      <c r="S59" s="31">
        <v>35973</v>
      </c>
      <c r="T59" s="36">
        <f t="shared" si="14"/>
        <v>1.3839750820620701E-2</v>
      </c>
      <c r="U59" s="36">
        <f t="shared" si="15"/>
        <v>-0.80262975009034554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84036</v>
      </c>
      <c r="E60" s="31">
        <v>84036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75000</v>
      </c>
      <c r="R60" s="31">
        <v>75000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9862104</v>
      </c>
      <c r="E61" s="31">
        <v>9862104</v>
      </c>
      <c r="F61" s="31">
        <v>817947</v>
      </c>
      <c r="G61" s="36">
        <f t="shared" si="8"/>
        <v>8.2938387183911264E-2</v>
      </c>
      <c r="H61" s="31">
        <v>751719</v>
      </c>
      <c r="I61" s="36">
        <f t="shared" si="9"/>
        <v>7.6222984466600641E-2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1569666</v>
      </c>
      <c r="O61" s="36">
        <f t="shared" si="13"/>
        <v>0.15916137165051189</v>
      </c>
      <c r="P61" s="31">
        <v>4264399</v>
      </c>
      <c r="Q61" s="31">
        <v>8487099</v>
      </c>
      <c r="R61" s="31">
        <v>8082712</v>
      </c>
      <c r="S61" s="31">
        <v>4941011</v>
      </c>
      <c r="T61" s="36">
        <f t="shared" si="14"/>
        <v>0.58217902253761855</v>
      </c>
      <c r="U61" s="36">
        <f t="shared" si="15"/>
        <v>-0.82372217046294216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15362366</v>
      </c>
      <c r="E62" s="31">
        <v>15362366</v>
      </c>
      <c r="F62" s="31">
        <v>3550459</v>
      </c>
      <c r="G62" s="36">
        <f t="shared" si="8"/>
        <v>0.2311140744856619</v>
      </c>
      <c r="H62" s="31">
        <v>3442425</v>
      </c>
      <c r="I62" s="36">
        <f t="shared" si="9"/>
        <v>0.22408169418695012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6992884</v>
      </c>
      <c r="O62" s="36">
        <f t="shared" si="13"/>
        <v>0.45519576867261202</v>
      </c>
      <c r="P62" s="31">
        <v>9924169</v>
      </c>
      <c r="Q62" s="31">
        <v>18260485</v>
      </c>
      <c r="R62" s="31">
        <v>18295972</v>
      </c>
      <c r="S62" s="31">
        <v>11669873</v>
      </c>
      <c r="T62" s="36">
        <f t="shared" si="14"/>
        <v>0.63907793248645917</v>
      </c>
      <c r="U62" s="36">
        <f t="shared" si="15"/>
        <v>-0.65312712832681508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35836427</v>
      </c>
      <c r="E63" s="32">
        <f>SUM(E59:E62)</f>
        <v>35836427</v>
      </c>
      <c r="F63" s="32">
        <f>SUM(F59:F62)</f>
        <v>5086781</v>
      </c>
      <c r="G63" s="37">
        <f t="shared" si="8"/>
        <v>0.14194442431439944</v>
      </c>
      <c r="H63" s="32">
        <f>SUM(H59:H62)</f>
        <v>4201244</v>
      </c>
      <c r="I63" s="37">
        <f t="shared" si="9"/>
        <v>0.11723389722976568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9288025</v>
      </c>
      <c r="O63" s="37">
        <f t="shared" si="13"/>
        <v>0.25917832154416509</v>
      </c>
      <c r="P63" s="32">
        <f>SUM(P59:P62)</f>
        <v>14224541</v>
      </c>
      <c r="Q63" s="32">
        <f>SUM(Q59:Q62)</f>
        <v>29421836</v>
      </c>
      <c r="R63" s="32">
        <f>SUM(R59:R62)</f>
        <v>28594436</v>
      </c>
      <c r="S63" s="32">
        <f>SUM(S59:S62)</f>
        <v>16646857</v>
      </c>
      <c r="T63" s="37">
        <f t="shared" si="14"/>
        <v>0.56579939470806651</v>
      </c>
      <c r="U63" s="37">
        <f t="shared" si="15"/>
        <v>-0.70464818513300354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26469645</v>
      </c>
      <c r="E64" s="31">
        <v>26469645</v>
      </c>
      <c r="F64" s="31">
        <v>20930</v>
      </c>
      <c r="G64" s="36">
        <f t="shared" si="8"/>
        <v>7.9071706477363028E-4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20930</v>
      </c>
      <c r="O64" s="36">
        <f t="shared" si="13"/>
        <v>7.9071706477363028E-4</v>
      </c>
      <c r="P64" s="31">
        <v>0</v>
      </c>
      <c r="Q64" s="31">
        <v>622509</v>
      </c>
      <c r="R64" s="31">
        <v>402509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12075116</v>
      </c>
      <c r="E65" s="31">
        <v>12075116</v>
      </c>
      <c r="F65" s="31">
        <v>3727131</v>
      </c>
      <c r="G65" s="36">
        <f t="shared" si="8"/>
        <v>0.30866212796630693</v>
      </c>
      <c r="H65" s="31">
        <v>4019438</v>
      </c>
      <c r="I65" s="36">
        <f t="shared" si="9"/>
        <v>0.33286951446263541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7746569</v>
      </c>
      <c r="O65" s="36">
        <f t="shared" si="13"/>
        <v>0.64153164242894234</v>
      </c>
      <c r="P65" s="31">
        <v>2940114</v>
      </c>
      <c r="Q65" s="31">
        <v>11078892</v>
      </c>
      <c r="R65" s="31">
        <v>12278892</v>
      </c>
      <c r="S65" s="31">
        <v>5708592</v>
      </c>
      <c r="T65" s="36">
        <f t="shared" si="14"/>
        <v>0.51526741121765607</v>
      </c>
      <c r="U65" s="36">
        <f t="shared" si="15"/>
        <v>0.36710277220543142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8618472</v>
      </c>
      <c r="E66" s="31">
        <v>8618472</v>
      </c>
      <c r="F66" s="31">
        <v>50603</v>
      </c>
      <c r="G66" s="36">
        <f t="shared" si="8"/>
        <v>5.871458420935869E-3</v>
      </c>
      <c r="H66" s="31">
        <v>79188</v>
      </c>
      <c r="I66" s="36">
        <f t="shared" si="9"/>
        <v>9.1881716387777323E-3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129791</v>
      </c>
      <c r="O66" s="36">
        <f t="shared" si="13"/>
        <v>1.5059630059713601E-2</v>
      </c>
      <c r="P66" s="31">
        <v>18435</v>
      </c>
      <c r="Q66" s="31">
        <v>7905050</v>
      </c>
      <c r="R66" s="31">
        <v>7984260</v>
      </c>
      <c r="S66" s="31">
        <v>33981</v>
      </c>
      <c r="T66" s="36">
        <f t="shared" si="14"/>
        <v>4.2986445373527048E-3</v>
      </c>
      <c r="U66" s="36">
        <f t="shared" si="15"/>
        <v>3.2955248169243285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61435369</v>
      </c>
      <c r="E67" s="31">
        <v>61435369</v>
      </c>
      <c r="F67" s="31">
        <v>11210775</v>
      </c>
      <c r="G67" s="36">
        <f t="shared" si="8"/>
        <v>0.18248079538677467</v>
      </c>
      <c r="H67" s="31">
        <v>11027093</v>
      </c>
      <c r="I67" s="36">
        <f t="shared" si="9"/>
        <v>0.17949095414402086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22237868</v>
      </c>
      <c r="O67" s="36">
        <f t="shared" si="13"/>
        <v>0.36197174953079553</v>
      </c>
      <c r="P67" s="31">
        <v>12034507</v>
      </c>
      <c r="Q67" s="31">
        <v>58448259</v>
      </c>
      <c r="R67" s="31">
        <v>58448259</v>
      </c>
      <c r="S67" s="31">
        <v>23721326</v>
      </c>
      <c r="T67" s="36">
        <f t="shared" si="14"/>
        <v>0.40585171236665918</v>
      </c>
      <c r="U67" s="36">
        <f t="shared" si="15"/>
        <v>-8.3710450290984117E-2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11520008</v>
      </c>
      <c r="E68" s="31">
        <v>11520008</v>
      </c>
      <c r="F68" s="31">
        <v>3646429</v>
      </c>
      <c r="G68" s="36">
        <f t="shared" si="8"/>
        <v>0.31653007532633659</v>
      </c>
      <c r="H68" s="31">
        <v>2125398</v>
      </c>
      <c r="I68" s="36">
        <f t="shared" si="9"/>
        <v>0.18449622604428748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5771827</v>
      </c>
      <c r="O68" s="36">
        <f t="shared" si="13"/>
        <v>0.50102630137062409</v>
      </c>
      <c r="P68" s="31">
        <v>2055291</v>
      </c>
      <c r="Q68" s="31">
        <v>6489231</v>
      </c>
      <c r="R68" s="31">
        <v>12101398</v>
      </c>
      <c r="S68" s="31">
        <v>4183532</v>
      </c>
      <c r="T68" s="36">
        <f t="shared" si="14"/>
        <v>0.64468840760946866</v>
      </c>
      <c r="U68" s="36">
        <f t="shared" si="15"/>
        <v>3.4110498221419761E-2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11278994</v>
      </c>
      <c r="E69" s="31">
        <v>11278994</v>
      </c>
      <c r="F69" s="31">
        <v>3015641</v>
      </c>
      <c r="G69" s="36">
        <f t="shared" si="8"/>
        <v>0.26736790532914551</v>
      </c>
      <c r="H69" s="31">
        <v>1803878</v>
      </c>
      <c r="I69" s="36">
        <f t="shared" si="9"/>
        <v>0.15993252589725643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4819519</v>
      </c>
      <c r="O69" s="36">
        <f t="shared" si="13"/>
        <v>0.42730043122640193</v>
      </c>
      <c r="P69" s="31">
        <v>2392899</v>
      </c>
      <c r="Q69" s="31">
        <v>11831980</v>
      </c>
      <c r="R69" s="31">
        <v>10934025</v>
      </c>
      <c r="S69" s="31">
        <v>4692139</v>
      </c>
      <c r="T69" s="36">
        <f t="shared" si="14"/>
        <v>0.39656414226528441</v>
      </c>
      <c r="U69" s="36">
        <f t="shared" si="15"/>
        <v>-0.24615372399754443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131397604</v>
      </c>
      <c r="E70" s="32">
        <f>SUM(E64:E69)</f>
        <v>131397604</v>
      </c>
      <c r="F70" s="32">
        <f>SUM(F64:F69)</f>
        <v>21671509</v>
      </c>
      <c r="G70" s="37">
        <f t="shared" si="8"/>
        <v>0.16493077758099758</v>
      </c>
      <c r="H70" s="32">
        <f>SUM(H64:H69)</f>
        <v>19054995</v>
      </c>
      <c r="I70" s="37">
        <f t="shared" si="9"/>
        <v>0.14501782696128918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40726504</v>
      </c>
      <c r="O70" s="37">
        <f t="shared" si="13"/>
        <v>0.30994860454228679</v>
      </c>
      <c r="P70" s="32">
        <f>SUM(P64:P69)</f>
        <v>19441246</v>
      </c>
      <c r="Q70" s="32">
        <f>SUM(Q64:Q69)</f>
        <v>96375921</v>
      </c>
      <c r="R70" s="32">
        <f>SUM(R64:R69)</f>
        <v>102149343</v>
      </c>
      <c r="S70" s="32">
        <f>SUM(S64:S69)</f>
        <v>38339570</v>
      </c>
      <c r="T70" s="37">
        <f t="shared" si="14"/>
        <v>0.39781274826935248</v>
      </c>
      <c r="U70" s="37">
        <f t="shared" si="15"/>
        <v>-1.9867605193617743E-2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10758636</v>
      </c>
      <c r="E71" s="31">
        <v>10758636</v>
      </c>
      <c r="F71" s="31">
        <v>2239723</v>
      </c>
      <c r="G71" s="36">
        <f t="shared" si="8"/>
        <v>0.20817908515540445</v>
      </c>
      <c r="H71" s="31">
        <v>2366193</v>
      </c>
      <c r="I71" s="36">
        <f t="shared" si="9"/>
        <v>0.21993429278581411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4605916</v>
      </c>
      <c r="O71" s="36">
        <f t="shared" si="13"/>
        <v>0.42811337794121856</v>
      </c>
      <c r="P71" s="31">
        <v>2010831</v>
      </c>
      <c r="Q71" s="31">
        <v>10744428</v>
      </c>
      <c r="R71" s="31">
        <v>8477575</v>
      </c>
      <c r="S71" s="31">
        <v>4014449</v>
      </c>
      <c r="T71" s="36">
        <f t="shared" si="14"/>
        <v>0.37363077866965089</v>
      </c>
      <c r="U71" s="36">
        <f t="shared" si="15"/>
        <v>0.17672395144097153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20412250</v>
      </c>
      <c r="E72" s="31">
        <v>20412250</v>
      </c>
      <c r="F72" s="31">
        <v>5526054</v>
      </c>
      <c r="G72" s="36">
        <f t="shared" si="8"/>
        <v>0.27072243383262501</v>
      </c>
      <c r="H72" s="31">
        <v>2649887</v>
      </c>
      <c r="I72" s="36">
        <f t="shared" si="9"/>
        <v>0.1298184668520129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8175941</v>
      </c>
      <c r="O72" s="36">
        <f t="shared" si="13"/>
        <v>0.40054090068463788</v>
      </c>
      <c r="P72" s="31">
        <v>2733284</v>
      </c>
      <c r="Q72" s="31">
        <v>22530284</v>
      </c>
      <c r="R72" s="31">
        <v>18827250</v>
      </c>
      <c r="S72" s="31">
        <v>7178626</v>
      </c>
      <c r="T72" s="36">
        <f t="shared" si="14"/>
        <v>0.31862119447761955</v>
      </c>
      <c r="U72" s="36">
        <f t="shared" si="15"/>
        <v>-3.051164825901731E-2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3238326</v>
      </c>
      <c r="E73" s="31">
        <v>3238326</v>
      </c>
      <c r="F73" s="31">
        <v>610442</v>
      </c>
      <c r="G73" s="36">
        <f t="shared" si="8"/>
        <v>0.18850541915792296</v>
      </c>
      <c r="H73" s="31">
        <v>590951</v>
      </c>
      <c r="I73" s="36">
        <f t="shared" si="9"/>
        <v>0.18248656867776747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1201393</v>
      </c>
      <c r="O73" s="36">
        <f t="shared" si="13"/>
        <v>0.37099198783569043</v>
      </c>
      <c r="P73" s="31">
        <v>0</v>
      </c>
      <c r="Q73" s="31">
        <v>3325384</v>
      </c>
      <c r="R73" s="31">
        <v>3325384</v>
      </c>
      <c r="S73" s="31">
        <v>486290</v>
      </c>
      <c r="T73" s="36">
        <f t="shared" si="14"/>
        <v>0.14623574299990619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29098351</v>
      </c>
      <c r="E74" s="31">
        <v>28239623</v>
      </c>
      <c r="F74" s="31">
        <v>5687011</v>
      </c>
      <c r="G74" s="36">
        <f t="shared" si="8"/>
        <v>0.1954410062618325</v>
      </c>
      <c r="H74" s="31">
        <v>5812245</v>
      </c>
      <c r="I74" s="36">
        <f t="shared" si="9"/>
        <v>0.19974482402800076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11499256</v>
      </c>
      <c r="O74" s="36">
        <f t="shared" si="13"/>
        <v>0.39518583028983328</v>
      </c>
      <c r="P74" s="31">
        <v>6008397</v>
      </c>
      <c r="Q74" s="31">
        <v>33978598</v>
      </c>
      <c r="R74" s="31">
        <v>32483718</v>
      </c>
      <c r="S74" s="31">
        <v>12153222</v>
      </c>
      <c r="T74" s="36">
        <f t="shared" si="14"/>
        <v>0.35767285042190383</v>
      </c>
      <c r="U74" s="36">
        <f t="shared" si="15"/>
        <v>-3.2646311487073865E-2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23180716</v>
      </c>
      <c r="E75" s="31">
        <v>23180716</v>
      </c>
      <c r="F75" s="31">
        <v>877847</v>
      </c>
      <c r="G75" s="36">
        <f t="shared" si="8"/>
        <v>3.7869710323011591E-2</v>
      </c>
      <c r="H75" s="31">
        <v>985335</v>
      </c>
      <c r="I75" s="36">
        <f t="shared" si="9"/>
        <v>4.2506668042522934E-2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1863182</v>
      </c>
      <c r="O75" s="36">
        <f t="shared" si="13"/>
        <v>8.0376378365534518E-2</v>
      </c>
      <c r="P75" s="31">
        <v>3117632</v>
      </c>
      <c r="Q75" s="31">
        <v>21692481</v>
      </c>
      <c r="R75" s="31">
        <v>23369213</v>
      </c>
      <c r="S75" s="31">
        <v>5884880</v>
      </c>
      <c r="T75" s="36">
        <f t="shared" si="14"/>
        <v>0.2712866269192537</v>
      </c>
      <c r="U75" s="36">
        <f t="shared" si="15"/>
        <v>-0.68394762435078937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7615788</v>
      </c>
      <c r="E76" s="31">
        <v>7615788</v>
      </c>
      <c r="F76" s="31">
        <v>1632277</v>
      </c>
      <c r="G76" s="36">
        <f t="shared" si="8"/>
        <v>0.21432805114848261</v>
      </c>
      <c r="H76" s="31">
        <v>595221</v>
      </c>
      <c r="I76" s="36">
        <f t="shared" si="9"/>
        <v>7.8156193423451384E-2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2227498</v>
      </c>
      <c r="O76" s="36">
        <f t="shared" si="13"/>
        <v>0.292484244571934</v>
      </c>
      <c r="P76" s="31">
        <v>1185450</v>
      </c>
      <c r="Q76" s="31">
        <v>6353562</v>
      </c>
      <c r="R76" s="31">
        <v>6353562</v>
      </c>
      <c r="S76" s="31">
        <v>1847218</v>
      </c>
      <c r="T76" s="36">
        <f t="shared" si="14"/>
        <v>0.29073738479297123</v>
      </c>
      <c r="U76" s="36">
        <f t="shared" si="15"/>
        <v>-0.49789447045425783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23485752</v>
      </c>
      <c r="E77" s="31">
        <v>23485752</v>
      </c>
      <c r="F77" s="31">
        <v>3377881</v>
      </c>
      <c r="G77" s="36">
        <f t="shared" si="8"/>
        <v>0.14382681891557059</v>
      </c>
      <c r="H77" s="31">
        <v>5962444</v>
      </c>
      <c r="I77" s="36">
        <f t="shared" si="9"/>
        <v>0.25387494511565989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9340325</v>
      </c>
      <c r="O77" s="36">
        <f t="shared" si="13"/>
        <v>0.39770176403123053</v>
      </c>
      <c r="P77" s="31">
        <v>9306616</v>
      </c>
      <c r="Q77" s="31">
        <v>19278600</v>
      </c>
      <c r="R77" s="31">
        <v>19625808</v>
      </c>
      <c r="S77" s="31">
        <v>14671766</v>
      </c>
      <c r="T77" s="36">
        <f t="shared" si="14"/>
        <v>0.76103897585924285</v>
      </c>
      <c r="U77" s="36">
        <f t="shared" si="15"/>
        <v>-0.35933275854510383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117789819</v>
      </c>
      <c r="E78" s="32">
        <f>SUM(E71:E77)</f>
        <v>116931091</v>
      </c>
      <c r="F78" s="32">
        <f>SUM(F71:F77)</f>
        <v>19951235</v>
      </c>
      <c r="G78" s="37">
        <f t="shared" si="8"/>
        <v>0.16937996143792358</v>
      </c>
      <c r="H78" s="32">
        <f>SUM(H71:H77)</f>
        <v>18962276</v>
      </c>
      <c r="I78" s="37">
        <f t="shared" si="9"/>
        <v>0.16098399811616995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38913511</v>
      </c>
      <c r="O78" s="37">
        <f t="shared" si="13"/>
        <v>0.33036395955409353</v>
      </c>
      <c r="P78" s="32">
        <f>SUM(P71:P77)</f>
        <v>24362210</v>
      </c>
      <c r="Q78" s="32">
        <f>SUM(Q71:Q77)</f>
        <v>117903337</v>
      </c>
      <c r="R78" s="32">
        <f>SUM(R71:R77)</f>
        <v>112462510</v>
      </c>
      <c r="S78" s="32">
        <f>SUM(S71:S77)</f>
        <v>46236451</v>
      </c>
      <c r="T78" s="37">
        <f t="shared" si="14"/>
        <v>0.39215557571538456</v>
      </c>
      <c r="U78" s="37">
        <f t="shared" si="15"/>
        <v>-0.22165205865970283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13818490</v>
      </c>
      <c r="E79" s="31">
        <v>13818490</v>
      </c>
      <c r="F79" s="31">
        <v>2130275</v>
      </c>
      <c r="G79" s="36">
        <f t="shared" si="8"/>
        <v>0.15416119995744831</v>
      </c>
      <c r="H79" s="31">
        <v>2423439</v>
      </c>
      <c r="I79" s="36">
        <f t="shared" si="9"/>
        <v>0.17537654258895147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4553714</v>
      </c>
      <c r="O79" s="36">
        <f t="shared" si="13"/>
        <v>0.32953774254639978</v>
      </c>
      <c r="P79" s="31">
        <v>0</v>
      </c>
      <c r="Q79" s="31">
        <v>14260721</v>
      </c>
      <c r="R79" s="31">
        <v>13024260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290919</v>
      </c>
      <c r="E80" s="31">
        <v>290919</v>
      </c>
      <c r="F80" s="31">
        <v>129876</v>
      </c>
      <c r="G80" s="36">
        <f t="shared" si="8"/>
        <v>0.44643354335742941</v>
      </c>
      <c r="H80" s="31">
        <v>198974</v>
      </c>
      <c r="I80" s="36">
        <f t="shared" si="9"/>
        <v>0.68394982795898518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328850</v>
      </c>
      <c r="O80" s="36">
        <f t="shared" si="13"/>
        <v>1.1303833713164146</v>
      </c>
      <c r="P80" s="31">
        <v>124641</v>
      </c>
      <c r="Q80" s="31">
        <v>1018675</v>
      </c>
      <c r="R80" s="31">
        <v>958675</v>
      </c>
      <c r="S80" s="31">
        <v>249282</v>
      </c>
      <c r="T80" s="36">
        <f t="shared" si="14"/>
        <v>0.24471200333766904</v>
      </c>
      <c r="U80" s="36">
        <f t="shared" si="15"/>
        <v>0.59637679415280687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23217670</v>
      </c>
      <c r="E81" s="31">
        <v>23217670</v>
      </c>
      <c r="F81" s="31">
        <v>5064749</v>
      </c>
      <c r="G81" s="36">
        <f t="shared" si="8"/>
        <v>0.21814200132916006</v>
      </c>
      <c r="H81" s="31">
        <v>4990361</v>
      </c>
      <c r="I81" s="36">
        <f t="shared" si="9"/>
        <v>0.21493806226033879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10055110</v>
      </c>
      <c r="O81" s="36">
        <f t="shared" si="13"/>
        <v>0.43308006358949885</v>
      </c>
      <c r="P81" s="31">
        <v>4330993</v>
      </c>
      <c r="Q81" s="31">
        <v>23473020</v>
      </c>
      <c r="R81" s="31">
        <v>22727420</v>
      </c>
      <c r="S81" s="31">
        <v>7937780</v>
      </c>
      <c r="T81" s="36">
        <f t="shared" si="14"/>
        <v>0.33816611582148354</v>
      </c>
      <c r="U81" s="36">
        <f t="shared" si="15"/>
        <v>0.15224406966254622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11928839</v>
      </c>
      <c r="E82" s="31">
        <v>11928839</v>
      </c>
      <c r="F82" s="31">
        <v>2195633</v>
      </c>
      <c r="G82" s="36">
        <f t="shared" si="8"/>
        <v>0.18406091322047352</v>
      </c>
      <c r="H82" s="31">
        <v>1808635</v>
      </c>
      <c r="I82" s="36">
        <f t="shared" si="9"/>
        <v>0.15161869482855792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4004268</v>
      </c>
      <c r="O82" s="36">
        <f t="shared" si="13"/>
        <v>0.33567960804903141</v>
      </c>
      <c r="P82" s="31">
        <v>1815004</v>
      </c>
      <c r="Q82" s="31">
        <v>11673498</v>
      </c>
      <c r="R82" s="31">
        <v>10274025</v>
      </c>
      <c r="S82" s="31">
        <v>2925507</v>
      </c>
      <c r="T82" s="36">
        <f t="shared" si="14"/>
        <v>0.25061099937653647</v>
      </c>
      <c r="U82" s="36">
        <f t="shared" si="15"/>
        <v>-3.5090831755743013E-3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2455000</v>
      </c>
      <c r="E83" s="31">
        <v>2455000</v>
      </c>
      <c r="F83" s="31">
        <v>0</v>
      </c>
      <c r="G83" s="36">
        <f t="shared" si="8"/>
        <v>0</v>
      </c>
      <c r="H83" s="31">
        <v>5976581</v>
      </c>
      <c r="I83" s="36">
        <f t="shared" si="9"/>
        <v>2.4344525458248474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5976581</v>
      </c>
      <c r="O83" s="36">
        <f t="shared" si="13"/>
        <v>2.4344525458248474</v>
      </c>
      <c r="P83" s="31">
        <v>0</v>
      </c>
      <c r="Q83" s="31">
        <v>2350000</v>
      </c>
      <c r="R83" s="31">
        <v>13301000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51710918</v>
      </c>
      <c r="E84" s="32">
        <f>SUM(E79:E83)</f>
        <v>51710918</v>
      </c>
      <c r="F84" s="32">
        <f>SUM(F79:F83)</f>
        <v>9520533</v>
      </c>
      <c r="G84" s="37">
        <f t="shared" si="8"/>
        <v>0.18411069399309446</v>
      </c>
      <c r="H84" s="32">
        <f>SUM(H79:H83)</f>
        <v>15397990</v>
      </c>
      <c r="I84" s="37">
        <f t="shared" si="9"/>
        <v>0.29777057912605615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24918523</v>
      </c>
      <c r="O84" s="37">
        <f t="shared" si="13"/>
        <v>0.48188127311915058</v>
      </c>
      <c r="P84" s="32">
        <f>SUM(P79:P83)</f>
        <v>6270638</v>
      </c>
      <c r="Q84" s="32">
        <f>SUM(Q79:Q83)</f>
        <v>52775914</v>
      </c>
      <c r="R84" s="32">
        <f>SUM(R79:R83)</f>
        <v>60285380</v>
      </c>
      <c r="S84" s="32">
        <f>SUM(S79:S83)</f>
        <v>11112569</v>
      </c>
      <c r="T84" s="37">
        <f t="shared" si="14"/>
        <v>0.21056137464525959</v>
      </c>
      <c r="U84" s="37">
        <f t="shared" si="15"/>
        <v>1.455569911705954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399183208</v>
      </c>
      <c r="E85" s="32">
        <f>SUM(E57,E59:E62,E64:E69,E71:E77,E79:E83)</f>
        <v>398324480</v>
      </c>
      <c r="F85" s="32">
        <f>SUM(F57,F59:F62,F64:F69,F71:F77,F79:F83)</f>
        <v>67569270</v>
      </c>
      <c r="G85" s="37">
        <f t="shared" si="8"/>
        <v>0.16926881854208656</v>
      </c>
      <c r="H85" s="32">
        <f>SUM(H57,H59:H62,H64:H69,H71:H77,H79:H83)</f>
        <v>71357548</v>
      </c>
      <c r="I85" s="37">
        <f t="shared" si="9"/>
        <v>0.17875889208245452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138926818</v>
      </c>
      <c r="O85" s="37">
        <f t="shared" si="13"/>
        <v>0.34802771062454108</v>
      </c>
      <c r="P85" s="32">
        <f>SUM(P57,P59:P62,P64:P69,P71:P77,P79:P83)</f>
        <v>75027537</v>
      </c>
      <c r="Q85" s="32">
        <f>SUM(Q57,Q59:Q62,Q64:Q69,Q71:Q77,Q79:Q83)</f>
        <v>360014392</v>
      </c>
      <c r="R85" s="32">
        <f>SUM(R57,R59:R62,R64:R69,R71:R77,R79:R83)</f>
        <v>357558369</v>
      </c>
      <c r="S85" s="32">
        <f>SUM(S57,S59:S62,S64:S69,S71:S77,S79:S83)</f>
        <v>133882711</v>
      </c>
      <c r="T85" s="37">
        <f t="shared" si="14"/>
        <v>0.3718815524463811</v>
      </c>
      <c r="U85" s="37">
        <f t="shared" si="15"/>
        <v>-4.891522695193895E-2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841457011</v>
      </c>
      <c r="E88" s="31">
        <v>841457011</v>
      </c>
      <c r="F88" s="31">
        <v>123238676</v>
      </c>
      <c r="G88" s="36">
        <f t="shared" ref="G88:G99" si="16">IF(($D88      =0),0,($F88      /$D88      ))</f>
        <v>0.14645867155297848</v>
      </c>
      <c r="H88" s="31">
        <v>156089515</v>
      </c>
      <c r="I88" s="36">
        <f t="shared" ref="I88:I99" si="17">IF(($D88      =0),0,($H88      /$D88      ))</f>
        <v>0.18549909616238255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279328191</v>
      </c>
      <c r="O88" s="36">
        <f t="shared" ref="O88:O99" si="21">IF(($D88      =0),0,($N88      /$D88      ))</f>
        <v>0.33195776771536106</v>
      </c>
      <c r="P88" s="31">
        <v>182444033</v>
      </c>
      <c r="Q88" s="31">
        <v>812449533</v>
      </c>
      <c r="R88" s="31">
        <v>759282453</v>
      </c>
      <c r="S88" s="31">
        <v>303911858</v>
      </c>
      <c r="T88" s="36">
        <f t="shared" ref="T88:T99" si="22">IF(($Q88      =0),0,($S88      /$Q88      ))</f>
        <v>0.37406859830147754</v>
      </c>
      <c r="U88" s="36">
        <f t="shared" ref="U88:U99" si="23">IF(($P88      =0),0,(($H88      /$P88      )-1))</f>
        <v>-0.14445261687456779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1202751500</v>
      </c>
      <c r="E89" s="31">
        <v>1202751500</v>
      </c>
      <c r="F89" s="31">
        <v>238894149</v>
      </c>
      <c r="G89" s="36">
        <f t="shared" si="16"/>
        <v>0.19862303144082546</v>
      </c>
      <c r="H89" s="31">
        <v>303788960</v>
      </c>
      <c r="I89" s="36">
        <f t="shared" si="17"/>
        <v>0.25257832561422705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542683109</v>
      </c>
      <c r="O89" s="36">
        <f t="shared" si="21"/>
        <v>0.45120135705505254</v>
      </c>
      <c r="P89" s="31">
        <v>270679243</v>
      </c>
      <c r="Q89" s="31">
        <v>1193224326</v>
      </c>
      <c r="R89" s="31">
        <v>1100119372</v>
      </c>
      <c r="S89" s="31">
        <v>523703753</v>
      </c>
      <c r="T89" s="36">
        <f t="shared" si="22"/>
        <v>0.43889798555783049</v>
      </c>
      <c r="U89" s="36">
        <f t="shared" si="23"/>
        <v>0.12232085708914142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1154265953</v>
      </c>
      <c r="E90" s="31">
        <v>1154265953</v>
      </c>
      <c r="F90" s="31">
        <v>238195923</v>
      </c>
      <c r="G90" s="36">
        <f t="shared" si="16"/>
        <v>0.20636138697577958</v>
      </c>
      <c r="H90" s="31">
        <v>297086135</v>
      </c>
      <c r="I90" s="36">
        <f t="shared" si="17"/>
        <v>0.25738100844771256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535282058</v>
      </c>
      <c r="O90" s="36">
        <f t="shared" si="21"/>
        <v>0.46374239542349216</v>
      </c>
      <c r="P90" s="31">
        <v>283492479</v>
      </c>
      <c r="Q90" s="31">
        <v>1135672271</v>
      </c>
      <c r="R90" s="31">
        <v>1120821998</v>
      </c>
      <c r="S90" s="31">
        <v>448451032</v>
      </c>
      <c r="T90" s="36">
        <f t="shared" si="22"/>
        <v>0.39487715201950191</v>
      </c>
      <c r="U90" s="36">
        <f t="shared" si="23"/>
        <v>4.7950675968373657E-2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3198474464</v>
      </c>
      <c r="E91" s="32">
        <f>SUM(E88:E90)</f>
        <v>3198474464</v>
      </c>
      <c r="F91" s="32">
        <f>SUM(F88:F90)</f>
        <v>600328748</v>
      </c>
      <c r="G91" s="37">
        <f t="shared" si="16"/>
        <v>0.18769221225834992</v>
      </c>
      <c r="H91" s="32">
        <f>SUM(H88:H90)</f>
        <v>756964610</v>
      </c>
      <c r="I91" s="37">
        <f t="shared" si="17"/>
        <v>0.2366642655803301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1357293358</v>
      </c>
      <c r="O91" s="37">
        <f t="shared" si="21"/>
        <v>0.42435647783868002</v>
      </c>
      <c r="P91" s="32">
        <f>SUM(P88:P90)</f>
        <v>736615755</v>
      </c>
      <c r="Q91" s="32">
        <f>SUM(Q88:Q90)</f>
        <v>3141346130</v>
      </c>
      <c r="R91" s="32">
        <f>SUM(R88:R90)</f>
        <v>2980223823</v>
      </c>
      <c r="S91" s="32">
        <f>SUM(S88:S90)</f>
        <v>1276066643</v>
      </c>
      <c r="T91" s="37">
        <f t="shared" si="22"/>
        <v>0.40621650406922843</v>
      </c>
      <c r="U91" s="37">
        <f t="shared" si="23"/>
        <v>2.7624789263433591E-2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259223616</v>
      </c>
      <c r="E92" s="31">
        <v>259223616</v>
      </c>
      <c r="F92" s="31">
        <v>36637777</v>
      </c>
      <c r="G92" s="36">
        <f t="shared" si="16"/>
        <v>0.14133657097044738</v>
      </c>
      <c r="H92" s="31">
        <v>35173885</v>
      </c>
      <c r="I92" s="36">
        <f t="shared" si="17"/>
        <v>0.13568935401317755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71811662</v>
      </c>
      <c r="O92" s="36">
        <f t="shared" si="21"/>
        <v>0.27702592498362494</v>
      </c>
      <c r="P92" s="31">
        <v>39370386</v>
      </c>
      <c r="Q92" s="31">
        <v>255015504</v>
      </c>
      <c r="R92" s="31">
        <v>192238748</v>
      </c>
      <c r="S92" s="31">
        <v>76325148</v>
      </c>
      <c r="T92" s="36">
        <f t="shared" si="22"/>
        <v>0.29929610867894524</v>
      </c>
      <c r="U92" s="36">
        <f t="shared" si="23"/>
        <v>-0.10659029352671323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47102396</v>
      </c>
      <c r="E93" s="31">
        <v>47102396</v>
      </c>
      <c r="F93" s="31">
        <v>8717685</v>
      </c>
      <c r="G93" s="36">
        <f t="shared" si="16"/>
        <v>0.18507943842177371</v>
      </c>
      <c r="H93" s="31">
        <v>11165581</v>
      </c>
      <c r="I93" s="36">
        <f t="shared" si="17"/>
        <v>0.23704910892431036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19883266</v>
      </c>
      <c r="O93" s="36">
        <f t="shared" si="21"/>
        <v>0.42212854734608407</v>
      </c>
      <c r="P93" s="31">
        <v>9344326</v>
      </c>
      <c r="Q93" s="31">
        <v>46363791</v>
      </c>
      <c r="R93" s="31">
        <v>45838352</v>
      </c>
      <c r="S93" s="31">
        <v>18178050</v>
      </c>
      <c r="T93" s="36">
        <f t="shared" si="22"/>
        <v>0.39207428055225252</v>
      </c>
      <c r="U93" s="36">
        <f t="shared" si="23"/>
        <v>0.19490490806934613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13341496</v>
      </c>
      <c r="E94" s="31">
        <v>13341496</v>
      </c>
      <c r="F94" s="31">
        <v>2092087</v>
      </c>
      <c r="G94" s="36">
        <f t="shared" si="16"/>
        <v>0.15681052559622999</v>
      </c>
      <c r="H94" s="31">
        <v>2041019</v>
      </c>
      <c r="I94" s="36">
        <f t="shared" si="17"/>
        <v>0.15298276894884952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4133106</v>
      </c>
      <c r="O94" s="36">
        <f t="shared" si="21"/>
        <v>0.30979329454507948</v>
      </c>
      <c r="P94" s="31">
        <v>1933240</v>
      </c>
      <c r="Q94" s="31">
        <v>17277208</v>
      </c>
      <c r="R94" s="31">
        <v>16784195</v>
      </c>
      <c r="S94" s="31">
        <v>4110618</v>
      </c>
      <c r="T94" s="36">
        <f t="shared" si="22"/>
        <v>0.23792142804554994</v>
      </c>
      <c r="U94" s="36">
        <f t="shared" si="23"/>
        <v>5.5750450021725184E-2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50786756</v>
      </c>
      <c r="E95" s="31">
        <v>50786756</v>
      </c>
      <c r="F95" s="31">
        <v>5974828</v>
      </c>
      <c r="G95" s="36">
        <f t="shared" si="16"/>
        <v>0.11764539558305319</v>
      </c>
      <c r="H95" s="31">
        <v>7160459</v>
      </c>
      <c r="I95" s="36">
        <f t="shared" si="17"/>
        <v>0.14099067481293745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13135287</v>
      </c>
      <c r="O95" s="36">
        <f t="shared" si="21"/>
        <v>0.25863607039599062</v>
      </c>
      <c r="P95" s="31">
        <v>7061694</v>
      </c>
      <c r="Q95" s="31">
        <v>25874797</v>
      </c>
      <c r="R95" s="31">
        <v>26494638</v>
      </c>
      <c r="S95" s="31">
        <v>12892934</v>
      </c>
      <c r="T95" s="36">
        <f t="shared" si="22"/>
        <v>0.49828155173545902</v>
      </c>
      <c r="U95" s="36">
        <f t="shared" si="23"/>
        <v>1.3986020917927E-2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370454264</v>
      </c>
      <c r="E96" s="32">
        <f>SUM(E92:E95)</f>
        <v>370454264</v>
      </c>
      <c r="F96" s="32">
        <f>SUM(F92:F95)</f>
        <v>53422377</v>
      </c>
      <c r="G96" s="37">
        <f t="shared" si="16"/>
        <v>0.14420775299808669</v>
      </c>
      <c r="H96" s="32">
        <f>SUM(H92:H95)</f>
        <v>55540944</v>
      </c>
      <c r="I96" s="37">
        <f t="shared" si="17"/>
        <v>0.14992658850864246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108963321</v>
      </c>
      <c r="O96" s="37">
        <f t="shared" si="21"/>
        <v>0.29413434150672918</v>
      </c>
      <c r="P96" s="32">
        <f>SUM(P92:P95)</f>
        <v>57709646</v>
      </c>
      <c r="Q96" s="32">
        <f>SUM(Q92:Q95)</f>
        <v>344531300</v>
      </c>
      <c r="R96" s="32">
        <f>SUM(R92:R95)</f>
        <v>281355933</v>
      </c>
      <c r="S96" s="32">
        <f>SUM(S92:S95)</f>
        <v>111506750</v>
      </c>
      <c r="T96" s="37">
        <f t="shared" si="22"/>
        <v>0.32364766278129159</v>
      </c>
      <c r="U96" s="37">
        <f t="shared" si="23"/>
        <v>-3.757954086219828E-2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65274608</v>
      </c>
      <c r="E97" s="31">
        <v>65274608</v>
      </c>
      <c r="F97" s="31">
        <v>7188235</v>
      </c>
      <c r="G97" s="36">
        <f t="shared" si="16"/>
        <v>0.1101229899381395</v>
      </c>
      <c r="H97" s="31">
        <v>18706407</v>
      </c>
      <c r="I97" s="36">
        <f t="shared" si="17"/>
        <v>0.28658015073794085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25894642</v>
      </c>
      <c r="O97" s="36">
        <f t="shared" si="21"/>
        <v>0.39670314067608037</v>
      </c>
      <c r="P97" s="31">
        <v>19738562</v>
      </c>
      <c r="Q97" s="31">
        <v>92674505</v>
      </c>
      <c r="R97" s="31">
        <v>65546546</v>
      </c>
      <c r="S97" s="31">
        <v>49203192</v>
      </c>
      <c r="T97" s="36">
        <f t="shared" si="22"/>
        <v>0.53092478886183425</v>
      </c>
      <c r="U97" s="36">
        <f t="shared" si="23"/>
        <v>-5.2291296600025849E-2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73644825</v>
      </c>
      <c r="E98" s="31">
        <v>73644825</v>
      </c>
      <c r="F98" s="31">
        <v>82614507</v>
      </c>
      <c r="G98" s="36">
        <f t="shared" si="16"/>
        <v>1.1217965009761379</v>
      </c>
      <c r="H98" s="31">
        <v>-52189497</v>
      </c>
      <c r="I98" s="36">
        <f t="shared" si="17"/>
        <v>-0.70866482471782644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30425010</v>
      </c>
      <c r="O98" s="36">
        <f t="shared" si="21"/>
        <v>0.41313167625831143</v>
      </c>
      <c r="P98" s="31">
        <v>2799117</v>
      </c>
      <c r="Q98" s="31">
        <v>28350365</v>
      </c>
      <c r="R98" s="31">
        <v>46409219</v>
      </c>
      <c r="S98" s="31">
        <v>7371527</v>
      </c>
      <c r="T98" s="36">
        <f t="shared" si="22"/>
        <v>0.26001524142634497</v>
      </c>
      <c r="U98" s="36">
        <f t="shared" si="23"/>
        <v>-19.644985900910893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62575133</v>
      </c>
      <c r="E99" s="31">
        <v>62575133</v>
      </c>
      <c r="F99" s="31">
        <v>22547987</v>
      </c>
      <c r="G99" s="36">
        <f t="shared" si="16"/>
        <v>0.3603346236595294</v>
      </c>
      <c r="H99" s="31">
        <v>20690205</v>
      </c>
      <c r="I99" s="36">
        <f t="shared" si="17"/>
        <v>0.33064580142402572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43238192</v>
      </c>
      <c r="O99" s="36">
        <f t="shared" si="21"/>
        <v>0.69098042508355517</v>
      </c>
      <c r="P99" s="31">
        <v>21538639</v>
      </c>
      <c r="Q99" s="31">
        <v>57440418</v>
      </c>
      <c r="R99" s="31">
        <v>55640418</v>
      </c>
      <c r="S99" s="31">
        <v>38016989</v>
      </c>
      <c r="T99" s="36">
        <f t="shared" si="22"/>
        <v>0.6618508416843345</v>
      </c>
      <c r="U99" s="36">
        <f t="shared" si="23"/>
        <v>-3.9391254015632038E-2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83424084</v>
      </c>
      <c r="E100" s="31">
        <v>83424084</v>
      </c>
      <c r="F100" s="31">
        <v>20395550</v>
      </c>
      <c r="G100" s="36">
        <f>IF(($D100     =0),0,($F100     /$D100     ))</f>
        <v>0.2444803589332788</v>
      </c>
      <c r="H100" s="31">
        <v>7901595</v>
      </c>
      <c r="I100" s="36">
        <f>IF(($D100     =0),0,($H100     /$D100     ))</f>
        <v>9.4715993525322978E-2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28297145</v>
      </c>
      <c r="O100" s="36">
        <f>IF(($D100     =0),0,($N100     /$D100     ))</f>
        <v>0.33919635245860175</v>
      </c>
      <c r="P100" s="31">
        <v>28317525</v>
      </c>
      <c r="Q100" s="31">
        <v>87549804</v>
      </c>
      <c r="R100" s="31">
        <v>80100855</v>
      </c>
      <c r="S100" s="31">
        <v>34818576</v>
      </c>
      <c r="T100" s="36">
        <f>IF(($Q100     =0),0,($S100     /$Q100     ))</f>
        <v>0.39770021643909104</v>
      </c>
      <c r="U100" s="36">
        <f>IF(($P100     =0),0,(($H100     /$P100     )-1))</f>
        <v>-0.72096449107045901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284918650</v>
      </c>
      <c r="E101" s="32">
        <f>SUM(E97:E100)</f>
        <v>284918650</v>
      </c>
      <c r="F101" s="32">
        <f>SUM(F97:F100)</f>
        <v>132746279</v>
      </c>
      <c r="G101" s="37">
        <f>IF(($D101     =0),0,($F101     /$D101     ))</f>
        <v>0.46590940607082054</v>
      </c>
      <c r="H101" s="32">
        <f>SUM(H97:H100)</f>
        <v>-4891290</v>
      </c>
      <c r="I101" s="37">
        <f>IF(($D101     =0),0,($H101     /$D101     ))</f>
        <v>-1.7167321268720035E-2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127854989</v>
      </c>
      <c r="O101" s="37">
        <f>IF(($D101     =0),0,($N101     /$D101     ))</f>
        <v>0.44874208480210054</v>
      </c>
      <c r="P101" s="32">
        <f>SUM(P97:P100)</f>
        <v>72393843</v>
      </c>
      <c r="Q101" s="32">
        <f>SUM(Q97:Q100)</f>
        <v>266015092</v>
      </c>
      <c r="R101" s="32">
        <f>SUM(R97:R100)</f>
        <v>247697038</v>
      </c>
      <c r="S101" s="32">
        <f>SUM(S97:S100)</f>
        <v>129410284</v>
      </c>
      <c r="T101" s="37">
        <f>IF(($Q101     =0),0,($S101     /$Q101     ))</f>
        <v>0.48647722588611625</v>
      </c>
      <c r="U101" s="37">
        <f>IF(($P101     =0),0,(($H101     /$P101     )-1))</f>
        <v>-1.0675649999682983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3853847378</v>
      </c>
      <c r="E102" s="32">
        <f>SUM(E88:E90,E92:E95,E97:E100)</f>
        <v>3853847378</v>
      </c>
      <c r="F102" s="32">
        <f>SUM(F88:F90,F92:F95,F97:F100)</f>
        <v>786497404</v>
      </c>
      <c r="G102" s="37">
        <f>IF(($D102     =0),0,($F102     /$D102     ))</f>
        <v>0.20408109788928958</v>
      </c>
      <c r="H102" s="32">
        <f>SUM(H88:H90,H92:H95,H97:H100)</f>
        <v>807614264</v>
      </c>
      <c r="I102" s="37">
        <f>IF(($D102     =0),0,($H102     /$D102     ))</f>
        <v>0.20956052089927885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1594111668</v>
      </c>
      <c r="O102" s="37">
        <f>IF(($D102     =0),0,($N102     /$D102     ))</f>
        <v>0.41364161878856842</v>
      </c>
      <c r="P102" s="32">
        <f>SUM(P88:P90,P92:P95,P97:P100)</f>
        <v>866719244</v>
      </c>
      <c r="Q102" s="32">
        <f>SUM(Q88:Q90,Q92:Q95,Q97:Q100)</f>
        <v>3751892522</v>
      </c>
      <c r="R102" s="32">
        <f>SUM(R88:R90,R92:R95,R97:R100)</f>
        <v>3509276794</v>
      </c>
      <c r="S102" s="32">
        <f>SUM(S88:S90,S92:S95,S97:S100)</f>
        <v>1516983677</v>
      </c>
      <c r="T102" s="37">
        <f>IF(($Q102     =0),0,($S102     /$Q102     ))</f>
        <v>0.40432492884720217</v>
      </c>
      <c r="U102" s="37">
        <f>IF(($P102     =0),0,(($H102     /$P102     )-1))</f>
        <v>-6.8193916783506836E-2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1152008880</v>
      </c>
      <c r="E105" s="31">
        <v>1152008880</v>
      </c>
      <c r="F105" s="31">
        <v>199602635</v>
      </c>
      <c r="G105" s="36">
        <f t="shared" ref="G105:G136" si="24">IF(($D105     =0),0,($F105     /$D105     ))</f>
        <v>0.17326484063213124</v>
      </c>
      <c r="H105" s="31">
        <v>270556353</v>
      </c>
      <c r="I105" s="36">
        <f t="shared" ref="I105:I136" si="25">IF(($D105     =0),0,($H105     /$D105     ))</f>
        <v>0.23485613496312632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470158988</v>
      </c>
      <c r="O105" s="36">
        <f t="shared" ref="O105:O136" si="29">IF(($D105     =0),0,($N105     /$D105     ))</f>
        <v>0.40812097559525756</v>
      </c>
      <c r="P105" s="31">
        <v>294073083</v>
      </c>
      <c r="Q105" s="31">
        <v>1087959970</v>
      </c>
      <c r="R105" s="31">
        <v>1251386026</v>
      </c>
      <c r="S105" s="31">
        <v>590772402</v>
      </c>
      <c r="T105" s="36">
        <f t="shared" ref="T105:T136" si="30">IF(($Q105     =0),0,($S105     /$Q105     ))</f>
        <v>0.5430093186241034</v>
      </c>
      <c r="U105" s="36">
        <f t="shared" ref="U105:U136" si="31">IF(($P105     =0),0,(($H105     /$P105     )-1))</f>
        <v>-7.9968998726755336E-2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1152008880</v>
      </c>
      <c r="E106" s="32">
        <f>E105</f>
        <v>1152008880</v>
      </c>
      <c r="F106" s="32">
        <f>F105</f>
        <v>199602635</v>
      </c>
      <c r="G106" s="37">
        <f t="shared" si="24"/>
        <v>0.17326484063213124</v>
      </c>
      <c r="H106" s="32">
        <f>H105</f>
        <v>270556353</v>
      </c>
      <c r="I106" s="37">
        <f t="shared" si="25"/>
        <v>0.23485613496312632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470158988</v>
      </c>
      <c r="O106" s="37">
        <f t="shared" si="29"/>
        <v>0.40812097559525756</v>
      </c>
      <c r="P106" s="32">
        <f>P105</f>
        <v>294073083</v>
      </c>
      <c r="Q106" s="32">
        <f>Q105</f>
        <v>1087959970</v>
      </c>
      <c r="R106" s="32">
        <f>R105</f>
        <v>1251386026</v>
      </c>
      <c r="S106" s="32">
        <f>S105</f>
        <v>590772402</v>
      </c>
      <c r="T106" s="37">
        <f t="shared" si="30"/>
        <v>0.5430093186241034</v>
      </c>
      <c r="U106" s="37">
        <f t="shared" si="31"/>
        <v>-7.9968998726755336E-2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21545875</v>
      </c>
      <c r="E107" s="31">
        <v>21545875</v>
      </c>
      <c r="F107" s="31">
        <v>3988420</v>
      </c>
      <c r="G107" s="36">
        <f t="shared" si="24"/>
        <v>0.18511292764856382</v>
      </c>
      <c r="H107" s="31">
        <v>2598479</v>
      </c>
      <c r="I107" s="36">
        <f t="shared" si="25"/>
        <v>0.1206021570254167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6586899</v>
      </c>
      <c r="O107" s="36">
        <f t="shared" si="29"/>
        <v>0.30571508467398051</v>
      </c>
      <c r="P107" s="31">
        <v>4715828</v>
      </c>
      <c r="Q107" s="31">
        <v>22555608</v>
      </c>
      <c r="R107" s="31">
        <v>22755608</v>
      </c>
      <c r="S107" s="31">
        <v>11043896</v>
      </c>
      <c r="T107" s="36">
        <f t="shared" si="30"/>
        <v>0.48962971869346195</v>
      </c>
      <c r="U107" s="36">
        <f t="shared" si="31"/>
        <v>-0.44898774934115493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16597846</v>
      </c>
      <c r="E108" s="31">
        <v>16597846</v>
      </c>
      <c r="F108" s="31">
        <v>6152971</v>
      </c>
      <c r="G108" s="36">
        <f t="shared" si="24"/>
        <v>0.3707090064578259</v>
      </c>
      <c r="H108" s="31">
        <v>1542819</v>
      </c>
      <c r="I108" s="36">
        <f t="shared" si="25"/>
        <v>9.29529651016162E-2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7695790</v>
      </c>
      <c r="O108" s="36">
        <f t="shared" si="29"/>
        <v>0.46366197155944211</v>
      </c>
      <c r="P108" s="31">
        <v>16238287</v>
      </c>
      <c r="Q108" s="31">
        <v>30364206</v>
      </c>
      <c r="R108" s="31">
        <v>38065026</v>
      </c>
      <c r="S108" s="31">
        <v>21054526</v>
      </c>
      <c r="T108" s="36">
        <f t="shared" si="30"/>
        <v>0.69339952442688602</v>
      </c>
      <c r="U108" s="36">
        <f t="shared" si="31"/>
        <v>-0.90498880824067218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16461624</v>
      </c>
      <c r="E109" s="31">
        <v>16461624</v>
      </c>
      <c r="F109" s="31">
        <v>3819150</v>
      </c>
      <c r="G109" s="36">
        <f t="shared" si="24"/>
        <v>0.232003233702823</v>
      </c>
      <c r="H109" s="31">
        <v>3829450</v>
      </c>
      <c r="I109" s="36">
        <f t="shared" si="25"/>
        <v>0.23262893138611354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7648600</v>
      </c>
      <c r="O109" s="36">
        <f t="shared" si="29"/>
        <v>0.46463216508893657</v>
      </c>
      <c r="P109" s="31">
        <v>4009269</v>
      </c>
      <c r="Q109" s="31">
        <v>18569352</v>
      </c>
      <c r="R109" s="31">
        <v>18568290</v>
      </c>
      <c r="S109" s="31">
        <v>7324262</v>
      </c>
      <c r="T109" s="36">
        <f t="shared" si="30"/>
        <v>0.39442744151761461</v>
      </c>
      <c r="U109" s="36">
        <f t="shared" si="31"/>
        <v>-4.4850819438655765E-2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74267680</v>
      </c>
      <c r="E110" s="31">
        <v>74312680</v>
      </c>
      <c r="F110" s="31">
        <v>10010908</v>
      </c>
      <c r="G110" s="36">
        <f t="shared" si="24"/>
        <v>0.13479494714255244</v>
      </c>
      <c r="H110" s="31">
        <v>23874130</v>
      </c>
      <c r="I110" s="36">
        <f t="shared" si="25"/>
        <v>0.32146055996363426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33885038</v>
      </c>
      <c r="O110" s="36">
        <f t="shared" si="29"/>
        <v>0.45625550710618668</v>
      </c>
      <c r="P110" s="31">
        <v>11722883</v>
      </c>
      <c r="Q110" s="31">
        <v>45113998</v>
      </c>
      <c r="R110" s="31">
        <v>52005433</v>
      </c>
      <c r="S110" s="31">
        <v>20389931</v>
      </c>
      <c r="T110" s="36">
        <f t="shared" si="30"/>
        <v>0.45196462082566924</v>
      </c>
      <c r="U110" s="36">
        <f t="shared" si="31"/>
        <v>1.036540840678867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39632868</v>
      </c>
      <c r="E111" s="31">
        <v>39632868</v>
      </c>
      <c r="F111" s="31">
        <v>8652995</v>
      </c>
      <c r="G111" s="36">
        <f t="shared" si="24"/>
        <v>0.2183287618751184</v>
      </c>
      <c r="H111" s="31">
        <v>9306294</v>
      </c>
      <c r="I111" s="36">
        <f t="shared" si="25"/>
        <v>0.23481252984265483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17959289</v>
      </c>
      <c r="O111" s="36">
        <f t="shared" si="29"/>
        <v>0.45314129171777323</v>
      </c>
      <c r="P111" s="31">
        <v>-5201423</v>
      </c>
      <c r="Q111" s="31">
        <v>17993573</v>
      </c>
      <c r="R111" s="31">
        <v>9865540</v>
      </c>
      <c r="S111" s="31">
        <v>14730102</v>
      </c>
      <c r="T111" s="36">
        <f t="shared" si="30"/>
        <v>0.81863129685249281</v>
      </c>
      <c r="U111" s="36">
        <f t="shared" si="31"/>
        <v>-2.7891823064572909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168505893</v>
      </c>
      <c r="E112" s="32">
        <f>SUM(E107:E111)</f>
        <v>168550893</v>
      </c>
      <c r="F112" s="32">
        <f>SUM(F107:F111)</f>
        <v>32624444</v>
      </c>
      <c r="G112" s="37">
        <f t="shared" si="24"/>
        <v>0.19361010715512483</v>
      </c>
      <c r="H112" s="32">
        <f>SUM(H107:H111)</f>
        <v>41151172</v>
      </c>
      <c r="I112" s="37">
        <f t="shared" si="25"/>
        <v>0.24421206444097476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73775616</v>
      </c>
      <c r="O112" s="37">
        <f t="shared" si="29"/>
        <v>0.4378221715960996</v>
      </c>
      <c r="P112" s="32">
        <f>SUM(P107:P111)</f>
        <v>31484844</v>
      </c>
      <c r="Q112" s="32">
        <f>SUM(Q107:Q111)</f>
        <v>134596737</v>
      </c>
      <c r="R112" s="32">
        <f>SUM(R107:R111)</f>
        <v>141259897</v>
      </c>
      <c r="S112" s="32">
        <f>SUM(S107:S111)</f>
        <v>74542717</v>
      </c>
      <c r="T112" s="37">
        <f t="shared" si="30"/>
        <v>0.55382261607129446</v>
      </c>
      <c r="U112" s="37">
        <f t="shared" si="31"/>
        <v>0.30701527376155968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27011659</v>
      </c>
      <c r="E113" s="31">
        <v>27011659</v>
      </c>
      <c r="F113" s="31">
        <v>3611689</v>
      </c>
      <c r="G113" s="36">
        <f t="shared" si="24"/>
        <v>0.13370852193861918</v>
      </c>
      <c r="H113" s="31">
        <v>5707910</v>
      </c>
      <c r="I113" s="36">
        <f t="shared" si="25"/>
        <v>0.21131282606521873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9319599</v>
      </c>
      <c r="O113" s="36">
        <f t="shared" si="29"/>
        <v>0.34502134800383788</v>
      </c>
      <c r="P113" s="31">
        <v>5289002</v>
      </c>
      <c r="Q113" s="31">
        <v>19557080</v>
      </c>
      <c r="R113" s="31">
        <v>22811099</v>
      </c>
      <c r="S113" s="31">
        <v>8523528</v>
      </c>
      <c r="T113" s="36">
        <f t="shared" si="30"/>
        <v>0.43582825247940898</v>
      </c>
      <c r="U113" s="36">
        <f t="shared" si="31"/>
        <v>7.9203600225524529E-2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25002410</v>
      </c>
      <c r="E114" s="31">
        <v>25002410</v>
      </c>
      <c r="F114" s="31">
        <v>3869392</v>
      </c>
      <c r="G114" s="36">
        <f t="shared" si="24"/>
        <v>0.15476076106263356</v>
      </c>
      <c r="H114" s="31">
        <v>4038284</v>
      </c>
      <c r="I114" s="36">
        <f t="shared" si="25"/>
        <v>0.16151578987785578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7907676</v>
      </c>
      <c r="O114" s="36">
        <f t="shared" si="29"/>
        <v>0.31627655094048934</v>
      </c>
      <c r="P114" s="31">
        <v>3772595</v>
      </c>
      <c r="Q114" s="31">
        <v>19689049</v>
      </c>
      <c r="R114" s="31">
        <v>21377882</v>
      </c>
      <c r="S114" s="31">
        <v>7890215</v>
      </c>
      <c r="T114" s="36">
        <f t="shared" si="30"/>
        <v>0.40074129532614805</v>
      </c>
      <c r="U114" s="36">
        <f t="shared" si="31"/>
        <v>7.0426059516062622E-2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3777334</v>
      </c>
      <c r="E115" s="31">
        <v>3777334</v>
      </c>
      <c r="F115" s="31">
        <v>2079101</v>
      </c>
      <c r="G115" s="36">
        <f t="shared" si="24"/>
        <v>0.55041492227057498</v>
      </c>
      <c r="H115" s="31">
        <v>2333514</v>
      </c>
      <c r="I115" s="36">
        <f t="shared" si="25"/>
        <v>0.61776745185890369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4412615</v>
      </c>
      <c r="O115" s="36">
        <f t="shared" si="29"/>
        <v>1.1681823741294786</v>
      </c>
      <c r="P115" s="31">
        <v>2260184</v>
      </c>
      <c r="Q115" s="31">
        <v>5190011</v>
      </c>
      <c r="R115" s="31">
        <v>11800889</v>
      </c>
      <c r="S115" s="31">
        <v>4008785</v>
      </c>
      <c r="T115" s="36">
        <f t="shared" si="30"/>
        <v>0.77240395058892941</v>
      </c>
      <c r="U115" s="36">
        <f t="shared" si="31"/>
        <v>3.2444261175196276E-2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782000</v>
      </c>
      <c r="E116" s="31">
        <v>782000</v>
      </c>
      <c r="F116" s="31">
        <v>759745</v>
      </c>
      <c r="G116" s="36">
        <f t="shared" si="24"/>
        <v>0.97154092071611253</v>
      </c>
      <c r="H116" s="31">
        <v>515779</v>
      </c>
      <c r="I116" s="36">
        <f t="shared" si="25"/>
        <v>0.65956393861892582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1275524</v>
      </c>
      <c r="O116" s="36">
        <f t="shared" si="29"/>
        <v>1.6311048593350383</v>
      </c>
      <c r="P116" s="31">
        <v>1353219</v>
      </c>
      <c r="Q116" s="31">
        <v>892950</v>
      </c>
      <c r="R116" s="31">
        <v>3786508</v>
      </c>
      <c r="S116" s="31">
        <v>2429365</v>
      </c>
      <c r="T116" s="36">
        <f t="shared" si="30"/>
        <v>2.7206058569908729</v>
      </c>
      <c r="U116" s="36">
        <f t="shared" si="31"/>
        <v>-0.61885031173815919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229214749</v>
      </c>
      <c r="E117" s="31">
        <v>229214749</v>
      </c>
      <c r="F117" s="31">
        <v>20508355</v>
      </c>
      <c r="G117" s="36">
        <f t="shared" si="24"/>
        <v>8.9472231125929863E-2</v>
      </c>
      <c r="H117" s="31">
        <v>25808834</v>
      </c>
      <c r="I117" s="36">
        <f t="shared" si="25"/>
        <v>0.11259674219306019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46317189</v>
      </c>
      <c r="O117" s="36">
        <f t="shared" si="29"/>
        <v>0.20206897331899004</v>
      </c>
      <c r="P117" s="31">
        <v>20817109</v>
      </c>
      <c r="Q117" s="31">
        <v>146973507</v>
      </c>
      <c r="R117" s="31">
        <v>156331188</v>
      </c>
      <c r="S117" s="31">
        <v>41827864</v>
      </c>
      <c r="T117" s="36">
        <f t="shared" si="30"/>
        <v>0.28459458343060429</v>
      </c>
      <c r="U117" s="36">
        <f t="shared" si="31"/>
        <v>0.23978954042081435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1392092</v>
      </c>
      <c r="E118" s="31">
        <v>1392092</v>
      </c>
      <c r="F118" s="31">
        <v>0</v>
      </c>
      <c r="G118" s="36">
        <f t="shared" si="24"/>
        <v>0</v>
      </c>
      <c r="H118" s="31">
        <v>6400</v>
      </c>
      <c r="I118" s="36">
        <f t="shared" si="25"/>
        <v>4.5973972984544127E-3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6400</v>
      </c>
      <c r="O118" s="36">
        <f t="shared" si="29"/>
        <v>4.5973972984544127E-3</v>
      </c>
      <c r="P118" s="31">
        <v>24348</v>
      </c>
      <c r="Q118" s="31">
        <v>568550</v>
      </c>
      <c r="R118" s="31">
        <v>519250</v>
      </c>
      <c r="S118" s="31">
        <v>24348</v>
      </c>
      <c r="T118" s="36">
        <f t="shared" si="30"/>
        <v>4.2824729575235247E-2</v>
      </c>
      <c r="U118" s="36">
        <f t="shared" si="31"/>
        <v>-0.7371447346804666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11939716</v>
      </c>
      <c r="E119" s="31">
        <v>11939716</v>
      </c>
      <c r="F119" s="31">
        <v>2166072</v>
      </c>
      <c r="G119" s="36">
        <f t="shared" si="24"/>
        <v>0.18141738044690511</v>
      </c>
      <c r="H119" s="31">
        <v>2753204</v>
      </c>
      <c r="I119" s="36">
        <f t="shared" si="25"/>
        <v>0.23059208443483917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4919276</v>
      </c>
      <c r="O119" s="36">
        <f t="shared" si="29"/>
        <v>0.41200946488174428</v>
      </c>
      <c r="P119" s="31">
        <v>2612776</v>
      </c>
      <c r="Q119" s="31">
        <v>11336760</v>
      </c>
      <c r="R119" s="31">
        <v>11996400</v>
      </c>
      <c r="S119" s="31">
        <v>5468993</v>
      </c>
      <c r="T119" s="36">
        <f t="shared" si="30"/>
        <v>0.4824123470903503</v>
      </c>
      <c r="U119" s="36">
        <f t="shared" si="31"/>
        <v>5.3746666380891428E-2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37108954</v>
      </c>
      <c r="E120" s="31">
        <v>36358954</v>
      </c>
      <c r="F120" s="31">
        <v>16003996</v>
      </c>
      <c r="G120" s="36">
        <f t="shared" si="24"/>
        <v>0.43127046911642941</v>
      </c>
      <c r="H120" s="31">
        <v>5333996</v>
      </c>
      <c r="I120" s="36">
        <f t="shared" si="25"/>
        <v>0.14373878606225332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21337992</v>
      </c>
      <c r="O120" s="36">
        <f t="shared" si="29"/>
        <v>0.57500925517868273</v>
      </c>
      <c r="P120" s="31">
        <v>9832058</v>
      </c>
      <c r="Q120" s="31">
        <v>33449398</v>
      </c>
      <c r="R120" s="31">
        <v>31366365</v>
      </c>
      <c r="S120" s="31">
        <v>19295439</v>
      </c>
      <c r="T120" s="36">
        <f t="shared" si="30"/>
        <v>0.57685459690485308</v>
      </c>
      <c r="U120" s="36">
        <f t="shared" si="31"/>
        <v>-0.45748936794311013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336228914</v>
      </c>
      <c r="E121" s="32">
        <f>SUM(E113:E120)</f>
        <v>335478914</v>
      </c>
      <c r="F121" s="32">
        <f>SUM(F113:F120)</f>
        <v>48998350</v>
      </c>
      <c r="G121" s="37">
        <f t="shared" si="24"/>
        <v>0.14572913857134845</v>
      </c>
      <c r="H121" s="32">
        <f>SUM(H113:H120)</f>
        <v>46497921</v>
      </c>
      <c r="I121" s="37">
        <f t="shared" si="25"/>
        <v>0.13829245214764604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95496271</v>
      </c>
      <c r="O121" s="37">
        <f t="shared" si="29"/>
        <v>0.28402159071899452</v>
      </c>
      <c r="P121" s="32">
        <f>SUM(P113:P120)</f>
        <v>45961291</v>
      </c>
      <c r="Q121" s="32">
        <f>SUM(Q113:Q120)</f>
        <v>237657305</v>
      </c>
      <c r="R121" s="32">
        <f>SUM(R113:R120)</f>
        <v>259989581</v>
      </c>
      <c r="S121" s="32">
        <f>SUM(S113:S120)</f>
        <v>89468537</v>
      </c>
      <c r="T121" s="37">
        <f t="shared" si="30"/>
        <v>0.37646028595670561</v>
      </c>
      <c r="U121" s="37">
        <f t="shared" si="31"/>
        <v>1.1675694662275804E-2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51298981</v>
      </c>
      <c r="E122" s="31">
        <v>51298981</v>
      </c>
      <c r="F122" s="31">
        <v>9868532</v>
      </c>
      <c r="G122" s="36">
        <f t="shared" si="24"/>
        <v>0.19237286604192003</v>
      </c>
      <c r="H122" s="31">
        <v>18495292</v>
      </c>
      <c r="I122" s="36">
        <f t="shared" si="25"/>
        <v>0.36053916938428077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28363824</v>
      </c>
      <c r="O122" s="36">
        <f t="shared" si="29"/>
        <v>0.55291203542620082</v>
      </c>
      <c r="P122" s="31">
        <v>16462285</v>
      </c>
      <c r="Q122" s="31">
        <v>51467121</v>
      </c>
      <c r="R122" s="31">
        <v>52521882</v>
      </c>
      <c r="S122" s="31">
        <v>25126130</v>
      </c>
      <c r="T122" s="36">
        <f t="shared" si="30"/>
        <v>0.48819769809933605</v>
      </c>
      <c r="U122" s="36">
        <f t="shared" si="31"/>
        <v>0.12349482468563755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24853738</v>
      </c>
      <c r="E123" s="31">
        <v>24853738</v>
      </c>
      <c r="F123" s="31">
        <v>2873043</v>
      </c>
      <c r="G123" s="36">
        <f t="shared" si="24"/>
        <v>0.11559802392702458</v>
      </c>
      <c r="H123" s="31">
        <v>6454589</v>
      </c>
      <c r="I123" s="36">
        <f t="shared" si="25"/>
        <v>0.25970294689676054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9327632</v>
      </c>
      <c r="O123" s="36">
        <f t="shared" si="29"/>
        <v>0.37530097082378516</v>
      </c>
      <c r="P123" s="31">
        <v>2864142</v>
      </c>
      <c r="Q123" s="31">
        <v>13660082</v>
      </c>
      <c r="R123" s="31">
        <v>15487372</v>
      </c>
      <c r="S123" s="31">
        <v>6043655</v>
      </c>
      <c r="T123" s="36">
        <f t="shared" si="30"/>
        <v>0.44243182434776013</v>
      </c>
      <c r="U123" s="36">
        <f t="shared" si="31"/>
        <v>1.2535855414989898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61555136</v>
      </c>
      <c r="E124" s="31">
        <v>64927309</v>
      </c>
      <c r="F124" s="31">
        <v>7963636</v>
      </c>
      <c r="G124" s="36">
        <f t="shared" si="24"/>
        <v>0.1293740298128819</v>
      </c>
      <c r="H124" s="31">
        <v>14772357</v>
      </c>
      <c r="I124" s="36">
        <f t="shared" si="25"/>
        <v>0.23998577470448607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22735993</v>
      </c>
      <c r="O124" s="36">
        <f t="shared" si="29"/>
        <v>0.369359804517368</v>
      </c>
      <c r="P124" s="31">
        <v>24082956</v>
      </c>
      <c r="Q124" s="31">
        <v>36465760</v>
      </c>
      <c r="R124" s="31">
        <v>91564729</v>
      </c>
      <c r="S124" s="31">
        <v>56009808</v>
      </c>
      <c r="T124" s="36">
        <f t="shared" si="30"/>
        <v>1.5359561407742497</v>
      </c>
      <c r="U124" s="36">
        <f t="shared" si="31"/>
        <v>-0.38660532369863565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26083932</v>
      </c>
      <c r="E125" s="31">
        <v>26083932</v>
      </c>
      <c r="F125" s="31">
        <v>2296448</v>
      </c>
      <c r="G125" s="36">
        <f t="shared" si="24"/>
        <v>8.8040714107060242E-2</v>
      </c>
      <c r="H125" s="31">
        <v>6637869</v>
      </c>
      <c r="I125" s="36">
        <f t="shared" si="25"/>
        <v>0.2544811495444782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8934317</v>
      </c>
      <c r="O125" s="36">
        <f t="shared" si="29"/>
        <v>0.34252186365153842</v>
      </c>
      <c r="P125" s="31">
        <v>4734481</v>
      </c>
      <c r="Q125" s="31">
        <v>28784616</v>
      </c>
      <c r="R125" s="31">
        <v>30248864</v>
      </c>
      <c r="S125" s="31">
        <v>8372502</v>
      </c>
      <c r="T125" s="36">
        <f t="shared" si="30"/>
        <v>0.2908672465875522</v>
      </c>
      <c r="U125" s="36">
        <f t="shared" si="31"/>
        <v>0.40202674802158889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163791787</v>
      </c>
      <c r="E126" s="32">
        <f>SUM(E122:E125)</f>
        <v>167163960</v>
      </c>
      <c r="F126" s="32">
        <f>SUM(F122:F125)</f>
        <v>23001659</v>
      </c>
      <c r="G126" s="37">
        <f t="shared" si="24"/>
        <v>0.14043230995458886</v>
      </c>
      <c r="H126" s="32">
        <f>SUM(H122:H125)</f>
        <v>46360107</v>
      </c>
      <c r="I126" s="37">
        <f t="shared" si="25"/>
        <v>0.28304292815365645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69361766</v>
      </c>
      <c r="O126" s="37">
        <f t="shared" si="29"/>
        <v>0.42347523810824533</v>
      </c>
      <c r="P126" s="32">
        <f>SUM(P122:P125)</f>
        <v>48143864</v>
      </c>
      <c r="Q126" s="32">
        <f>SUM(Q122:Q125)</f>
        <v>130377579</v>
      </c>
      <c r="R126" s="32">
        <f>SUM(R122:R125)</f>
        <v>189822847</v>
      </c>
      <c r="S126" s="32">
        <f>SUM(S122:S125)</f>
        <v>95552095</v>
      </c>
      <c r="T126" s="37">
        <f t="shared" si="30"/>
        <v>0.73288747753170047</v>
      </c>
      <c r="U126" s="37">
        <f t="shared" si="31"/>
        <v>-3.7050557470833634E-2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15575920</v>
      </c>
      <c r="E127" s="31">
        <v>15575920</v>
      </c>
      <c r="F127" s="31">
        <v>3040395</v>
      </c>
      <c r="G127" s="36">
        <f t="shared" si="24"/>
        <v>0.19519842166626433</v>
      </c>
      <c r="H127" s="31">
        <v>4212317</v>
      </c>
      <c r="I127" s="36">
        <f t="shared" si="25"/>
        <v>0.27043776547388532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7252712</v>
      </c>
      <c r="O127" s="36">
        <f t="shared" si="29"/>
        <v>0.46563618714014965</v>
      </c>
      <c r="P127" s="31">
        <v>3478365</v>
      </c>
      <c r="Q127" s="31">
        <v>11955278</v>
      </c>
      <c r="R127" s="31">
        <v>10987599</v>
      </c>
      <c r="S127" s="31">
        <v>6950286</v>
      </c>
      <c r="T127" s="36">
        <f t="shared" si="30"/>
        <v>0.58135712109747673</v>
      </c>
      <c r="U127" s="36">
        <f t="shared" si="31"/>
        <v>0.21100488304131404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16442659</v>
      </c>
      <c r="E128" s="31">
        <v>16442659</v>
      </c>
      <c r="F128" s="31">
        <v>2535584</v>
      </c>
      <c r="G128" s="36">
        <f t="shared" si="24"/>
        <v>0.15420766191161661</v>
      </c>
      <c r="H128" s="31">
        <v>4697009</v>
      </c>
      <c r="I128" s="36">
        <f t="shared" si="25"/>
        <v>0.28565994101075742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7232593</v>
      </c>
      <c r="O128" s="36">
        <f t="shared" si="29"/>
        <v>0.43986760292237403</v>
      </c>
      <c r="P128" s="31">
        <v>5966726</v>
      </c>
      <c r="Q128" s="31">
        <v>24136190</v>
      </c>
      <c r="R128" s="31">
        <v>21945082</v>
      </c>
      <c r="S128" s="31">
        <v>7133962</v>
      </c>
      <c r="T128" s="36">
        <f t="shared" si="30"/>
        <v>0.29557117341220795</v>
      </c>
      <c r="U128" s="36">
        <f t="shared" si="31"/>
        <v>-0.21279961573566475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65648831</v>
      </c>
      <c r="E129" s="31">
        <v>65648831</v>
      </c>
      <c r="F129" s="31">
        <v>7310624</v>
      </c>
      <c r="G129" s="36">
        <f t="shared" si="24"/>
        <v>0.11135954576251328</v>
      </c>
      <c r="H129" s="31">
        <v>15998617</v>
      </c>
      <c r="I129" s="36">
        <f t="shared" si="25"/>
        <v>0.24369995255513385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23309241</v>
      </c>
      <c r="O129" s="36">
        <f t="shared" si="29"/>
        <v>0.3550594983176471</v>
      </c>
      <c r="P129" s="31">
        <v>4505402</v>
      </c>
      <c r="Q129" s="31">
        <v>23959992</v>
      </c>
      <c r="R129" s="31">
        <v>21814464</v>
      </c>
      <c r="S129" s="31">
        <v>5199195</v>
      </c>
      <c r="T129" s="36">
        <f t="shared" si="30"/>
        <v>0.2169948554239918</v>
      </c>
      <c r="U129" s="36">
        <f t="shared" si="31"/>
        <v>2.5509854614527181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39452407</v>
      </c>
      <c r="E130" s="31">
        <v>39452407</v>
      </c>
      <c r="F130" s="31">
        <v>2328400</v>
      </c>
      <c r="G130" s="36">
        <f t="shared" si="24"/>
        <v>5.9017945343613633E-2</v>
      </c>
      <c r="H130" s="31">
        <v>3872335</v>
      </c>
      <c r="I130" s="36">
        <f t="shared" si="25"/>
        <v>9.8152059518193654E-2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6200735</v>
      </c>
      <c r="O130" s="36">
        <f t="shared" si="29"/>
        <v>0.15717000486180729</v>
      </c>
      <c r="P130" s="31">
        <v>3055331</v>
      </c>
      <c r="Q130" s="31">
        <v>18347620</v>
      </c>
      <c r="R130" s="31">
        <v>37910767</v>
      </c>
      <c r="S130" s="31">
        <v>5084445</v>
      </c>
      <c r="T130" s="36">
        <f t="shared" si="30"/>
        <v>0.27711741359369774</v>
      </c>
      <c r="U130" s="36">
        <f t="shared" si="31"/>
        <v>0.26740277894604536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40962653</v>
      </c>
      <c r="E131" s="31">
        <v>40060503</v>
      </c>
      <c r="F131" s="31">
        <v>4870477</v>
      </c>
      <c r="G131" s="36">
        <f t="shared" si="24"/>
        <v>0.11890042864167026</v>
      </c>
      <c r="H131" s="31">
        <v>6575133</v>
      </c>
      <c r="I131" s="36">
        <f t="shared" si="25"/>
        <v>0.16051531134958472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11445610</v>
      </c>
      <c r="O131" s="36">
        <f t="shared" si="29"/>
        <v>0.27941573999125496</v>
      </c>
      <c r="P131" s="31">
        <v>5580403</v>
      </c>
      <c r="Q131" s="31">
        <v>64243628</v>
      </c>
      <c r="R131" s="31">
        <v>28496123</v>
      </c>
      <c r="S131" s="31">
        <v>8894459</v>
      </c>
      <c r="T131" s="36">
        <f t="shared" si="30"/>
        <v>0.13844889021522883</v>
      </c>
      <c r="U131" s="36">
        <f t="shared" si="31"/>
        <v>0.17825415117868726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178082470</v>
      </c>
      <c r="E132" s="32">
        <f>SUM(E127:E131)</f>
        <v>177180320</v>
      </c>
      <c r="F132" s="32">
        <f>SUM(F127:F131)</f>
        <v>20085480</v>
      </c>
      <c r="G132" s="37">
        <f t="shared" si="24"/>
        <v>0.11278751917580658</v>
      </c>
      <c r="H132" s="32">
        <f>SUM(H127:H131)</f>
        <v>35355411</v>
      </c>
      <c r="I132" s="37">
        <f t="shared" si="25"/>
        <v>0.19853392082892832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55440891</v>
      </c>
      <c r="O132" s="37">
        <f t="shared" si="29"/>
        <v>0.31132144000473488</v>
      </c>
      <c r="P132" s="32">
        <f>SUM(P127:P131)</f>
        <v>22586227</v>
      </c>
      <c r="Q132" s="32">
        <f>SUM(Q127:Q131)</f>
        <v>142642708</v>
      </c>
      <c r="R132" s="32">
        <f>SUM(R127:R131)</f>
        <v>121154035</v>
      </c>
      <c r="S132" s="32">
        <f>SUM(S127:S131)</f>
        <v>33262347</v>
      </c>
      <c r="T132" s="37">
        <f t="shared" si="30"/>
        <v>0.23318645212484329</v>
      </c>
      <c r="U132" s="37">
        <f t="shared" si="31"/>
        <v>0.56535268152578122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81268006</v>
      </c>
      <c r="E133" s="31">
        <v>81268006</v>
      </c>
      <c r="F133" s="31">
        <v>19434820</v>
      </c>
      <c r="G133" s="36">
        <f t="shared" si="24"/>
        <v>0.23914478718722346</v>
      </c>
      <c r="H133" s="31">
        <v>22522676</v>
      </c>
      <c r="I133" s="36">
        <f t="shared" si="25"/>
        <v>0.27714074835304808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41957496</v>
      </c>
      <c r="O133" s="36">
        <f t="shared" si="29"/>
        <v>0.51628553554027157</v>
      </c>
      <c r="P133" s="31">
        <v>19306878</v>
      </c>
      <c r="Q133" s="31">
        <v>85178962</v>
      </c>
      <c r="R133" s="31">
        <v>86797167</v>
      </c>
      <c r="S133" s="31">
        <v>38505247</v>
      </c>
      <c r="T133" s="36">
        <f t="shared" si="30"/>
        <v>0.45205114145438868</v>
      </c>
      <c r="U133" s="36">
        <f t="shared" si="31"/>
        <v>0.16656229971515857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5692850</v>
      </c>
      <c r="E134" s="31">
        <v>5692850</v>
      </c>
      <c r="F134" s="31">
        <v>1236003</v>
      </c>
      <c r="G134" s="36">
        <f t="shared" si="24"/>
        <v>0.21711497755957035</v>
      </c>
      <c r="H134" s="31">
        <v>1446113</v>
      </c>
      <c r="I134" s="36">
        <f t="shared" si="25"/>
        <v>0.25402267756923158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2682116</v>
      </c>
      <c r="O134" s="36">
        <f t="shared" si="29"/>
        <v>0.4711376551288019</v>
      </c>
      <c r="P134" s="31">
        <v>1289173</v>
      </c>
      <c r="Q134" s="31">
        <v>4798311</v>
      </c>
      <c r="R134" s="31">
        <v>4284358</v>
      </c>
      <c r="S134" s="31">
        <v>2337910</v>
      </c>
      <c r="T134" s="36">
        <f t="shared" si="30"/>
        <v>0.48723602951121758</v>
      </c>
      <c r="U134" s="36">
        <f t="shared" si="31"/>
        <v>0.12173695849975141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42462756</v>
      </c>
      <c r="E135" s="31">
        <v>42462756</v>
      </c>
      <c r="F135" s="31">
        <v>4844007</v>
      </c>
      <c r="G135" s="36">
        <f t="shared" si="24"/>
        <v>0.11407660397737726</v>
      </c>
      <c r="H135" s="31">
        <v>9418919</v>
      </c>
      <c r="I135" s="36">
        <f t="shared" si="25"/>
        <v>0.22181600742071475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14262926</v>
      </c>
      <c r="O135" s="36">
        <f t="shared" si="29"/>
        <v>0.33589261139809201</v>
      </c>
      <c r="P135" s="31">
        <v>7680072</v>
      </c>
      <c r="Q135" s="31">
        <v>33805087</v>
      </c>
      <c r="R135" s="31">
        <v>33669336</v>
      </c>
      <c r="S135" s="31">
        <v>14417080</v>
      </c>
      <c r="T135" s="36">
        <f t="shared" si="30"/>
        <v>0.42647664240591954</v>
      </c>
      <c r="U135" s="36">
        <f t="shared" si="31"/>
        <v>0.2264102471955991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20798490</v>
      </c>
      <c r="E136" s="31">
        <v>20798490</v>
      </c>
      <c r="F136" s="31">
        <v>4317121</v>
      </c>
      <c r="G136" s="36">
        <f t="shared" si="24"/>
        <v>0.20756896293913646</v>
      </c>
      <c r="H136" s="31">
        <v>4592240</v>
      </c>
      <c r="I136" s="36">
        <f t="shared" si="25"/>
        <v>0.2207967982291022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8909361</v>
      </c>
      <c r="O136" s="36">
        <f t="shared" si="29"/>
        <v>0.42836576116823866</v>
      </c>
      <c r="P136" s="31">
        <v>4507810</v>
      </c>
      <c r="Q136" s="31">
        <v>17259308</v>
      </c>
      <c r="R136" s="31">
        <v>19736474</v>
      </c>
      <c r="S136" s="31">
        <v>8581849</v>
      </c>
      <c r="T136" s="36">
        <f t="shared" si="30"/>
        <v>0.49723019022547138</v>
      </c>
      <c r="U136" s="36">
        <f t="shared" si="31"/>
        <v>1.8729715759981058E-2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150222102</v>
      </c>
      <c r="E137" s="32">
        <f>SUM(E133:E136)</f>
        <v>150222102</v>
      </c>
      <c r="F137" s="32">
        <f>SUM(F133:F136)</f>
        <v>29831951</v>
      </c>
      <c r="G137" s="37">
        <f t="shared" ref="G137:G170" si="32">IF(($D137     =0),0,($F137     /$D137     ))</f>
        <v>0.19858563156039449</v>
      </c>
      <c r="H137" s="32">
        <f>SUM(H133:H136)</f>
        <v>37979948</v>
      </c>
      <c r="I137" s="37">
        <f t="shared" ref="I137:I170" si="33">IF(($D137     =0),0,($H137     /$D137     ))</f>
        <v>0.25282529996817643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67811899</v>
      </c>
      <c r="O137" s="37">
        <f t="shared" ref="O137:O170" si="37">IF(($D137     =0),0,($N137     /$D137     ))</f>
        <v>0.45141093152857092</v>
      </c>
      <c r="P137" s="32">
        <f>SUM(P133:P136)</f>
        <v>32783933</v>
      </c>
      <c r="Q137" s="32">
        <f>SUM(Q133:Q136)</f>
        <v>141041668</v>
      </c>
      <c r="R137" s="32">
        <f>SUM(R133:R136)</f>
        <v>144487335</v>
      </c>
      <c r="S137" s="32">
        <f>SUM(S133:S136)</f>
        <v>63842086</v>
      </c>
      <c r="T137" s="37">
        <f t="shared" ref="T137:T170" si="38">IF(($Q137     =0),0,($S137     /$Q137     ))</f>
        <v>0.45264698656286451</v>
      </c>
      <c r="U137" s="37">
        <f t="shared" ref="U137:U170" si="39">IF(($P137     =0),0,(($H137     /$P137     )-1))</f>
        <v>0.15849272874002041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28324615</v>
      </c>
      <c r="E138" s="31">
        <v>28324615</v>
      </c>
      <c r="F138" s="31">
        <v>6180205</v>
      </c>
      <c r="G138" s="36">
        <f t="shared" si="32"/>
        <v>0.21819202132138424</v>
      </c>
      <c r="H138" s="31">
        <v>6427031</v>
      </c>
      <c r="I138" s="36">
        <f t="shared" si="33"/>
        <v>0.22690620861042596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12607236</v>
      </c>
      <c r="O138" s="36">
        <f t="shared" si="37"/>
        <v>0.4450982299318102</v>
      </c>
      <c r="P138" s="31">
        <v>6125363</v>
      </c>
      <c r="Q138" s="31">
        <v>25665191</v>
      </c>
      <c r="R138" s="31">
        <v>24947853</v>
      </c>
      <c r="S138" s="31">
        <v>11779955</v>
      </c>
      <c r="T138" s="36">
        <f t="shared" si="38"/>
        <v>0.45898567441013782</v>
      </c>
      <c r="U138" s="36">
        <f t="shared" si="39"/>
        <v>4.9248999610308708E-2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14713687</v>
      </c>
      <c r="E139" s="31">
        <v>14713687</v>
      </c>
      <c r="F139" s="31">
        <v>3194989</v>
      </c>
      <c r="G139" s="36">
        <f t="shared" si="32"/>
        <v>0.21714401019948298</v>
      </c>
      <c r="H139" s="31">
        <v>3440510</v>
      </c>
      <c r="I139" s="36">
        <f t="shared" si="33"/>
        <v>0.23383058236864765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6635499</v>
      </c>
      <c r="O139" s="36">
        <f t="shared" si="37"/>
        <v>0.45097459256813061</v>
      </c>
      <c r="P139" s="31">
        <v>3432427</v>
      </c>
      <c r="Q139" s="31">
        <v>16126890</v>
      </c>
      <c r="R139" s="31">
        <v>14339218</v>
      </c>
      <c r="S139" s="31">
        <v>7382925</v>
      </c>
      <c r="T139" s="36">
        <f t="shared" si="38"/>
        <v>0.45780215528226459</v>
      </c>
      <c r="U139" s="36">
        <f t="shared" si="39"/>
        <v>2.3548934908157459E-3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19870499</v>
      </c>
      <c r="E140" s="31">
        <v>19870499</v>
      </c>
      <c r="F140" s="31">
        <v>3407348</v>
      </c>
      <c r="G140" s="36">
        <f t="shared" si="32"/>
        <v>0.17147772685527424</v>
      </c>
      <c r="H140" s="31">
        <v>4083894</v>
      </c>
      <c r="I140" s="36">
        <f t="shared" si="33"/>
        <v>0.20552548780984312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7491242</v>
      </c>
      <c r="O140" s="36">
        <f t="shared" si="37"/>
        <v>0.37700321466511738</v>
      </c>
      <c r="P140" s="31">
        <v>3545647</v>
      </c>
      <c r="Q140" s="31">
        <v>19866658</v>
      </c>
      <c r="R140" s="31">
        <v>15709413</v>
      </c>
      <c r="S140" s="31">
        <v>6580264</v>
      </c>
      <c r="T140" s="36">
        <f t="shared" si="38"/>
        <v>0.33122148677447411</v>
      </c>
      <c r="U140" s="36">
        <f t="shared" si="39"/>
        <v>0.15180501612258634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14713995</v>
      </c>
      <c r="E141" s="31">
        <v>14713995</v>
      </c>
      <c r="F141" s="31">
        <v>5633589</v>
      </c>
      <c r="G141" s="36">
        <f t="shared" si="32"/>
        <v>0.38287283637108754</v>
      </c>
      <c r="H141" s="31">
        <v>2443909</v>
      </c>
      <c r="I141" s="36">
        <f t="shared" si="33"/>
        <v>0.16609418448218854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8077498</v>
      </c>
      <c r="O141" s="36">
        <f t="shared" si="37"/>
        <v>0.54896702085327609</v>
      </c>
      <c r="P141" s="31">
        <v>2297874</v>
      </c>
      <c r="Q141" s="31">
        <v>10069207</v>
      </c>
      <c r="R141" s="31">
        <v>9802287</v>
      </c>
      <c r="S141" s="31">
        <v>4314175</v>
      </c>
      <c r="T141" s="36">
        <f t="shared" si="38"/>
        <v>0.42845231009750817</v>
      </c>
      <c r="U141" s="36">
        <f t="shared" si="39"/>
        <v>6.3552222619691179E-2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28109417</v>
      </c>
      <c r="E142" s="31">
        <v>28109417</v>
      </c>
      <c r="F142" s="31">
        <v>8272692</v>
      </c>
      <c r="G142" s="36">
        <f t="shared" si="32"/>
        <v>0.29430322229735323</v>
      </c>
      <c r="H142" s="31">
        <v>16957815</v>
      </c>
      <c r="I142" s="36">
        <f t="shared" si="33"/>
        <v>0.60327878731885476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25230507</v>
      </c>
      <c r="O142" s="36">
        <f t="shared" si="37"/>
        <v>0.89758200961620793</v>
      </c>
      <c r="P142" s="31">
        <v>4968306</v>
      </c>
      <c r="Q142" s="31">
        <v>30411765</v>
      </c>
      <c r="R142" s="31">
        <v>26163202</v>
      </c>
      <c r="S142" s="31">
        <v>8187312</v>
      </c>
      <c r="T142" s="36">
        <f t="shared" si="38"/>
        <v>0.26921528559753111</v>
      </c>
      <c r="U142" s="36">
        <f t="shared" si="39"/>
        <v>2.4131985831790552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22960334</v>
      </c>
      <c r="E143" s="31">
        <v>22960334</v>
      </c>
      <c r="F143" s="31">
        <v>4901175</v>
      </c>
      <c r="G143" s="36">
        <f t="shared" si="32"/>
        <v>0.2134627048543806</v>
      </c>
      <c r="H143" s="31">
        <v>5340698</v>
      </c>
      <c r="I143" s="36">
        <f t="shared" si="33"/>
        <v>0.23260541418953226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10241873</v>
      </c>
      <c r="O143" s="36">
        <f t="shared" si="37"/>
        <v>0.44606811904391286</v>
      </c>
      <c r="P143" s="31">
        <v>8115903</v>
      </c>
      <c r="Q143" s="31">
        <v>28742126</v>
      </c>
      <c r="R143" s="31">
        <v>30594760</v>
      </c>
      <c r="S143" s="31">
        <v>13533031</v>
      </c>
      <c r="T143" s="36">
        <f t="shared" si="38"/>
        <v>0.47084307542176945</v>
      </c>
      <c r="U143" s="36">
        <f t="shared" si="39"/>
        <v>-0.34194654618223008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128692547</v>
      </c>
      <c r="E144" s="32">
        <f>SUM(E138:E143)</f>
        <v>128692547</v>
      </c>
      <c r="F144" s="32">
        <f>SUM(F138:F143)</f>
        <v>31589998</v>
      </c>
      <c r="G144" s="37">
        <f t="shared" si="32"/>
        <v>0.24546874497712753</v>
      </c>
      <c r="H144" s="32">
        <f>SUM(H138:H143)</f>
        <v>38693857</v>
      </c>
      <c r="I144" s="37">
        <f t="shared" si="33"/>
        <v>0.30066898124255792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70283855</v>
      </c>
      <c r="O144" s="37">
        <f t="shared" si="37"/>
        <v>0.54613772621968548</v>
      </c>
      <c r="P144" s="32">
        <f>SUM(P138:P143)</f>
        <v>28485520</v>
      </c>
      <c r="Q144" s="32">
        <f>SUM(Q138:Q143)</f>
        <v>130881837</v>
      </c>
      <c r="R144" s="32">
        <f>SUM(R138:R143)</f>
        <v>121556733</v>
      </c>
      <c r="S144" s="32">
        <f>SUM(S138:S143)</f>
        <v>51777662</v>
      </c>
      <c r="T144" s="37">
        <f t="shared" si="38"/>
        <v>0.39560616802773024</v>
      </c>
      <c r="U144" s="37">
        <f t="shared" si="39"/>
        <v>0.35836933993130549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30353417</v>
      </c>
      <c r="E145" s="31">
        <v>30353417</v>
      </c>
      <c r="F145" s="31">
        <v>5642304</v>
      </c>
      <c r="G145" s="36">
        <f t="shared" si="32"/>
        <v>0.18588694643505871</v>
      </c>
      <c r="H145" s="31">
        <v>8357578</v>
      </c>
      <c r="I145" s="36">
        <f t="shared" si="33"/>
        <v>0.275342245652277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13999882</v>
      </c>
      <c r="O145" s="36">
        <f t="shared" si="37"/>
        <v>0.46122919208733565</v>
      </c>
      <c r="P145" s="31">
        <v>5955307</v>
      </c>
      <c r="Q145" s="31">
        <v>32348083</v>
      </c>
      <c r="R145" s="31">
        <v>32599598</v>
      </c>
      <c r="S145" s="31">
        <v>11171561</v>
      </c>
      <c r="T145" s="36">
        <f t="shared" si="38"/>
        <v>0.34535465362816092</v>
      </c>
      <c r="U145" s="36">
        <f t="shared" si="39"/>
        <v>0.40338323448312563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49122899</v>
      </c>
      <c r="E146" s="31">
        <v>49122899</v>
      </c>
      <c r="F146" s="31">
        <v>10263083</v>
      </c>
      <c r="G146" s="36">
        <f t="shared" si="32"/>
        <v>0.20892665557055173</v>
      </c>
      <c r="H146" s="31">
        <v>17472746</v>
      </c>
      <c r="I146" s="36">
        <f t="shared" si="33"/>
        <v>0.35569452039058197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27735829</v>
      </c>
      <c r="O146" s="36">
        <f t="shared" si="37"/>
        <v>0.5646211759611337</v>
      </c>
      <c r="P146" s="31">
        <v>14686614</v>
      </c>
      <c r="Q146" s="31">
        <v>34939374</v>
      </c>
      <c r="R146" s="31">
        <v>41000568</v>
      </c>
      <c r="S146" s="31">
        <v>24208118</v>
      </c>
      <c r="T146" s="36">
        <f t="shared" si="38"/>
        <v>0.69286066773835153</v>
      </c>
      <c r="U146" s="36">
        <f t="shared" si="39"/>
        <v>0.18970553730083739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16513797</v>
      </c>
      <c r="E147" s="31">
        <v>16513797</v>
      </c>
      <c r="F147" s="31">
        <v>2336682</v>
      </c>
      <c r="G147" s="36">
        <f t="shared" si="32"/>
        <v>0.14149877220847512</v>
      </c>
      <c r="H147" s="31">
        <v>2512024</v>
      </c>
      <c r="I147" s="36">
        <f t="shared" si="33"/>
        <v>0.15211668158449568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4848706</v>
      </c>
      <c r="O147" s="36">
        <f t="shared" si="37"/>
        <v>0.29361545379297083</v>
      </c>
      <c r="P147" s="31">
        <v>2484249</v>
      </c>
      <c r="Q147" s="31">
        <v>24265771</v>
      </c>
      <c r="R147" s="31">
        <v>12075770</v>
      </c>
      <c r="S147" s="31">
        <v>4854111</v>
      </c>
      <c r="T147" s="36">
        <f t="shared" si="38"/>
        <v>0.20003943002676486</v>
      </c>
      <c r="U147" s="36">
        <f t="shared" si="39"/>
        <v>1.118044125206441E-2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20534759</v>
      </c>
      <c r="E148" s="31">
        <v>20534759</v>
      </c>
      <c r="F148" s="31">
        <v>4891180</v>
      </c>
      <c r="G148" s="36">
        <f t="shared" si="32"/>
        <v>0.23819028019759084</v>
      </c>
      <c r="H148" s="31">
        <v>3400891</v>
      </c>
      <c r="I148" s="36">
        <f t="shared" si="33"/>
        <v>0.16561630940007624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8292071</v>
      </c>
      <c r="O148" s="36">
        <f t="shared" si="37"/>
        <v>0.40380658959766708</v>
      </c>
      <c r="P148" s="31">
        <v>4883324</v>
      </c>
      <c r="Q148" s="31">
        <v>12892887</v>
      </c>
      <c r="R148" s="31">
        <v>17075497</v>
      </c>
      <c r="S148" s="31">
        <v>8293995</v>
      </c>
      <c r="T148" s="36">
        <f t="shared" si="38"/>
        <v>0.64330006149902652</v>
      </c>
      <c r="U148" s="36">
        <f t="shared" si="39"/>
        <v>-0.30357047781388247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72401963</v>
      </c>
      <c r="E149" s="31">
        <v>72401963</v>
      </c>
      <c r="F149" s="31">
        <v>20336876</v>
      </c>
      <c r="G149" s="36">
        <f t="shared" si="32"/>
        <v>0.28088846154627051</v>
      </c>
      <c r="H149" s="31">
        <v>29614584</v>
      </c>
      <c r="I149" s="36">
        <f t="shared" si="33"/>
        <v>0.40903012532961297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49951460</v>
      </c>
      <c r="O149" s="36">
        <f t="shared" si="37"/>
        <v>0.68991858687588348</v>
      </c>
      <c r="P149" s="31">
        <v>9763782</v>
      </c>
      <c r="Q149" s="31">
        <v>67204499</v>
      </c>
      <c r="R149" s="31">
        <v>59470820</v>
      </c>
      <c r="S149" s="31">
        <v>26217520</v>
      </c>
      <c r="T149" s="36">
        <f t="shared" si="38"/>
        <v>0.39011554866289533</v>
      </c>
      <c r="U149" s="36">
        <f t="shared" si="39"/>
        <v>2.0331058190361073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188926835</v>
      </c>
      <c r="E150" s="32">
        <f>SUM(E145:E149)</f>
        <v>188926835</v>
      </c>
      <c r="F150" s="32">
        <f>SUM(F145:F149)</f>
        <v>43470125</v>
      </c>
      <c r="G150" s="37">
        <f t="shared" si="32"/>
        <v>0.23008973288521983</v>
      </c>
      <c r="H150" s="32">
        <f>SUM(H145:H149)</f>
        <v>61357823</v>
      </c>
      <c r="I150" s="37">
        <f t="shared" si="33"/>
        <v>0.32477029004376218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104827948</v>
      </c>
      <c r="O150" s="37">
        <f t="shared" si="37"/>
        <v>0.55486002292898196</v>
      </c>
      <c r="P150" s="32">
        <f>SUM(P145:P149)</f>
        <v>37773276</v>
      </c>
      <c r="Q150" s="32">
        <f>SUM(Q145:Q149)</f>
        <v>171650614</v>
      </c>
      <c r="R150" s="32">
        <f>SUM(R145:R149)</f>
        <v>162222253</v>
      </c>
      <c r="S150" s="32">
        <f>SUM(S145:S149)</f>
        <v>74745305</v>
      </c>
      <c r="T150" s="37">
        <f t="shared" si="38"/>
        <v>0.43545026293934491</v>
      </c>
      <c r="U150" s="37">
        <f t="shared" si="39"/>
        <v>0.62437123536756522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19471943</v>
      </c>
      <c r="E151" s="31">
        <v>19471943</v>
      </c>
      <c r="F151" s="31">
        <v>1966565</v>
      </c>
      <c r="G151" s="36">
        <f t="shared" si="32"/>
        <v>0.10099480057023585</v>
      </c>
      <c r="H151" s="31">
        <v>5609774</v>
      </c>
      <c r="I151" s="36">
        <f t="shared" si="33"/>
        <v>0.28809523528288883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7576339</v>
      </c>
      <c r="O151" s="36">
        <f t="shared" si="37"/>
        <v>0.38909003585312468</v>
      </c>
      <c r="P151" s="31">
        <v>3567014</v>
      </c>
      <c r="Q151" s="31">
        <v>9796049</v>
      </c>
      <c r="R151" s="31">
        <v>10763988</v>
      </c>
      <c r="S151" s="31">
        <v>5371848</v>
      </c>
      <c r="T151" s="36">
        <f t="shared" si="38"/>
        <v>0.54836883727306795</v>
      </c>
      <c r="U151" s="36">
        <f t="shared" si="39"/>
        <v>0.57268067913386389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101333000</v>
      </c>
      <c r="E152" s="31">
        <v>102151432</v>
      </c>
      <c r="F152" s="31">
        <v>22619774</v>
      </c>
      <c r="G152" s="36">
        <f t="shared" si="32"/>
        <v>0.22322218823088233</v>
      </c>
      <c r="H152" s="31">
        <v>26124170</v>
      </c>
      <c r="I152" s="36">
        <f t="shared" si="33"/>
        <v>0.25780515725380676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48743944</v>
      </c>
      <c r="O152" s="36">
        <f t="shared" si="37"/>
        <v>0.48102734548468912</v>
      </c>
      <c r="P152" s="31">
        <v>23559672</v>
      </c>
      <c r="Q152" s="31">
        <v>100887500</v>
      </c>
      <c r="R152" s="31">
        <v>92752800</v>
      </c>
      <c r="S152" s="31">
        <v>42896915</v>
      </c>
      <c r="T152" s="36">
        <f t="shared" si="38"/>
        <v>0.42519553958617273</v>
      </c>
      <c r="U152" s="36">
        <f t="shared" si="39"/>
        <v>0.10885117585677762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26065380</v>
      </c>
      <c r="E153" s="31">
        <v>26065380</v>
      </c>
      <c r="F153" s="31">
        <v>5104141</v>
      </c>
      <c r="G153" s="36">
        <f t="shared" si="32"/>
        <v>0.19582070163565618</v>
      </c>
      <c r="H153" s="31">
        <v>5633047</v>
      </c>
      <c r="I153" s="36">
        <f t="shared" si="33"/>
        <v>0.21611221474614986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10737188</v>
      </c>
      <c r="O153" s="36">
        <f t="shared" si="37"/>
        <v>0.41193291638180607</v>
      </c>
      <c r="P153" s="31">
        <v>7138885</v>
      </c>
      <c r="Q153" s="31">
        <v>27526330</v>
      </c>
      <c r="R153" s="31">
        <v>25548940</v>
      </c>
      <c r="S153" s="31">
        <v>11862790</v>
      </c>
      <c r="T153" s="36">
        <f t="shared" si="38"/>
        <v>0.43096155571774369</v>
      </c>
      <c r="U153" s="36">
        <f t="shared" si="39"/>
        <v>-0.21093462074259495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8113690</v>
      </c>
      <c r="E154" s="31">
        <v>8113690</v>
      </c>
      <c r="F154" s="31">
        <v>947462</v>
      </c>
      <c r="G154" s="36">
        <f t="shared" si="32"/>
        <v>0.11677325606474982</v>
      </c>
      <c r="H154" s="31">
        <v>1375478</v>
      </c>
      <c r="I154" s="36">
        <f t="shared" si="33"/>
        <v>0.16952557960681269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2322940</v>
      </c>
      <c r="O154" s="36">
        <f t="shared" si="37"/>
        <v>0.2862988356715625</v>
      </c>
      <c r="P154" s="31">
        <v>1464213</v>
      </c>
      <c r="Q154" s="31">
        <v>5591490</v>
      </c>
      <c r="R154" s="31">
        <v>5578625</v>
      </c>
      <c r="S154" s="31">
        <v>2542543</v>
      </c>
      <c r="T154" s="36">
        <f t="shared" si="38"/>
        <v>0.45471654246005982</v>
      </c>
      <c r="U154" s="36">
        <f t="shared" si="39"/>
        <v>-6.0602521627659334E-2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15008561</v>
      </c>
      <c r="E155" s="31">
        <v>15008561</v>
      </c>
      <c r="F155" s="31">
        <v>3391411</v>
      </c>
      <c r="G155" s="36">
        <f t="shared" si="32"/>
        <v>0.22596510085144073</v>
      </c>
      <c r="H155" s="31">
        <v>3722112</v>
      </c>
      <c r="I155" s="36">
        <f t="shared" si="33"/>
        <v>0.24799925855649985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7113523</v>
      </c>
      <c r="O155" s="36">
        <f t="shared" si="37"/>
        <v>0.47396435940794057</v>
      </c>
      <c r="P155" s="31">
        <v>3803892</v>
      </c>
      <c r="Q155" s="31">
        <v>17023288</v>
      </c>
      <c r="R155" s="31">
        <v>15604249</v>
      </c>
      <c r="S155" s="31">
        <v>7498996</v>
      </c>
      <c r="T155" s="36">
        <f t="shared" si="38"/>
        <v>0.44051395946541</v>
      </c>
      <c r="U155" s="36">
        <f t="shared" si="39"/>
        <v>-2.149903309557688E-2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33347529</v>
      </c>
      <c r="E156" s="31">
        <v>33347529</v>
      </c>
      <c r="F156" s="31">
        <v>5224110</v>
      </c>
      <c r="G156" s="36">
        <f t="shared" si="32"/>
        <v>0.15665658466029073</v>
      </c>
      <c r="H156" s="31">
        <v>5424076</v>
      </c>
      <c r="I156" s="36">
        <f t="shared" si="33"/>
        <v>0.16265301096222151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10648186</v>
      </c>
      <c r="O156" s="36">
        <f t="shared" si="37"/>
        <v>0.31930959562251227</v>
      </c>
      <c r="P156" s="31">
        <v>4751758</v>
      </c>
      <c r="Q156" s="31">
        <v>40490829</v>
      </c>
      <c r="R156" s="31">
        <v>38083109</v>
      </c>
      <c r="S156" s="31">
        <v>11018385</v>
      </c>
      <c r="T156" s="36">
        <f t="shared" si="38"/>
        <v>0.27212050906638635</v>
      </c>
      <c r="U156" s="36">
        <f t="shared" si="39"/>
        <v>0.14148826602701559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203340103</v>
      </c>
      <c r="E157" s="32">
        <f>SUM(E151:E156)</f>
        <v>204158535</v>
      </c>
      <c r="F157" s="32">
        <f>SUM(F151:F156)</f>
        <v>39253463</v>
      </c>
      <c r="G157" s="37">
        <f t="shared" si="32"/>
        <v>0.19304339095372644</v>
      </c>
      <c r="H157" s="32">
        <f>SUM(H151:H156)</f>
        <v>47888657</v>
      </c>
      <c r="I157" s="37">
        <f t="shared" si="33"/>
        <v>0.23551014430242517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87142120</v>
      </c>
      <c r="O157" s="37">
        <f t="shared" si="37"/>
        <v>0.42855353525615159</v>
      </c>
      <c r="P157" s="32">
        <f>SUM(P151:P156)</f>
        <v>44285434</v>
      </c>
      <c r="Q157" s="32">
        <f>SUM(Q151:Q156)</f>
        <v>201315486</v>
      </c>
      <c r="R157" s="32">
        <f>SUM(R151:R156)</f>
        <v>188331711</v>
      </c>
      <c r="S157" s="32">
        <f>SUM(S151:S156)</f>
        <v>81191477</v>
      </c>
      <c r="T157" s="37">
        <f t="shared" si="38"/>
        <v>0.40330467672020026</v>
      </c>
      <c r="U157" s="37">
        <f t="shared" si="39"/>
        <v>8.1363614952943752E-2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25715779</v>
      </c>
      <c r="E158" s="31">
        <v>25715779</v>
      </c>
      <c r="F158" s="31">
        <v>3987158</v>
      </c>
      <c r="G158" s="36">
        <f t="shared" si="32"/>
        <v>0.1550471405124457</v>
      </c>
      <c r="H158" s="31">
        <v>7337090</v>
      </c>
      <c r="I158" s="36">
        <f t="shared" si="33"/>
        <v>0.28531470891859817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11324248</v>
      </c>
      <c r="O158" s="36">
        <f t="shared" si="37"/>
        <v>0.44036184943104389</v>
      </c>
      <c r="P158" s="31">
        <v>5084593</v>
      </c>
      <c r="Q158" s="31">
        <v>22163992</v>
      </c>
      <c r="R158" s="31">
        <v>23157431</v>
      </c>
      <c r="S158" s="31">
        <v>8817614</v>
      </c>
      <c r="T158" s="36">
        <f t="shared" si="38"/>
        <v>0.39783510118574306</v>
      </c>
      <c r="U158" s="36">
        <f t="shared" si="39"/>
        <v>0.44300438599510317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116139028</v>
      </c>
      <c r="E159" s="31">
        <v>116139028</v>
      </c>
      <c r="F159" s="31">
        <v>26355995</v>
      </c>
      <c r="G159" s="36">
        <f t="shared" si="32"/>
        <v>0.22693486809619243</v>
      </c>
      <c r="H159" s="31">
        <v>19720774</v>
      </c>
      <c r="I159" s="36">
        <f t="shared" si="33"/>
        <v>0.16980316039841489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46076769</v>
      </c>
      <c r="O159" s="36">
        <f t="shared" si="37"/>
        <v>0.39673802849460732</v>
      </c>
      <c r="P159" s="31">
        <v>17525907</v>
      </c>
      <c r="Q159" s="31">
        <v>106060184</v>
      </c>
      <c r="R159" s="31">
        <v>94711417</v>
      </c>
      <c r="S159" s="31">
        <v>43051093</v>
      </c>
      <c r="T159" s="36">
        <f t="shared" si="38"/>
        <v>0.40591192072606624</v>
      </c>
      <c r="U159" s="36">
        <f t="shared" si="39"/>
        <v>0.12523557268676599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20368218</v>
      </c>
      <c r="E160" s="31">
        <v>20368218</v>
      </c>
      <c r="F160" s="31">
        <v>4432680</v>
      </c>
      <c r="G160" s="36">
        <f t="shared" si="32"/>
        <v>0.21762728580379492</v>
      </c>
      <c r="H160" s="31">
        <v>6958339</v>
      </c>
      <c r="I160" s="36">
        <f t="shared" si="33"/>
        <v>0.34162728423271982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11391019</v>
      </c>
      <c r="O160" s="36">
        <f t="shared" si="37"/>
        <v>0.55925457003651469</v>
      </c>
      <c r="P160" s="31">
        <v>8064651</v>
      </c>
      <c r="Q160" s="31">
        <v>18484358</v>
      </c>
      <c r="R160" s="31">
        <v>19221508</v>
      </c>
      <c r="S160" s="31">
        <v>13260781</v>
      </c>
      <c r="T160" s="36">
        <f t="shared" si="38"/>
        <v>0.71740554905937226</v>
      </c>
      <c r="U160" s="36">
        <f t="shared" si="39"/>
        <v>-0.13718039379509417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12418926</v>
      </c>
      <c r="E161" s="31">
        <v>12418926</v>
      </c>
      <c r="F161" s="31">
        <v>2306127</v>
      </c>
      <c r="G161" s="36">
        <f t="shared" si="32"/>
        <v>0.18569456006099078</v>
      </c>
      <c r="H161" s="31">
        <v>3373015</v>
      </c>
      <c r="I161" s="36">
        <f t="shared" si="33"/>
        <v>0.27160279399361908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5679142</v>
      </c>
      <c r="O161" s="36">
        <f t="shared" si="37"/>
        <v>0.45729735405460986</v>
      </c>
      <c r="P161" s="31">
        <v>3305836</v>
      </c>
      <c r="Q161" s="31">
        <v>13966977</v>
      </c>
      <c r="R161" s="31">
        <v>11857200</v>
      </c>
      <c r="S161" s="31">
        <v>7218834</v>
      </c>
      <c r="T161" s="36">
        <f t="shared" si="38"/>
        <v>0.51685013872364793</v>
      </c>
      <c r="U161" s="36">
        <f t="shared" si="39"/>
        <v>2.0321334754658027E-2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258658694</v>
      </c>
      <c r="E162" s="31">
        <v>258658694</v>
      </c>
      <c r="F162" s="31">
        <v>49311468</v>
      </c>
      <c r="G162" s="36">
        <f t="shared" si="32"/>
        <v>0.19064299458652645</v>
      </c>
      <c r="H162" s="31">
        <v>60517556</v>
      </c>
      <c r="I162" s="36">
        <f t="shared" si="33"/>
        <v>0.23396683507572338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109829024</v>
      </c>
      <c r="O162" s="36">
        <f t="shared" si="37"/>
        <v>0.4246098296622498</v>
      </c>
      <c r="P162" s="31">
        <v>55484159</v>
      </c>
      <c r="Q162" s="31">
        <v>239252236</v>
      </c>
      <c r="R162" s="31">
        <v>240298401</v>
      </c>
      <c r="S162" s="31">
        <v>111979371</v>
      </c>
      <c r="T162" s="36">
        <f t="shared" si="38"/>
        <v>0.46803897372980036</v>
      </c>
      <c r="U162" s="36">
        <f t="shared" si="39"/>
        <v>9.0717730803128838E-2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433300645</v>
      </c>
      <c r="E163" s="32">
        <f>SUM(E158:E162)</f>
        <v>433300645</v>
      </c>
      <c r="F163" s="32">
        <f>SUM(F158:F162)</f>
        <v>86393428</v>
      </c>
      <c r="G163" s="37">
        <f t="shared" si="32"/>
        <v>0.19938448972306516</v>
      </c>
      <c r="H163" s="32">
        <f>SUM(H158:H162)</f>
        <v>97906774</v>
      </c>
      <c r="I163" s="37">
        <f t="shared" si="33"/>
        <v>0.22595575411617491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184300202</v>
      </c>
      <c r="O163" s="37">
        <f t="shared" si="37"/>
        <v>0.42534024383924007</v>
      </c>
      <c r="P163" s="32">
        <f>SUM(P158:P162)</f>
        <v>89465146</v>
      </c>
      <c r="Q163" s="32">
        <f>SUM(Q158:Q162)</f>
        <v>399927747</v>
      </c>
      <c r="R163" s="32">
        <f>SUM(R158:R162)</f>
        <v>389245957</v>
      </c>
      <c r="S163" s="32">
        <f>SUM(S158:S162)</f>
        <v>184327693</v>
      </c>
      <c r="T163" s="37">
        <f t="shared" si="38"/>
        <v>0.460902486468387</v>
      </c>
      <c r="U163" s="37">
        <f t="shared" si="39"/>
        <v>9.4356611232714105E-2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25012212</v>
      </c>
      <c r="E164" s="31">
        <v>25012212</v>
      </c>
      <c r="F164" s="31">
        <v>7234049</v>
      </c>
      <c r="G164" s="36">
        <f t="shared" si="32"/>
        <v>0.28922068148150992</v>
      </c>
      <c r="H164" s="31">
        <v>7272256</v>
      </c>
      <c r="I164" s="36">
        <f t="shared" si="33"/>
        <v>0.29074821531178452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14506305</v>
      </c>
      <c r="O164" s="36">
        <f t="shared" si="37"/>
        <v>0.57996889679329444</v>
      </c>
      <c r="P164" s="31">
        <v>6575315</v>
      </c>
      <c r="Q164" s="31">
        <v>25948224</v>
      </c>
      <c r="R164" s="31">
        <v>26306797</v>
      </c>
      <c r="S164" s="31">
        <v>13076366</v>
      </c>
      <c r="T164" s="36">
        <f t="shared" si="38"/>
        <v>0.50394069359043614</v>
      </c>
      <c r="U164" s="36">
        <f t="shared" si="39"/>
        <v>0.10599355316057091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16811949</v>
      </c>
      <c r="E165" s="31">
        <v>16811949</v>
      </c>
      <c r="F165" s="31">
        <v>2725425</v>
      </c>
      <c r="G165" s="36">
        <f t="shared" si="32"/>
        <v>0.16211237614389623</v>
      </c>
      <c r="H165" s="31">
        <v>3968876</v>
      </c>
      <c r="I165" s="36">
        <f t="shared" si="33"/>
        <v>0.23607471090948468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6694301</v>
      </c>
      <c r="O165" s="36">
        <f t="shared" si="37"/>
        <v>0.39818708705338091</v>
      </c>
      <c r="P165" s="31">
        <v>3690480</v>
      </c>
      <c r="Q165" s="31">
        <v>17378627</v>
      </c>
      <c r="R165" s="31">
        <v>17670335</v>
      </c>
      <c r="S165" s="31">
        <v>6615524</v>
      </c>
      <c r="T165" s="36">
        <f t="shared" si="38"/>
        <v>0.38067011853122806</v>
      </c>
      <c r="U165" s="36">
        <f t="shared" si="39"/>
        <v>7.5436257614185598E-2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30962617</v>
      </c>
      <c r="E166" s="31">
        <v>30962617</v>
      </c>
      <c r="F166" s="31">
        <v>5146536</v>
      </c>
      <c r="G166" s="36">
        <f t="shared" si="32"/>
        <v>0.16621773282277788</v>
      </c>
      <c r="H166" s="31">
        <v>4848288</v>
      </c>
      <c r="I166" s="36">
        <f t="shared" si="33"/>
        <v>0.15658521371110201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9994824</v>
      </c>
      <c r="O166" s="36">
        <f t="shared" si="37"/>
        <v>0.32280294653387986</v>
      </c>
      <c r="P166" s="31">
        <v>6358689</v>
      </c>
      <c r="Q166" s="31">
        <v>38618304</v>
      </c>
      <c r="R166" s="31">
        <v>37735694</v>
      </c>
      <c r="S166" s="31">
        <v>11805693</v>
      </c>
      <c r="T166" s="36">
        <f t="shared" si="38"/>
        <v>0.30570200597105457</v>
      </c>
      <c r="U166" s="36">
        <f t="shared" si="39"/>
        <v>-0.23753339721442579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24550081</v>
      </c>
      <c r="E167" s="31">
        <v>24550081</v>
      </c>
      <c r="F167" s="31">
        <v>2076595</v>
      </c>
      <c r="G167" s="36">
        <f t="shared" si="32"/>
        <v>8.4586075296452179E-2</v>
      </c>
      <c r="H167" s="31">
        <v>2768640</v>
      </c>
      <c r="I167" s="36">
        <f t="shared" si="33"/>
        <v>0.11277518799225143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4845235</v>
      </c>
      <c r="O167" s="36">
        <f t="shared" si="37"/>
        <v>0.1973612632887036</v>
      </c>
      <c r="P167" s="31">
        <v>1883662</v>
      </c>
      <c r="Q167" s="31">
        <v>23598198</v>
      </c>
      <c r="R167" s="31">
        <v>23010448</v>
      </c>
      <c r="S167" s="31">
        <v>3176736</v>
      </c>
      <c r="T167" s="36">
        <f t="shared" si="38"/>
        <v>0.13461773648987943</v>
      </c>
      <c r="U167" s="36">
        <f t="shared" si="39"/>
        <v>0.46981783356037332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175538598</v>
      </c>
      <c r="E168" s="31">
        <v>176981215</v>
      </c>
      <c r="F168" s="31">
        <v>20151421</v>
      </c>
      <c r="G168" s="36">
        <f t="shared" si="32"/>
        <v>0.11479766404423487</v>
      </c>
      <c r="H168" s="31">
        <v>22039592</v>
      </c>
      <c r="I168" s="36">
        <f t="shared" si="33"/>
        <v>0.12555410747897167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42191013</v>
      </c>
      <c r="O168" s="36">
        <f t="shared" si="37"/>
        <v>0.24035177152320653</v>
      </c>
      <c r="P168" s="31">
        <v>19360711</v>
      </c>
      <c r="Q168" s="31">
        <v>167381526</v>
      </c>
      <c r="R168" s="31">
        <v>160295084</v>
      </c>
      <c r="S168" s="31">
        <v>37141896</v>
      </c>
      <c r="T168" s="36">
        <f t="shared" si="38"/>
        <v>0.22189961393947383</v>
      </c>
      <c r="U168" s="36">
        <f t="shared" si="39"/>
        <v>0.13836687092741573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272875457</v>
      </c>
      <c r="E169" s="32">
        <f>SUM(E164:E168)</f>
        <v>274318074</v>
      </c>
      <c r="F169" s="32">
        <f>SUM(F164:F168)</f>
        <v>37334026</v>
      </c>
      <c r="G169" s="37">
        <f t="shared" si="32"/>
        <v>0.13681709014966487</v>
      </c>
      <c r="H169" s="32">
        <f>SUM(H164:H168)</f>
        <v>40897652</v>
      </c>
      <c r="I169" s="37">
        <f t="shared" si="33"/>
        <v>0.14987662301926993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78231678</v>
      </c>
      <c r="O169" s="37">
        <f t="shared" si="37"/>
        <v>0.28669371316893477</v>
      </c>
      <c r="P169" s="32">
        <f>SUM(P164:P168)</f>
        <v>37868857</v>
      </c>
      <c r="Q169" s="32">
        <f>SUM(Q164:Q168)</f>
        <v>272924879</v>
      </c>
      <c r="R169" s="32">
        <f>SUM(R164:R168)</f>
        <v>265018358</v>
      </c>
      <c r="S169" s="32">
        <f>SUM(S164:S168)</f>
        <v>71816215</v>
      </c>
      <c r="T169" s="37">
        <f t="shared" si="38"/>
        <v>0.26313546519883224</v>
      </c>
      <c r="U169" s="37">
        <f t="shared" si="39"/>
        <v>7.9981157075852627E-2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3375975633</v>
      </c>
      <c r="E170" s="32">
        <f>SUM(E105,E107:E111,E113:E120,E122:E125,E127:E131,E133:E136,E138:E143,E145:E149,E151:E156,E158:E162,E164:E168)</f>
        <v>3380001705</v>
      </c>
      <c r="F170" s="32">
        <f>SUM(F105,F107:F111,F113:F120,F122:F125,F127:F131,F133:F136,F138:F143,F145:F149,F151:F156,F158:F162,F164:F168)</f>
        <v>592185559</v>
      </c>
      <c r="G170" s="37">
        <f t="shared" si="32"/>
        <v>0.17541168046694844</v>
      </c>
      <c r="H170" s="32">
        <f>SUM(H105,H107:H111,H113:H120,H122:H125,H127:H131,H133:H136,H138:H143,H145:H149,H151:H156,H158:H162,H164:H168)</f>
        <v>764645675</v>
      </c>
      <c r="I170" s="37">
        <f t="shared" si="33"/>
        <v>0.22649620676335017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1356831234</v>
      </c>
      <c r="O170" s="37">
        <f t="shared" si="37"/>
        <v>0.40190788723029863</v>
      </c>
      <c r="P170" s="32">
        <f>SUM(P105,P107:P111,P113:P120,P122:P125,P127:P131,P133:P136,P138:P143,P145:P149,P151:P156,P158:P162,P164:P168)</f>
        <v>712911475</v>
      </c>
      <c r="Q170" s="32">
        <f>SUM(Q105,Q107:Q111,Q113:Q120,Q122:Q125,Q127:Q131,Q133:Q136,Q138:Q143,Q145:Q149,Q151:Q156,Q158:Q162,Q164:Q168)</f>
        <v>3050976530</v>
      </c>
      <c r="R170" s="32">
        <f>SUM(R105,R107:R111,R113:R120,R122:R125,R127:R131,R133:R136,R138:R143,R145:R149,R151:R156,R158:R162,R164:R168)</f>
        <v>3234474733</v>
      </c>
      <c r="S170" s="32">
        <f>SUM(S105,S107:S111,S113:S120,S122:S125,S127:S131,S133:S136,S138:S143,S145:S149,S151:S156,S158:S162,S164:S168)</f>
        <v>1411298536</v>
      </c>
      <c r="T170" s="37">
        <f t="shared" si="38"/>
        <v>0.46257272782101672</v>
      </c>
      <c r="U170" s="37">
        <f t="shared" si="39"/>
        <v>7.2567495143769367E-2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30595551</v>
      </c>
      <c r="E173" s="31">
        <v>30595551</v>
      </c>
      <c r="F173" s="31">
        <v>4180948</v>
      </c>
      <c r="G173" s="36">
        <f t="shared" ref="G173:G205" si="40">IF(($D173     =0),0,($F173     /$D173     ))</f>
        <v>0.13665215573336137</v>
      </c>
      <c r="H173" s="31">
        <v>4462840</v>
      </c>
      <c r="I173" s="36">
        <f t="shared" ref="I173:I205" si="41">IF(($D173     =0),0,($H173     /$D173     ))</f>
        <v>0.14586565216622507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8643788</v>
      </c>
      <c r="O173" s="36">
        <f t="shared" ref="O173:O205" si="45">IF(($D173     =0),0,($N173     /$D173     ))</f>
        <v>0.28251780789958647</v>
      </c>
      <c r="P173" s="31">
        <v>5065358</v>
      </c>
      <c r="Q173" s="31">
        <v>29031575</v>
      </c>
      <c r="R173" s="31">
        <v>25233689</v>
      </c>
      <c r="S173" s="31">
        <v>9285440</v>
      </c>
      <c r="T173" s="36">
        <f t="shared" ref="T173:T205" si="46">IF(($Q173     =0),0,($S173     /$Q173     ))</f>
        <v>0.31983934733131081</v>
      </c>
      <c r="U173" s="36">
        <f t="shared" ref="U173:U205" si="47">IF(($P173     =0),0,(($H173     /$P173     )-1))</f>
        <v>-0.11894874952569989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18029452</v>
      </c>
      <c r="E174" s="31">
        <v>18029452</v>
      </c>
      <c r="F174" s="31">
        <v>4260218</v>
      </c>
      <c r="G174" s="36">
        <f t="shared" si="40"/>
        <v>0.23629215130886952</v>
      </c>
      <c r="H174" s="31">
        <v>4403295</v>
      </c>
      <c r="I174" s="36">
        <f t="shared" si="41"/>
        <v>0.24422788890089395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8663513</v>
      </c>
      <c r="O174" s="36">
        <f t="shared" si="45"/>
        <v>0.48052004020976347</v>
      </c>
      <c r="P174" s="31">
        <v>3638898</v>
      </c>
      <c r="Q174" s="31">
        <v>21628068</v>
      </c>
      <c r="R174" s="31">
        <v>18182089</v>
      </c>
      <c r="S174" s="31">
        <v>6837095</v>
      </c>
      <c r="T174" s="36">
        <f t="shared" si="46"/>
        <v>0.31612139373706427</v>
      </c>
      <c r="U174" s="36">
        <f t="shared" si="47"/>
        <v>0.21006277175122801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52170725</v>
      </c>
      <c r="E175" s="31">
        <v>52170725</v>
      </c>
      <c r="F175" s="31">
        <v>10814996</v>
      </c>
      <c r="G175" s="36">
        <f t="shared" si="40"/>
        <v>0.20730009023259693</v>
      </c>
      <c r="H175" s="31">
        <v>12507206</v>
      </c>
      <c r="I175" s="36">
        <f t="shared" si="41"/>
        <v>0.23973609720777314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23322202</v>
      </c>
      <c r="O175" s="36">
        <f t="shared" si="45"/>
        <v>0.44703618744037005</v>
      </c>
      <c r="P175" s="31">
        <v>10382078</v>
      </c>
      <c r="Q175" s="31">
        <v>43469221</v>
      </c>
      <c r="R175" s="31">
        <v>48265636</v>
      </c>
      <c r="S175" s="31">
        <v>44442515</v>
      </c>
      <c r="T175" s="36">
        <f t="shared" si="46"/>
        <v>1.0223904173484037</v>
      </c>
      <c r="U175" s="36">
        <f t="shared" si="47"/>
        <v>0.20469197014316398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37603901</v>
      </c>
      <c r="E176" s="31">
        <v>37603901</v>
      </c>
      <c r="F176" s="31">
        <v>4735352</v>
      </c>
      <c r="G176" s="36">
        <f t="shared" si="40"/>
        <v>0.12592714782437067</v>
      </c>
      <c r="H176" s="31">
        <v>5848533</v>
      </c>
      <c r="I176" s="36">
        <f t="shared" si="41"/>
        <v>0.15552995419278443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10583885</v>
      </c>
      <c r="O176" s="36">
        <f t="shared" si="45"/>
        <v>0.28145710201715507</v>
      </c>
      <c r="P176" s="31">
        <v>4176290</v>
      </c>
      <c r="Q176" s="31">
        <v>32637583</v>
      </c>
      <c r="R176" s="31">
        <v>31743653</v>
      </c>
      <c r="S176" s="31">
        <v>7935905</v>
      </c>
      <c r="T176" s="36">
        <f t="shared" si="46"/>
        <v>0.24315234985384793</v>
      </c>
      <c r="U176" s="36">
        <f t="shared" si="47"/>
        <v>0.40041352492283822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26879229</v>
      </c>
      <c r="E177" s="31">
        <v>26879229</v>
      </c>
      <c r="F177" s="31">
        <v>6183924</v>
      </c>
      <c r="G177" s="36">
        <f t="shared" si="40"/>
        <v>0.23006329534228828</v>
      </c>
      <c r="H177" s="31">
        <v>7995768</v>
      </c>
      <c r="I177" s="36">
        <f t="shared" si="41"/>
        <v>0.29747013948949208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14179692</v>
      </c>
      <c r="O177" s="36">
        <f t="shared" si="45"/>
        <v>0.52753343483178028</v>
      </c>
      <c r="P177" s="31">
        <v>3302652</v>
      </c>
      <c r="Q177" s="31">
        <v>22823375</v>
      </c>
      <c r="R177" s="31">
        <v>22463306</v>
      </c>
      <c r="S177" s="31">
        <v>7682146</v>
      </c>
      <c r="T177" s="36">
        <f t="shared" si="46"/>
        <v>0.3365911483292896</v>
      </c>
      <c r="U177" s="36">
        <f t="shared" si="47"/>
        <v>1.4210143848034851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81966036</v>
      </c>
      <c r="E178" s="31">
        <v>81966036</v>
      </c>
      <c r="F178" s="31">
        <v>22595981</v>
      </c>
      <c r="G178" s="36">
        <f t="shared" si="40"/>
        <v>0.27567492711249325</v>
      </c>
      <c r="H178" s="31">
        <v>15015618</v>
      </c>
      <c r="I178" s="36">
        <f t="shared" si="41"/>
        <v>0.1831931704004815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37611599</v>
      </c>
      <c r="O178" s="36">
        <f t="shared" si="45"/>
        <v>0.45886809751297475</v>
      </c>
      <c r="P178" s="31">
        <v>19792479</v>
      </c>
      <c r="Q178" s="31">
        <v>83849862</v>
      </c>
      <c r="R178" s="31">
        <v>91300696</v>
      </c>
      <c r="S178" s="31">
        <v>38092131</v>
      </c>
      <c r="T178" s="36">
        <f t="shared" si="46"/>
        <v>0.45428972799025003</v>
      </c>
      <c r="U178" s="36">
        <f t="shared" si="47"/>
        <v>-0.2413472814597909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247244894</v>
      </c>
      <c r="E179" s="32">
        <f>SUM(E173:E178)</f>
        <v>247244894</v>
      </c>
      <c r="F179" s="32">
        <f>SUM(F173:F178)</f>
        <v>52771419</v>
      </c>
      <c r="G179" s="37">
        <f t="shared" si="40"/>
        <v>0.21343785162252937</v>
      </c>
      <c r="H179" s="32">
        <f>SUM(H173:H178)</f>
        <v>50233260</v>
      </c>
      <c r="I179" s="37">
        <f t="shared" si="41"/>
        <v>0.20317208249404739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103004679</v>
      </c>
      <c r="O179" s="37">
        <f t="shared" si="45"/>
        <v>0.41660993411657676</v>
      </c>
      <c r="P179" s="32">
        <f>SUM(P173:P178)</f>
        <v>46357755</v>
      </c>
      <c r="Q179" s="32">
        <f>SUM(Q173:Q178)</f>
        <v>233439684</v>
      </c>
      <c r="R179" s="32">
        <f>SUM(R173:R178)</f>
        <v>237189069</v>
      </c>
      <c r="S179" s="32">
        <f>SUM(S173:S178)</f>
        <v>114275232</v>
      </c>
      <c r="T179" s="37">
        <f t="shared" si="46"/>
        <v>0.48952787307577061</v>
      </c>
      <c r="U179" s="37">
        <f t="shared" si="47"/>
        <v>8.3599928426214776E-2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22355856</v>
      </c>
      <c r="E180" s="31">
        <v>22355856</v>
      </c>
      <c r="F180" s="31">
        <v>3822981</v>
      </c>
      <c r="G180" s="36">
        <f t="shared" si="40"/>
        <v>0.17100579821233416</v>
      </c>
      <c r="H180" s="31">
        <v>5114796</v>
      </c>
      <c r="I180" s="36">
        <f t="shared" si="41"/>
        <v>0.22878998683834786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8937777</v>
      </c>
      <c r="O180" s="36">
        <f t="shared" si="45"/>
        <v>0.39979578505068203</v>
      </c>
      <c r="P180" s="31">
        <v>5538048</v>
      </c>
      <c r="Q180" s="31">
        <v>19531713</v>
      </c>
      <c r="R180" s="31">
        <v>18231713</v>
      </c>
      <c r="S180" s="31">
        <v>10645944</v>
      </c>
      <c r="T180" s="36">
        <f t="shared" si="46"/>
        <v>0.54505941183960671</v>
      </c>
      <c r="U180" s="36">
        <f t="shared" si="47"/>
        <v>-7.6426206490084581E-2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65488306</v>
      </c>
      <c r="E181" s="31">
        <v>65488306</v>
      </c>
      <c r="F181" s="31">
        <v>13089449</v>
      </c>
      <c r="G181" s="36">
        <f t="shared" si="40"/>
        <v>0.19987460051264724</v>
      </c>
      <c r="H181" s="31">
        <v>15520626</v>
      </c>
      <c r="I181" s="36">
        <f t="shared" si="41"/>
        <v>0.23699843449913027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28610075</v>
      </c>
      <c r="O181" s="36">
        <f t="shared" si="45"/>
        <v>0.43687303501177754</v>
      </c>
      <c r="P181" s="31">
        <v>16878709</v>
      </c>
      <c r="Q181" s="31">
        <v>62206656</v>
      </c>
      <c r="R181" s="31">
        <v>67513782</v>
      </c>
      <c r="S181" s="31">
        <v>28392503</v>
      </c>
      <c r="T181" s="36">
        <f t="shared" si="46"/>
        <v>0.45642226773932359</v>
      </c>
      <c r="U181" s="36">
        <f t="shared" si="47"/>
        <v>-8.0461307793149306E-2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39552850</v>
      </c>
      <c r="E182" s="31">
        <v>39552850</v>
      </c>
      <c r="F182" s="31">
        <v>10383116</v>
      </c>
      <c r="G182" s="36">
        <f t="shared" si="40"/>
        <v>0.26251246117536409</v>
      </c>
      <c r="H182" s="31">
        <v>12276171</v>
      </c>
      <c r="I182" s="36">
        <f t="shared" si="41"/>
        <v>0.31037386686420826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22659287</v>
      </c>
      <c r="O182" s="36">
        <f t="shared" si="45"/>
        <v>0.5728863280395724</v>
      </c>
      <c r="P182" s="31">
        <v>10816797</v>
      </c>
      <c r="Q182" s="31">
        <v>42593586</v>
      </c>
      <c r="R182" s="31">
        <v>57081587</v>
      </c>
      <c r="S182" s="31">
        <v>19437267</v>
      </c>
      <c r="T182" s="36">
        <f t="shared" si="46"/>
        <v>0.45634258172110703</v>
      </c>
      <c r="U182" s="36">
        <f t="shared" si="47"/>
        <v>0.13491738820650889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50645196</v>
      </c>
      <c r="E183" s="31">
        <v>50645196</v>
      </c>
      <c r="F183" s="31">
        <v>11226694</v>
      </c>
      <c r="G183" s="36">
        <f t="shared" si="40"/>
        <v>0.22167342387222669</v>
      </c>
      <c r="H183" s="31">
        <v>10524720</v>
      </c>
      <c r="I183" s="36">
        <f t="shared" si="41"/>
        <v>0.2078128002505904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21751414</v>
      </c>
      <c r="O183" s="36">
        <f t="shared" si="45"/>
        <v>0.42948622412281712</v>
      </c>
      <c r="P183" s="31">
        <v>19640489</v>
      </c>
      <c r="Q183" s="31">
        <v>67900225</v>
      </c>
      <c r="R183" s="31">
        <v>77389794</v>
      </c>
      <c r="S183" s="31">
        <v>43742583</v>
      </c>
      <c r="T183" s="36">
        <f t="shared" si="46"/>
        <v>0.64421852799456847</v>
      </c>
      <c r="U183" s="36">
        <f t="shared" si="47"/>
        <v>-0.46413146841710506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30637132</v>
      </c>
      <c r="E184" s="31">
        <v>30637132</v>
      </c>
      <c r="F184" s="31">
        <v>4844628</v>
      </c>
      <c r="G184" s="36">
        <f t="shared" si="40"/>
        <v>0.15812929225881847</v>
      </c>
      <c r="H184" s="31">
        <v>5317332</v>
      </c>
      <c r="I184" s="36">
        <f t="shared" si="41"/>
        <v>0.17355841271304376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10161960</v>
      </c>
      <c r="O184" s="36">
        <f t="shared" si="45"/>
        <v>0.33168770497186223</v>
      </c>
      <c r="P184" s="31">
        <v>9483421</v>
      </c>
      <c r="Q184" s="31">
        <v>78398280</v>
      </c>
      <c r="R184" s="31">
        <v>62125122</v>
      </c>
      <c r="S184" s="31">
        <v>24659614</v>
      </c>
      <c r="T184" s="36">
        <f t="shared" si="46"/>
        <v>0.31454279354087872</v>
      </c>
      <c r="U184" s="36">
        <f t="shared" si="47"/>
        <v>-0.43930233615063596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208679340</v>
      </c>
      <c r="E185" s="32">
        <f>SUM(E180:E184)</f>
        <v>208679340</v>
      </c>
      <c r="F185" s="32">
        <f>SUM(F180:F184)</f>
        <v>43366868</v>
      </c>
      <c r="G185" s="37">
        <f t="shared" si="40"/>
        <v>0.20781581923730447</v>
      </c>
      <c r="H185" s="32">
        <f>SUM(H180:H184)</f>
        <v>48753645</v>
      </c>
      <c r="I185" s="37">
        <f t="shared" si="41"/>
        <v>0.23362947668897172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92120513</v>
      </c>
      <c r="O185" s="37">
        <f t="shared" si="45"/>
        <v>0.44144529592627618</v>
      </c>
      <c r="P185" s="32">
        <f>SUM(P180:P184)</f>
        <v>62357464</v>
      </c>
      <c r="Q185" s="32">
        <f>SUM(Q180:Q184)</f>
        <v>270630460</v>
      </c>
      <c r="R185" s="32">
        <f>SUM(R180:R184)</f>
        <v>282341998</v>
      </c>
      <c r="S185" s="32">
        <f>SUM(S180:S184)</f>
        <v>126877911</v>
      </c>
      <c r="T185" s="37">
        <f t="shared" si="46"/>
        <v>0.4688234687255825</v>
      </c>
      <c r="U185" s="37">
        <f t="shared" si="47"/>
        <v>-0.21815863133882418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16534740</v>
      </c>
      <c r="E186" s="31">
        <v>16534740</v>
      </c>
      <c r="F186" s="31">
        <v>3139743</v>
      </c>
      <c r="G186" s="36">
        <f t="shared" si="40"/>
        <v>0.18988765471969926</v>
      </c>
      <c r="H186" s="31">
        <v>1235243</v>
      </c>
      <c r="I186" s="36">
        <f t="shared" si="41"/>
        <v>7.4705922197748492E-2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4374986</v>
      </c>
      <c r="O186" s="36">
        <f t="shared" si="45"/>
        <v>0.26459357691744773</v>
      </c>
      <c r="P186" s="31">
        <v>1994554</v>
      </c>
      <c r="Q186" s="31">
        <v>18236205</v>
      </c>
      <c r="R186" s="31">
        <v>18256205</v>
      </c>
      <c r="S186" s="31">
        <v>7250231</v>
      </c>
      <c r="T186" s="36">
        <f t="shared" si="46"/>
        <v>0.39757345346797757</v>
      </c>
      <c r="U186" s="36">
        <f t="shared" si="47"/>
        <v>-0.38069212465543678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17939699</v>
      </c>
      <c r="E187" s="31">
        <v>17939699</v>
      </c>
      <c r="F187" s="31">
        <v>3894169</v>
      </c>
      <c r="G187" s="36">
        <f t="shared" si="40"/>
        <v>0.21706991850866617</v>
      </c>
      <c r="H187" s="31">
        <v>1945562</v>
      </c>
      <c r="I187" s="36">
        <f t="shared" si="41"/>
        <v>0.10845009160967528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5839731</v>
      </c>
      <c r="O187" s="36">
        <f t="shared" si="45"/>
        <v>0.32552001011834147</v>
      </c>
      <c r="P187" s="31">
        <v>3081845</v>
      </c>
      <c r="Q187" s="31">
        <v>17502876</v>
      </c>
      <c r="R187" s="31">
        <v>13729971</v>
      </c>
      <c r="S187" s="31">
        <v>5577815</v>
      </c>
      <c r="T187" s="36">
        <f t="shared" si="46"/>
        <v>0.31867991294687797</v>
      </c>
      <c r="U187" s="36">
        <f t="shared" si="47"/>
        <v>-0.36870218975970559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137421527</v>
      </c>
      <c r="E188" s="31">
        <v>138026796</v>
      </c>
      <c r="F188" s="31">
        <v>26045455</v>
      </c>
      <c r="G188" s="36">
        <f t="shared" si="40"/>
        <v>0.1895296578970484</v>
      </c>
      <c r="H188" s="31">
        <v>26184987</v>
      </c>
      <c r="I188" s="36">
        <f t="shared" si="41"/>
        <v>0.19054501555640552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52230442</v>
      </c>
      <c r="O188" s="36">
        <f t="shared" si="45"/>
        <v>0.38007467345345392</v>
      </c>
      <c r="P188" s="31">
        <v>37404831</v>
      </c>
      <c r="Q188" s="31">
        <v>117862907</v>
      </c>
      <c r="R188" s="31">
        <v>114752980</v>
      </c>
      <c r="S188" s="31">
        <v>75722495</v>
      </c>
      <c r="T188" s="36">
        <f t="shared" si="46"/>
        <v>0.64246247549281976</v>
      </c>
      <c r="U188" s="36">
        <f t="shared" si="47"/>
        <v>-0.29995708308373326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25446121</v>
      </c>
      <c r="E189" s="31">
        <v>25446121</v>
      </c>
      <c r="F189" s="31">
        <v>1816940</v>
      </c>
      <c r="G189" s="36">
        <f t="shared" si="40"/>
        <v>7.1403417440324204E-2</v>
      </c>
      <c r="H189" s="31">
        <v>4290018</v>
      </c>
      <c r="I189" s="36">
        <f t="shared" si="41"/>
        <v>0.16859221882973832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6106958</v>
      </c>
      <c r="O189" s="36">
        <f t="shared" si="45"/>
        <v>0.23999563627006254</v>
      </c>
      <c r="P189" s="31">
        <v>2227643</v>
      </c>
      <c r="Q189" s="31">
        <v>17805508</v>
      </c>
      <c r="R189" s="31">
        <v>18458784</v>
      </c>
      <c r="S189" s="31">
        <v>5649430</v>
      </c>
      <c r="T189" s="36">
        <f t="shared" si="46"/>
        <v>0.31728552760190837</v>
      </c>
      <c r="U189" s="36">
        <f t="shared" si="47"/>
        <v>0.92581037446305348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29713000</v>
      </c>
      <c r="E190" s="31">
        <v>29713000</v>
      </c>
      <c r="F190" s="31">
        <v>3622717</v>
      </c>
      <c r="G190" s="36">
        <f t="shared" si="40"/>
        <v>0.12192363611887053</v>
      </c>
      <c r="H190" s="31">
        <v>4274599</v>
      </c>
      <c r="I190" s="36">
        <f t="shared" si="41"/>
        <v>0.14386292195335376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7897316</v>
      </c>
      <c r="O190" s="36">
        <f t="shared" si="45"/>
        <v>0.26578655807222429</v>
      </c>
      <c r="P190" s="31">
        <v>4162219</v>
      </c>
      <c r="Q190" s="31">
        <v>35003000</v>
      </c>
      <c r="R190" s="31">
        <v>20793000</v>
      </c>
      <c r="S190" s="31">
        <v>8017465</v>
      </c>
      <c r="T190" s="36">
        <f t="shared" si="46"/>
        <v>0.22905079564608749</v>
      </c>
      <c r="U190" s="36">
        <f t="shared" si="47"/>
        <v>2.7000020902312016E-2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227055087</v>
      </c>
      <c r="E191" s="32">
        <f>SUM(E186:E190)</f>
        <v>227660356</v>
      </c>
      <c r="F191" s="32">
        <f>SUM(F186:F190)</f>
        <v>38519024</v>
      </c>
      <c r="G191" s="37">
        <f t="shared" si="40"/>
        <v>0.16964616168234098</v>
      </c>
      <c r="H191" s="32">
        <f>SUM(H186:H190)</f>
        <v>37930409</v>
      </c>
      <c r="I191" s="37">
        <f t="shared" si="41"/>
        <v>0.16705377316650916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76449433</v>
      </c>
      <c r="O191" s="37">
        <f t="shared" si="45"/>
        <v>0.33669993484885014</v>
      </c>
      <c r="P191" s="32">
        <f>SUM(P186:P190)</f>
        <v>48871092</v>
      </c>
      <c r="Q191" s="32">
        <f>SUM(Q186:Q190)</f>
        <v>206410496</v>
      </c>
      <c r="R191" s="32">
        <f>SUM(R186:R190)</f>
        <v>185990940</v>
      </c>
      <c r="S191" s="32">
        <f>SUM(S186:S190)</f>
        <v>102217436</v>
      </c>
      <c r="T191" s="37">
        <f t="shared" si="46"/>
        <v>0.49521433251146296</v>
      </c>
      <c r="U191" s="37">
        <f t="shared" si="47"/>
        <v>-0.22386819185460394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12475556</v>
      </c>
      <c r="E192" s="31">
        <v>12225556</v>
      </c>
      <c r="F192" s="31">
        <v>2213855</v>
      </c>
      <c r="G192" s="36">
        <f t="shared" si="40"/>
        <v>0.17745541761826086</v>
      </c>
      <c r="H192" s="31">
        <v>2102843</v>
      </c>
      <c r="I192" s="36">
        <f t="shared" si="41"/>
        <v>0.16855705669550919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4316698</v>
      </c>
      <c r="O192" s="36">
        <f t="shared" si="45"/>
        <v>0.34601247431377008</v>
      </c>
      <c r="P192" s="31">
        <v>942488</v>
      </c>
      <c r="Q192" s="31">
        <v>14236763</v>
      </c>
      <c r="R192" s="31">
        <v>11937177</v>
      </c>
      <c r="S192" s="31">
        <v>419452</v>
      </c>
      <c r="T192" s="36">
        <f t="shared" si="46"/>
        <v>2.9462596237641941E-2</v>
      </c>
      <c r="U192" s="36">
        <f t="shared" si="47"/>
        <v>1.23116156386076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20995599</v>
      </c>
      <c r="E193" s="31">
        <v>20995599</v>
      </c>
      <c r="F193" s="31">
        <v>3328750</v>
      </c>
      <c r="G193" s="36">
        <f t="shared" si="40"/>
        <v>0.15854513129156259</v>
      </c>
      <c r="H193" s="31">
        <v>3796029</v>
      </c>
      <c r="I193" s="36">
        <f t="shared" si="41"/>
        <v>0.180801176475127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7124779</v>
      </c>
      <c r="O193" s="36">
        <f t="shared" si="45"/>
        <v>0.33934630776668956</v>
      </c>
      <c r="P193" s="31">
        <v>3755391</v>
      </c>
      <c r="Q193" s="31">
        <v>20753077</v>
      </c>
      <c r="R193" s="31">
        <v>19056781</v>
      </c>
      <c r="S193" s="31">
        <v>7013399</v>
      </c>
      <c r="T193" s="36">
        <f t="shared" si="46"/>
        <v>0.3379450189482745</v>
      </c>
      <c r="U193" s="36">
        <f t="shared" si="47"/>
        <v>1.0821243380516155E-2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15876742</v>
      </c>
      <c r="E194" s="31">
        <v>15876742</v>
      </c>
      <c r="F194" s="31">
        <v>2744839</v>
      </c>
      <c r="G194" s="36">
        <f t="shared" si="40"/>
        <v>0.17288427310842489</v>
      </c>
      <c r="H194" s="31">
        <v>3394615</v>
      </c>
      <c r="I194" s="36">
        <f t="shared" si="41"/>
        <v>0.21381055382773115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6139454</v>
      </c>
      <c r="O194" s="36">
        <f t="shared" si="45"/>
        <v>0.38669482693615603</v>
      </c>
      <c r="P194" s="31">
        <v>2459733</v>
      </c>
      <c r="Q194" s="31">
        <v>17307495</v>
      </c>
      <c r="R194" s="31">
        <v>13880117</v>
      </c>
      <c r="S194" s="31">
        <v>5015023</v>
      </c>
      <c r="T194" s="36">
        <f t="shared" si="46"/>
        <v>0.28976018771058437</v>
      </c>
      <c r="U194" s="36">
        <f t="shared" si="47"/>
        <v>0.38007458533100946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53462207</v>
      </c>
      <c r="E195" s="31">
        <v>53462207</v>
      </c>
      <c r="F195" s="31">
        <v>8465539</v>
      </c>
      <c r="G195" s="36">
        <f t="shared" si="40"/>
        <v>0.15834623138547199</v>
      </c>
      <c r="H195" s="31">
        <v>14191541</v>
      </c>
      <c r="I195" s="36">
        <f t="shared" si="41"/>
        <v>0.26544996543072008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22657080</v>
      </c>
      <c r="O195" s="36">
        <f t="shared" si="45"/>
        <v>0.42379619681619202</v>
      </c>
      <c r="P195" s="31">
        <v>8218057</v>
      </c>
      <c r="Q195" s="31">
        <v>44986047</v>
      </c>
      <c r="R195" s="31">
        <v>40991456</v>
      </c>
      <c r="S195" s="31">
        <v>16134971</v>
      </c>
      <c r="T195" s="36">
        <f t="shared" si="46"/>
        <v>0.35866612151985705</v>
      </c>
      <c r="U195" s="36">
        <f t="shared" si="47"/>
        <v>0.72687303093663136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28619163</v>
      </c>
      <c r="E196" s="31">
        <v>28619163</v>
      </c>
      <c r="F196" s="31">
        <v>5993230</v>
      </c>
      <c r="G196" s="36">
        <f t="shared" si="40"/>
        <v>0.2094131823491833</v>
      </c>
      <c r="H196" s="31">
        <v>7041378</v>
      </c>
      <c r="I196" s="36">
        <f t="shared" si="41"/>
        <v>0.24603717446243972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13034608</v>
      </c>
      <c r="O196" s="36">
        <f t="shared" si="45"/>
        <v>0.45545035681162305</v>
      </c>
      <c r="P196" s="31">
        <v>5273761</v>
      </c>
      <c r="Q196" s="31">
        <v>27568538</v>
      </c>
      <c r="R196" s="31">
        <v>25764704</v>
      </c>
      <c r="S196" s="31">
        <v>10974355</v>
      </c>
      <c r="T196" s="36">
        <f t="shared" si="46"/>
        <v>0.39807533500688358</v>
      </c>
      <c r="U196" s="36">
        <f t="shared" si="47"/>
        <v>0.3351719958488828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12335682</v>
      </c>
      <c r="E197" s="31">
        <v>12335682</v>
      </c>
      <c r="F197" s="31">
        <v>1598269</v>
      </c>
      <c r="G197" s="36">
        <f t="shared" si="40"/>
        <v>0.12956470505643708</v>
      </c>
      <c r="H197" s="31">
        <v>3206547</v>
      </c>
      <c r="I197" s="36">
        <f t="shared" si="41"/>
        <v>0.25994079613920007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4804816</v>
      </c>
      <c r="O197" s="36">
        <f t="shared" si="45"/>
        <v>0.38950550119563715</v>
      </c>
      <c r="P197" s="31">
        <v>2466548</v>
      </c>
      <c r="Q197" s="31">
        <v>11386990</v>
      </c>
      <c r="R197" s="31">
        <v>10710820</v>
      </c>
      <c r="S197" s="31">
        <v>4565930</v>
      </c>
      <c r="T197" s="36">
        <f t="shared" si="46"/>
        <v>0.4009777825395473</v>
      </c>
      <c r="U197" s="36">
        <f t="shared" si="47"/>
        <v>0.30001402770187324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143764949</v>
      </c>
      <c r="E198" s="32">
        <f>SUM(E192:E197)</f>
        <v>143514949</v>
      </c>
      <c r="F198" s="32">
        <f>SUM(F192:F197)</f>
        <v>24344482</v>
      </c>
      <c r="G198" s="37">
        <f t="shared" si="40"/>
        <v>0.16933530856676338</v>
      </c>
      <c r="H198" s="32">
        <f>SUM(H192:H197)</f>
        <v>33732953</v>
      </c>
      <c r="I198" s="37">
        <f t="shared" si="41"/>
        <v>0.23463961998136276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58077435</v>
      </c>
      <c r="O198" s="37">
        <f t="shared" si="45"/>
        <v>0.40397492854812617</v>
      </c>
      <c r="P198" s="32">
        <f>SUM(P192:P197)</f>
        <v>23115978</v>
      </c>
      <c r="Q198" s="32">
        <f>SUM(Q192:Q197)</f>
        <v>136238910</v>
      </c>
      <c r="R198" s="32">
        <f>SUM(R192:R197)</f>
        <v>122341055</v>
      </c>
      <c r="S198" s="32">
        <f>SUM(S192:S197)</f>
        <v>44123130</v>
      </c>
      <c r="T198" s="37">
        <f t="shared" si="46"/>
        <v>0.32386584713574118</v>
      </c>
      <c r="U198" s="37">
        <f t="shared" si="47"/>
        <v>0.4592916207136033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41148987</v>
      </c>
      <c r="E199" s="31">
        <v>41148987</v>
      </c>
      <c r="F199" s="31">
        <v>993586</v>
      </c>
      <c r="G199" s="36">
        <f t="shared" si="40"/>
        <v>2.4146062210474342E-2</v>
      </c>
      <c r="H199" s="31">
        <v>4664569</v>
      </c>
      <c r="I199" s="36">
        <f t="shared" si="41"/>
        <v>0.11335805180331657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5658155</v>
      </c>
      <c r="O199" s="36">
        <f t="shared" si="45"/>
        <v>0.13750411401379092</v>
      </c>
      <c r="P199" s="31">
        <v>1705592</v>
      </c>
      <c r="Q199" s="31">
        <v>18594588</v>
      </c>
      <c r="R199" s="31">
        <v>18417162</v>
      </c>
      <c r="S199" s="31">
        <v>3341193</v>
      </c>
      <c r="T199" s="36">
        <f t="shared" si="46"/>
        <v>0.179686315179449</v>
      </c>
      <c r="U199" s="36">
        <f t="shared" si="47"/>
        <v>1.7348680106379484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29097340</v>
      </c>
      <c r="E200" s="31">
        <v>29097340</v>
      </c>
      <c r="F200" s="31">
        <v>6402686</v>
      </c>
      <c r="G200" s="36">
        <f t="shared" si="40"/>
        <v>0.22004368784225636</v>
      </c>
      <c r="H200" s="31">
        <v>5678048</v>
      </c>
      <c r="I200" s="36">
        <f t="shared" si="41"/>
        <v>0.19513976191638135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12080734</v>
      </c>
      <c r="O200" s="36">
        <f t="shared" si="45"/>
        <v>0.41518344975863775</v>
      </c>
      <c r="P200" s="31">
        <v>4866849</v>
      </c>
      <c r="Q200" s="31">
        <v>24991983</v>
      </c>
      <c r="R200" s="31">
        <v>20819700</v>
      </c>
      <c r="S200" s="31">
        <v>9415226</v>
      </c>
      <c r="T200" s="36">
        <f t="shared" si="46"/>
        <v>0.37672984972821083</v>
      </c>
      <c r="U200" s="36">
        <f t="shared" si="47"/>
        <v>0.16667848129251595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29150945</v>
      </c>
      <c r="E201" s="31">
        <v>29150945</v>
      </c>
      <c r="F201" s="31">
        <v>3104187</v>
      </c>
      <c r="G201" s="36">
        <f t="shared" si="40"/>
        <v>0.10648666792791794</v>
      </c>
      <c r="H201" s="31">
        <v>4547484</v>
      </c>
      <c r="I201" s="36">
        <f t="shared" si="41"/>
        <v>0.15599782442730417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7651671</v>
      </c>
      <c r="O201" s="36">
        <f t="shared" si="45"/>
        <v>0.26248449235522209</v>
      </c>
      <c r="P201" s="31">
        <v>6910899</v>
      </c>
      <c r="Q201" s="31">
        <v>17599030</v>
      </c>
      <c r="R201" s="31">
        <v>21824222</v>
      </c>
      <c r="S201" s="31">
        <v>12795096</v>
      </c>
      <c r="T201" s="36">
        <f t="shared" si="46"/>
        <v>0.72703416040543145</v>
      </c>
      <c r="U201" s="36">
        <f t="shared" si="47"/>
        <v>-0.3419837274426959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79750010</v>
      </c>
      <c r="E202" s="31">
        <v>79750010</v>
      </c>
      <c r="F202" s="31">
        <v>5394085</v>
      </c>
      <c r="G202" s="36">
        <f t="shared" si="40"/>
        <v>6.7637420985903321E-2</v>
      </c>
      <c r="H202" s="31">
        <v>9662249</v>
      </c>
      <c r="I202" s="36">
        <f t="shared" si="41"/>
        <v>0.12115671208066306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15056334</v>
      </c>
      <c r="O202" s="36">
        <f t="shared" si="45"/>
        <v>0.18879413306656639</v>
      </c>
      <c r="P202" s="31">
        <v>7620661</v>
      </c>
      <c r="Q202" s="31">
        <v>59424638</v>
      </c>
      <c r="R202" s="31">
        <v>45818950</v>
      </c>
      <c r="S202" s="31">
        <v>10576901</v>
      </c>
      <c r="T202" s="36">
        <f t="shared" si="46"/>
        <v>0.1779884801317595</v>
      </c>
      <c r="U202" s="36">
        <f t="shared" si="47"/>
        <v>0.26790169514166817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44043636</v>
      </c>
      <c r="E203" s="31">
        <v>44043636</v>
      </c>
      <c r="F203" s="31">
        <v>4948909</v>
      </c>
      <c r="G203" s="36">
        <f t="shared" si="40"/>
        <v>0.11236377032995187</v>
      </c>
      <c r="H203" s="31">
        <v>6261715</v>
      </c>
      <c r="I203" s="36">
        <f t="shared" si="41"/>
        <v>0.14217070997498935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11210624</v>
      </c>
      <c r="O203" s="36">
        <f t="shared" si="45"/>
        <v>0.25453448030494119</v>
      </c>
      <c r="P203" s="31">
        <v>5241753</v>
      </c>
      <c r="Q203" s="31">
        <v>31241887</v>
      </c>
      <c r="R203" s="31">
        <v>30751887</v>
      </c>
      <c r="S203" s="31">
        <v>8136180</v>
      </c>
      <c r="T203" s="36">
        <f t="shared" si="46"/>
        <v>0.26042537059301185</v>
      </c>
      <c r="U203" s="36">
        <f t="shared" si="47"/>
        <v>0.19458414007680247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223190918</v>
      </c>
      <c r="E204" s="32">
        <f>SUM(E199:E203)</f>
        <v>223190918</v>
      </c>
      <c r="F204" s="32">
        <f>SUM(F199:F203)</f>
        <v>20843453</v>
      </c>
      <c r="G204" s="37">
        <f t="shared" si="40"/>
        <v>9.3388446029869371E-2</v>
      </c>
      <c r="H204" s="32">
        <f>SUM(H199:H203)</f>
        <v>30814065</v>
      </c>
      <c r="I204" s="37">
        <f t="shared" si="41"/>
        <v>0.13806146449023521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51657518</v>
      </c>
      <c r="O204" s="37">
        <f t="shared" si="45"/>
        <v>0.23144991052010458</v>
      </c>
      <c r="P204" s="32">
        <f>SUM(P199:P203)</f>
        <v>26345754</v>
      </c>
      <c r="Q204" s="32">
        <f>SUM(Q199:Q203)</f>
        <v>151852126</v>
      </c>
      <c r="R204" s="32">
        <f>SUM(R199:R203)</f>
        <v>137631921</v>
      </c>
      <c r="S204" s="32">
        <f>SUM(S199:S203)</f>
        <v>44264596</v>
      </c>
      <c r="T204" s="37">
        <f t="shared" si="46"/>
        <v>0.29149803276379549</v>
      </c>
      <c r="U204" s="37">
        <f t="shared" si="47"/>
        <v>0.1696026995469555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1049935188</v>
      </c>
      <c r="E205" s="32">
        <f>SUM(E173:E178,E180:E184,E186:E190,E192:E197,E199:E203)</f>
        <v>1050290457</v>
      </c>
      <c r="F205" s="32">
        <f>SUM(F173:F178,F180:F184,F186:F190,F192:F197,F199:F203)</f>
        <v>179845246</v>
      </c>
      <c r="G205" s="37">
        <f t="shared" si="40"/>
        <v>0.17129175977288991</v>
      </c>
      <c r="H205" s="32">
        <f>SUM(H173:H178,H180:H184,H186:H190,H192:H197,H199:H203)</f>
        <v>201464332</v>
      </c>
      <c r="I205" s="37">
        <f t="shared" si="41"/>
        <v>0.19188263647374776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381309578</v>
      </c>
      <c r="O205" s="37">
        <f t="shared" si="45"/>
        <v>0.36317439624663767</v>
      </c>
      <c r="P205" s="32">
        <f>SUM(P173:P178,P180:P184,P186:P190,P192:P197,P199:P203)</f>
        <v>207048043</v>
      </c>
      <c r="Q205" s="32">
        <f>SUM(Q173:Q178,Q180:Q184,Q186:Q190,Q192:Q197,Q199:Q203)</f>
        <v>998571676</v>
      </c>
      <c r="R205" s="32">
        <f>SUM(R173:R178,R180:R184,R186:R190,R192:R197,R199:R203)</f>
        <v>965494983</v>
      </c>
      <c r="S205" s="32">
        <f>SUM(S173:S178,S180:S184,S186:S190,S192:S197,S199:S203)</f>
        <v>431758305</v>
      </c>
      <c r="T205" s="37">
        <f t="shared" si="46"/>
        <v>0.43237587784334469</v>
      </c>
      <c r="U205" s="37">
        <f t="shared" si="47"/>
        <v>-2.6968190179899487E-2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43792337</v>
      </c>
      <c r="E208" s="31">
        <v>43792337</v>
      </c>
      <c r="F208" s="31">
        <v>7619666</v>
      </c>
      <c r="G208" s="36">
        <f t="shared" ref="G208:G231" si="48">IF(($D208     =0),0,($F208     /$D208     ))</f>
        <v>0.17399541842217739</v>
      </c>
      <c r="H208" s="31">
        <v>5164246</v>
      </c>
      <c r="I208" s="36">
        <f t="shared" ref="I208:I231" si="49">IF(($D208     =0),0,($H208     /$D208     ))</f>
        <v>0.11792579144611533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12783912</v>
      </c>
      <c r="O208" s="36">
        <f t="shared" ref="O208:O231" si="53">IF(($D208     =0),0,($N208     /$D208     ))</f>
        <v>0.29192120986829273</v>
      </c>
      <c r="P208" s="31">
        <v>6208037</v>
      </c>
      <c r="Q208" s="31">
        <v>44007903</v>
      </c>
      <c r="R208" s="31">
        <v>44015284</v>
      </c>
      <c r="S208" s="31">
        <v>8151998</v>
      </c>
      <c r="T208" s="36">
        <f t="shared" ref="T208:T231" si="54">IF(($Q208     =0),0,($S208     /$Q208     ))</f>
        <v>0.18523941029410104</v>
      </c>
      <c r="U208" s="36">
        <f t="shared" ref="U208:U231" si="55">IF(($P208     =0),0,(($H208     /$P208     )-1))</f>
        <v>-0.16813543475981219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22710312</v>
      </c>
      <c r="E209" s="31">
        <v>22710312</v>
      </c>
      <c r="F209" s="31">
        <v>5288453</v>
      </c>
      <c r="G209" s="36">
        <f t="shared" si="48"/>
        <v>0.23286571316149246</v>
      </c>
      <c r="H209" s="31">
        <v>4934330</v>
      </c>
      <c r="I209" s="36">
        <f t="shared" si="49"/>
        <v>0.21727266450588614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10222783</v>
      </c>
      <c r="O209" s="36">
        <f t="shared" si="53"/>
        <v>0.45013837766737858</v>
      </c>
      <c r="P209" s="31">
        <v>4755154</v>
      </c>
      <c r="Q209" s="31">
        <v>25394266</v>
      </c>
      <c r="R209" s="31">
        <v>22120608</v>
      </c>
      <c r="S209" s="31">
        <v>8656969</v>
      </c>
      <c r="T209" s="36">
        <f t="shared" si="54"/>
        <v>0.34090250925149795</v>
      </c>
      <c r="U209" s="36">
        <f t="shared" si="55"/>
        <v>3.7680377964625311E-2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17155913</v>
      </c>
      <c r="E210" s="31">
        <v>17155913</v>
      </c>
      <c r="F210" s="31">
        <v>2424670</v>
      </c>
      <c r="G210" s="36">
        <f t="shared" si="48"/>
        <v>0.1413314464814551</v>
      </c>
      <c r="H210" s="31">
        <v>2870898</v>
      </c>
      <c r="I210" s="36">
        <f t="shared" si="49"/>
        <v>0.16734160402888495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5295568</v>
      </c>
      <c r="O210" s="36">
        <f t="shared" si="53"/>
        <v>0.30867305051034005</v>
      </c>
      <c r="P210" s="31">
        <v>5474019</v>
      </c>
      <c r="Q210" s="31">
        <v>41328289</v>
      </c>
      <c r="R210" s="31">
        <v>40598460</v>
      </c>
      <c r="S210" s="31">
        <v>14354192</v>
      </c>
      <c r="T210" s="36">
        <f t="shared" si="54"/>
        <v>0.34732122590412584</v>
      </c>
      <c r="U210" s="36">
        <f t="shared" si="55"/>
        <v>-0.47554109695271429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7575848</v>
      </c>
      <c r="E211" s="31">
        <v>7575848</v>
      </c>
      <c r="F211" s="31">
        <v>827254</v>
      </c>
      <c r="G211" s="36">
        <f t="shared" si="48"/>
        <v>0.10919622463386278</v>
      </c>
      <c r="H211" s="31">
        <v>2160958</v>
      </c>
      <c r="I211" s="36">
        <f t="shared" si="49"/>
        <v>0.28524305133893924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2988212</v>
      </c>
      <c r="O211" s="36">
        <f t="shared" si="53"/>
        <v>0.39443927597280198</v>
      </c>
      <c r="P211" s="31">
        <v>2500616</v>
      </c>
      <c r="Q211" s="31">
        <v>8465188</v>
      </c>
      <c r="R211" s="31">
        <v>6852603</v>
      </c>
      <c r="S211" s="31">
        <v>6108289</v>
      </c>
      <c r="T211" s="36">
        <f t="shared" si="54"/>
        <v>0.72157747707434261</v>
      </c>
      <c r="U211" s="36">
        <f t="shared" si="55"/>
        <v>-0.13582973155414502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22309405</v>
      </c>
      <c r="E212" s="31">
        <v>22309405</v>
      </c>
      <c r="F212" s="31">
        <v>153056</v>
      </c>
      <c r="G212" s="36">
        <f t="shared" si="48"/>
        <v>6.8606043056728769E-3</v>
      </c>
      <c r="H212" s="31">
        <v>3997787</v>
      </c>
      <c r="I212" s="36">
        <f t="shared" si="49"/>
        <v>0.17919738334572347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4150843</v>
      </c>
      <c r="O212" s="36">
        <f t="shared" si="53"/>
        <v>0.18605798765139636</v>
      </c>
      <c r="P212" s="31">
        <v>5110984</v>
      </c>
      <c r="Q212" s="31">
        <v>19958020</v>
      </c>
      <c r="R212" s="31">
        <v>23576592</v>
      </c>
      <c r="S212" s="31">
        <v>10879481</v>
      </c>
      <c r="T212" s="36">
        <f t="shared" si="54"/>
        <v>0.54511825321349516</v>
      </c>
      <c r="U212" s="36">
        <f t="shared" si="55"/>
        <v>-0.21780482975489657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18273242</v>
      </c>
      <c r="E213" s="31">
        <v>18273242</v>
      </c>
      <c r="F213" s="31">
        <v>4139743</v>
      </c>
      <c r="G213" s="36">
        <f t="shared" si="48"/>
        <v>0.22654671787305175</v>
      </c>
      <c r="H213" s="31">
        <v>1397156</v>
      </c>
      <c r="I213" s="36">
        <f t="shared" si="49"/>
        <v>7.6459119843101733E-2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5536899</v>
      </c>
      <c r="O213" s="36">
        <f t="shared" si="53"/>
        <v>0.30300583771615347</v>
      </c>
      <c r="P213" s="31">
        <v>12548</v>
      </c>
      <c r="Q213" s="31">
        <v>14335924</v>
      </c>
      <c r="R213" s="31">
        <v>14335924</v>
      </c>
      <c r="S213" s="31">
        <v>71164</v>
      </c>
      <c r="T213" s="36">
        <f t="shared" si="54"/>
        <v>4.9640330124517962E-3</v>
      </c>
      <c r="U213" s="36">
        <f t="shared" si="55"/>
        <v>110.34491552438635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40312127</v>
      </c>
      <c r="E214" s="31">
        <v>40312127</v>
      </c>
      <c r="F214" s="31">
        <v>8879939</v>
      </c>
      <c r="G214" s="36">
        <f t="shared" si="48"/>
        <v>0.22027959477305675</v>
      </c>
      <c r="H214" s="31">
        <v>11211377</v>
      </c>
      <c r="I214" s="36">
        <f t="shared" si="49"/>
        <v>0.27811425083077357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20091316</v>
      </c>
      <c r="O214" s="36">
        <f t="shared" si="53"/>
        <v>0.49839384560383032</v>
      </c>
      <c r="P214" s="31">
        <v>7967129</v>
      </c>
      <c r="Q214" s="31">
        <v>43625902</v>
      </c>
      <c r="R214" s="31">
        <v>43278863</v>
      </c>
      <c r="S214" s="31">
        <v>15517442</v>
      </c>
      <c r="T214" s="36">
        <f t="shared" si="54"/>
        <v>0.35569332182518543</v>
      </c>
      <c r="U214" s="36">
        <f t="shared" si="55"/>
        <v>0.40720415095575824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320448966</v>
      </c>
      <c r="E215" s="31">
        <v>320448966</v>
      </c>
      <c r="F215" s="31">
        <v>88887488</v>
      </c>
      <c r="G215" s="36">
        <f t="shared" si="48"/>
        <v>0.27738422473174712</v>
      </c>
      <c r="H215" s="31">
        <v>113241083</v>
      </c>
      <c r="I215" s="36">
        <f t="shared" si="49"/>
        <v>0.35338258198654948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202128571</v>
      </c>
      <c r="O215" s="36">
        <f t="shared" si="53"/>
        <v>0.63076680671829666</v>
      </c>
      <c r="P215" s="31">
        <v>133711323</v>
      </c>
      <c r="Q215" s="31">
        <v>76193422</v>
      </c>
      <c r="R215" s="31">
        <v>536229573</v>
      </c>
      <c r="S215" s="31">
        <v>233055664</v>
      </c>
      <c r="T215" s="36">
        <f t="shared" si="54"/>
        <v>3.0587373277446446</v>
      </c>
      <c r="U215" s="36">
        <f t="shared" si="55"/>
        <v>-0.15309279379428475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492578150</v>
      </c>
      <c r="E216" s="32">
        <f>SUM(E208:E215)</f>
        <v>492578150</v>
      </c>
      <c r="F216" s="32">
        <f>SUM(F208:F215)</f>
        <v>118220269</v>
      </c>
      <c r="G216" s="37">
        <f t="shared" si="48"/>
        <v>0.24000307159381715</v>
      </c>
      <c r="H216" s="32">
        <f>SUM(H208:H215)</f>
        <v>144977835</v>
      </c>
      <c r="I216" s="37">
        <f t="shared" si="49"/>
        <v>0.29432453510168893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263198104</v>
      </c>
      <c r="O216" s="37">
        <f t="shared" si="53"/>
        <v>0.53432760669550605</v>
      </c>
      <c r="P216" s="32">
        <f>SUM(P208:P215)</f>
        <v>165739810</v>
      </c>
      <c r="Q216" s="32">
        <f>SUM(Q208:Q215)</f>
        <v>273308914</v>
      </c>
      <c r="R216" s="32">
        <f>SUM(R208:R215)</f>
        <v>731007907</v>
      </c>
      <c r="S216" s="32">
        <f>SUM(S208:S215)</f>
        <v>296795199</v>
      </c>
      <c r="T216" s="37">
        <f t="shared" si="54"/>
        <v>1.0859331101070491</v>
      </c>
      <c r="U216" s="37">
        <f t="shared" si="55"/>
        <v>-0.1252684855859314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15073606</v>
      </c>
      <c r="E217" s="31">
        <v>15073606</v>
      </c>
      <c r="F217" s="31">
        <v>411678</v>
      </c>
      <c r="G217" s="36">
        <f t="shared" si="48"/>
        <v>2.7311182208159084E-2</v>
      </c>
      <c r="H217" s="31">
        <v>1086205</v>
      </c>
      <c r="I217" s="36">
        <f t="shared" si="49"/>
        <v>7.2060063132869473E-2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1497883</v>
      </c>
      <c r="O217" s="36">
        <f t="shared" si="53"/>
        <v>9.937124534102855E-2</v>
      </c>
      <c r="P217" s="31">
        <v>816274</v>
      </c>
      <c r="Q217" s="31">
        <v>9894027</v>
      </c>
      <c r="R217" s="31">
        <v>9894027</v>
      </c>
      <c r="S217" s="31">
        <v>4222318</v>
      </c>
      <c r="T217" s="36">
        <f t="shared" si="54"/>
        <v>0.42675424273655205</v>
      </c>
      <c r="U217" s="36">
        <f t="shared" si="55"/>
        <v>0.3306867546926644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97177270</v>
      </c>
      <c r="E218" s="31">
        <v>97177270</v>
      </c>
      <c r="F218" s="31">
        <v>17918829</v>
      </c>
      <c r="G218" s="36">
        <f t="shared" si="48"/>
        <v>0.18439321252799137</v>
      </c>
      <c r="H218" s="31">
        <v>20310672</v>
      </c>
      <c r="I218" s="36">
        <f t="shared" si="49"/>
        <v>0.20900640653930699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38229501</v>
      </c>
      <c r="O218" s="36">
        <f t="shared" si="53"/>
        <v>0.39339961906729837</v>
      </c>
      <c r="P218" s="31">
        <v>12482354</v>
      </c>
      <c r="Q218" s="31">
        <v>92645029</v>
      </c>
      <c r="R218" s="31">
        <v>93641050</v>
      </c>
      <c r="S218" s="31">
        <v>31735021</v>
      </c>
      <c r="T218" s="36">
        <f t="shared" si="54"/>
        <v>0.34254423947560103</v>
      </c>
      <c r="U218" s="36">
        <f t="shared" si="55"/>
        <v>0.62715077620775705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37313204</v>
      </c>
      <c r="E219" s="31">
        <v>37313204</v>
      </c>
      <c r="F219" s="31">
        <v>6072998</v>
      </c>
      <c r="G219" s="36">
        <f t="shared" si="48"/>
        <v>0.1627573445582427</v>
      </c>
      <c r="H219" s="31">
        <v>7002129</v>
      </c>
      <c r="I219" s="36">
        <f t="shared" si="49"/>
        <v>0.18765820807025846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13075127</v>
      </c>
      <c r="O219" s="36">
        <f t="shared" si="53"/>
        <v>0.35041555262850116</v>
      </c>
      <c r="P219" s="31">
        <v>5864630</v>
      </c>
      <c r="Q219" s="31">
        <v>37297956</v>
      </c>
      <c r="R219" s="31">
        <v>37247327</v>
      </c>
      <c r="S219" s="31">
        <v>12587116</v>
      </c>
      <c r="T219" s="36">
        <f t="shared" si="54"/>
        <v>0.33747468628039562</v>
      </c>
      <c r="U219" s="36">
        <f t="shared" si="55"/>
        <v>0.19395920970291392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11464740</v>
      </c>
      <c r="E220" s="31">
        <v>11464740</v>
      </c>
      <c r="F220" s="31">
        <v>6268663</v>
      </c>
      <c r="G220" s="36">
        <f t="shared" si="48"/>
        <v>0.54677759809642434</v>
      </c>
      <c r="H220" s="31">
        <v>1753610</v>
      </c>
      <c r="I220" s="36">
        <f t="shared" si="49"/>
        <v>0.15295680495152963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8022273</v>
      </c>
      <c r="O220" s="36">
        <f t="shared" si="53"/>
        <v>0.69973440304795398</v>
      </c>
      <c r="P220" s="31">
        <v>5417751</v>
      </c>
      <c r="Q220" s="31">
        <v>5406805</v>
      </c>
      <c r="R220" s="31">
        <v>10899418</v>
      </c>
      <c r="S220" s="31">
        <v>8515251</v>
      </c>
      <c r="T220" s="36">
        <f t="shared" si="54"/>
        <v>1.5749136504830488</v>
      </c>
      <c r="U220" s="36">
        <f t="shared" si="55"/>
        <v>-0.67632141085849096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36821609</v>
      </c>
      <c r="E221" s="31">
        <v>36821609</v>
      </c>
      <c r="F221" s="31">
        <v>4730803</v>
      </c>
      <c r="G221" s="36">
        <f t="shared" si="48"/>
        <v>0.12847898634739183</v>
      </c>
      <c r="H221" s="31">
        <v>8055219</v>
      </c>
      <c r="I221" s="36">
        <f t="shared" si="49"/>
        <v>0.21876336256788778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12786022</v>
      </c>
      <c r="O221" s="36">
        <f t="shared" si="53"/>
        <v>0.34724234891527961</v>
      </c>
      <c r="P221" s="31">
        <v>3050233</v>
      </c>
      <c r="Q221" s="31">
        <v>30789499</v>
      </c>
      <c r="R221" s="31">
        <v>30271586</v>
      </c>
      <c r="S221" s="31">
        <v>7698449</v>
      </c>
      <c r="T221" s="36">
        <f t="shared" si="54"/>
        <v>0.25003489014225272</v>
      </c>
      <c r="U221" s="36">
        <f t="shared" si="55"/>
        <v>1.6408536659330615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34753217</v>
      </c>
      <c r="E222" s="31">
        <v>34753217</v>
      </c>
      <c r="F222" s="31">
        <v>6506280</v>
      </c>
      <c r="G222" s="36">
        <f t="shared" si="48"/>
        <v>0.18721374772298058</v>
      </c>
      <c r="H222" s="31">
        <v>6528937</v>
      </c>
      <c r="I222" s="36">
        <f t="shared" si="49"/>
        <v>0.18786568736931605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13035217</v>
      </c>
      <c r="O222" s="36">
        <f t="shared" si="53"/>
        <v>0.37507943509229663</v>
      </c>
      <c r="P222" s="31">
        <v>4545564</v>
      </c>
      <c r="Q222" s="31">
        <v>35153038</v>
      </c>
      <c r="R222" s="31">
        <v>37419812</v>
      </c>
      <c r="S222" s="31">
        <v>12256177</v>
      </c>
      <c r="T222" s="36">
        <f t="shared" si="54"/>
        <v>0.34865199986413692</v>
      </c>
      <c r="U222" s="36">
        <f t="shared" si="55"/>
        <v>0.43633155313620042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388706055</v>
      </c>
      <c r="E223" s="31">
        <v>388706055</v>
      </c>
      <c r="F223" s="31">
        <v>165422247</v>
      </c>
      <c r="G223" s="36">
        <f t="shared" si="48"/>
        <v>0.42557157232860704</v>
      </c>
      <c r="H223" s="31">
        <v>176540322</v>
      </c>
      <c r="I223" s="36">
        <f t="shared" si="49"/>
        <v>0.45417435547794593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341962569</v>
      </c>
      <c r="O223" s="36">
        <f t="shared" si="53"/>
        <v>0.87974592780655292</v>
      </c>
      <c r="P223" s="31">
        <v>208196042</v>
      </c>
      <c r="Q223" s="31">
        <v>647667805</v>
      </c>
      <c r="R223" s="31">
        <v>591633489</v>
      </c>
      <c r="S223" s="31">
        <v>362156125</v>
      </c>
      <c r="T223" s="36">
        <f t="shared" si="54"/>
        <v>0.5591695653298685</v>
      </c>
      <c r="U223" s="36">
        <f t="shared" si="55"/>
        <v>-0.15204765516147511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621309701</v>
      </c>
      <c r="E224" s="32">
        <f>SUM(E217:E223)</f>
        <v>621309701</v>
      </c>
      <c r="F224" s="32">
        <f>SUM(F217:F223)</f>
        <v>207331498</v>
      </c>
      <c r="G224" s="37">
        <f t="shared" si="48"/>
        <v>0.33370072552593222</v>
      </c>
      <c r="H224" s="32">
        <f>SUM(H217:H223)</f>
        <v>221277094</v>
      </c>
      <c r="I224" s="37">
        <f t="shared" si="49"/>
        <v>0.35614620799233265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428608592</v>
      </c>
      <c r="O224" s="37">
        <f t="shared" si="53"/>
        <v>0.68984693351826487</v>
      </c>
      <c r="P224" s="32">
        <f>SUM(P217:P223)</f>
        <v>240372848</v>
      </c>
      <c r="Q224" s="32">
        <f>SUM(Q217:Q223)</f>
        <v>858854159</v>
      </c>
      <c r="R224" s="32">
        <f>SUM(R217:R223)</f>
        <v>811006709</v>
      </c>
      <c r="S224" s="32">
        <f>SUM(S217:S223)</f>
        <v>439170457</v>
      </c>
      <c r="T224" s="37">
        <f t="shared" si="54"/>
        <v>0.51134462399453784</v>
      </c>
      <c r="U224" s="37">
        <f t="shared" si="55"/>
        <v>-7.9442225521245247E-2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35886288</v>
      </c>
      <c r="E225" s="31">
        <v>35886288</v>
      </c>
      <c r="F225" s="31">
        <v>4812647</v>
      </c>
      <c r="G225" s="36">
        <f t="shared" si="48"/>
        <v>0.13410824212300809</v>
      </c>
      <c r="H225" s="31">
        <v>4053897</v>
      </c>
      <c r="I225" s="36">
        <f t="shared" si="49"/>
        <v>0.1129650689979415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8866544</v>
      </c>
      <c r="O225" s="36">
        <f t="shared" si="53"/>
        <v>0.2470733111209496</v>
      </c>
      <c r="P225" s="31">
        <v>6838231</v>
      </c>
      <c r="Q225" s="31">
        <v>31210645</v>
      </c>
      <c r="R225" s="31">
        <v>29693173</v>
      </c>
      <c r="S225" s="31">
        <v>10906980</v>
      </c>
      <c r="T225" s="36">
        <f t="shared" si="54"/>
        <v>0.34946346030336767</v>
      </c>
      <c r="U225" s="36">
        <f t="shared" si="55"/>
        <v>-0.40717167934221588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75470246</v>
      </c>
      <c r="E226" s="31">
        <v>75470246</v>
      </c>
      <c r="F226" s="31">
        <v>12641704</v>
      </c>
      <c r="G226" s="36">
        <f t="shared" si="48"/>
        <v>0.16750580089536213</v>
      </c>
      <c r="H226" s="31">
        <v>14529706</v>
      </c>
      <c r="I226" s="36">
        <f t="shared" si="49"/>
        <v>0.19252230872548104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27171410</v>
      </c>
      <c r="O226" s="36">
        <f t="shared" si="53"/>
        <v>0.36002810962084314</v>
      </c>
      <c r="P226" s="31">
        <v>15043567</v>
      </c>
      <c r="Q226" s="31">
        <v>71438173</v>
      </c>
      <c r="R226" s="31">
        <v>74706334</v>
      </c>
      <c r="S226" s="31">
        <v>25589795</v>
      </c>
      <c r="T226" s="36">
        <f t="shared" si="54"/>
        <v>0.35820897883264735</v>
      </c>
      <c r="U226" s="36">
        <f t="shared" si="55"/>
        <v>-3.4158188679586421E-2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132758136</v>
      </c>
      <c r="E227" s="31">
        <v>132758136</v>
      </c>
      <c r="F227" s="31">
        <v>14222352</v>
      </c>
      <c r="G227" s="36">
        <f t="shared" si="48"/>
        <v>0.10712979579647006</v>
      </c>
      <c r="H227" s="31">
        <v>29882489</v>
      </c>
      <c r="I227" s="36">
        <f t="shared" si="49"/>
        <v>0.22508969996385006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44104841</v>
      </c>
      <c r="O227" s="36">
        <f t="shared" si="53"/>
        <v>0.33221949576032012</v>
      </c>
      <c r="P227" s="31">
        <v>23734512</v>
      </c>
      <c r="Q227" s="31">
        <v>105139173</v>
      </c>
      <c r="R227" s="31">
        <v>111156739</v>
      </c>
      <c r="S227" s="31">
        <v>41696226</v>
      </c>
      <c r="T227" s="36">
        <f t="shared" si="54"/>
        <v>0.39658126281818862</v>
      </c>
      <c r="U227" s="36">
        <f t="shared" si="55"/>
        <v>0.25903111047743477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105564963</v>
      </c>
      <c r="E228" s="31">
        <v>105564963</v>
      </c>
      <c r="F228" s="31">
        <v>26472184</v>
      </c>
      <c r="G228" s="36">
        <f t="shared" si="48"/>
        <v>0.25076676245318252</v>
      </c>
      <c r="H228" s="31">
        <v>27631228</v>
      </c>
      <c r="I228" s="36">
        <f t="shared" si="49"/>
        <v>0.26174620077307281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54103412</v>
      </c>
      <c r="O228" s="36">
        <f t="shared" si="53"/>
        <v>0.51251296322625528</v>
      </c>
      <c r="P228" s="31">
        <v>25273854</v>
      </c>
      <c r="Q228" s="31">
        <v>104108685</v>
      </c>
      <c r="R228" s="31">
        <v>96740968</v>
      </c>
      <c r="S228" s="31">
        <v>48091812</v>
      </c>
      <c r="T228" s="36">
        <f t="shared" si="54"/>
        <v>0.46193852126746199</v>
      </c>
      <c r="U228" s="36">
        <f t="shared" si="55"/>
        <v>9.3273230113618544E-2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53395967</v>
      </c>
      <c r="E229" s="31">
        <v>53395967</v>
      </c>
      <c r="F229" s="31">
        <v>12138602</v>
      </c>
      <c r="G229" s="36">
        <f t="shared" si="48"/>
        <v>0.22733181328095434</v>
      </c>
      <c r="H229" s="31">
        <v>13194763</v>
      </c>
      <c r="I229" s="36">
        <f t="shared" si="49"/>
        <v>0.24711160301675966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25333365</v>
      </c>
      <c r="O229" s="36">
        <f t="shared" si="53"/>
        <v>0.47444341629771403</v>
      </c>
      <c r="P229" s="31">
        <v>12193109</v>
      </c>
      <c r="Q229" s="31">
        <v>49145013</v>
      </c>
      <c r="R229" s="31">
        <v>47255912</v>
      </c>
      <c r="S229" s="31">
        <v>24122875</v>
      </c>
      <c r="T229" s="36">
        <f t="shared" si="54"/>
        <v>0.49085092316487944</v>
      </c>
      <c r="U229" s="36">
        <f t="shared" si="55"/>
        <v>8.2149187709221749E-2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403075600</v>
      </c>
      <c r="E230" s="32">
        <f>SUM(E225:E229)</f>
        <v>403075600</v>
      </c>
      <c r="F230" s="32">
        <f>SUM(F225:F229)</f>
        <v>70287489</v>
      </c>
      <c r="G230" s="37">
        <f t="shared" si="48"/>
        <v>0.17437793059168058</v>
      </c>
      <c r="H230" s="32">
        <f>SUM(H225:H229)</f>
        <v>89292083</v>
      </c>
      <c r="I230" s="37">
        <f t="shared" si="49"/>
        <v>0.22152688726382844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159579572</v>
      </c>
      <c r="O230" s="37">
        <f t="shared" si="53"/>
        <v>0.39590481785550902</v>
      </c>
      <c r="P230" s="32">
        <f>SUM(P225:P229)</f>
        <v>83083273</v>
      </c>
      <c r="Q230" s="32">
        <f>SUM(Q225:Q229)</f>
        <v>361041689</v>
      </c>
      <c r="R230" s="32">
        <f>SUM(R225:R229)</f>
        <v>359553126</v>
      </c>
      <c r="S230" s="32">
        <f>SUM(S225:S229)</f>
        <v>150407688</v>
      </c>
      <c r="T230" s="37">
        <f t="shared" si="54"/>
        <v>0.41659368594411822</v>
      </c>
      <c r="U230" s="37">
        <f t="shared" si="55"/>
        <v>7.4729963996483351E-2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1516963451</v>
      </c>
      <c r="E231" s="32">
        <f>SUM(E208:E215,E217:E223,E225:E229)</f>
        <v>1516963451</v>
      </c>
      <c r="F231" s="32">
        <f>SUM(F208:F215,F217:F223,F225:F229)</f>
        <v>395839256</v>
      </c>
      <c r="G231" s="37">
        <f t="shared" si="48"/>
        <v>0.26094185442573331</v>
      </c>
      <c r="H231" s="32">
        <f>SUM(H208:H215,H217:H223,H225:H229)</f>
        <v>455547012</v>
      </c>
      <c r="I231" s="37">
        <f t="shared" si="49"/>
        <v>0.30030190358225051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851386268</v>
      </c>
      <c r="O231" s="37">
        <f t="shared" si="53"/>
        <v>0.56124375800798376</v>
      </c>
      <c r="P231" s="32">
        <f>SUM(P208:P215,P217:P223,P225:P229)</f>
        <v>489195931</v>
      </c>
      <c r="Q231" s="32">
        <f>SUM(Q208:Q215,Q217:Q223,Q225:Q229)</f>
        <v>1493204762</v>
      </c>
      <c r="R231" s="32">
        <f>SUM(R208:R215,R217:R223,R225:R229)</f>
        <v>1901567742</v>
      </c>
      <c r="S231" s="32">
        <f>SUM(S208:S215,S217:S223,S225:S229)</f>
        <v>886373344</v>
      </c>
      <c r="T231" s="37">
        <f t="shared" si="54"/>
        <v>0.59360468607988537</v>
      </c>
      <c r="U231" s="37">
        <f t="shared" si="55"/>
        <v>-6.8784135083086007E-2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83568788</v>
      </c>
      <c r="E234" s="31">
        <v>83568788</v>
      </c>
      <c r="F234" s="31">
        <v>18089294</v>
      </c>
      <c r="G234" s="36">
        <f t="shared" ref="G234:G260" si="56">IF(($D234     =0),0,($F234     /$D234     ))</f>
        <v>0.21645992999204439</v>
      </c>
      <c r="H234" s="31">
        <v>20237984</v>
      </c>
      <c r="I234" s="36">
        <f t="shared" ref="I234:I260" si="57">IF(($D234     =0),0,($H234     /$D234     ))</f>
        <v>0.24217156290456193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38327278</v>
      </c>
      <c r="O234" s="36">
        <f t="shared" ref="O234:O260" si="61">IF(($D234     =0),0,($N234     /$D234     ))</f>
        <v>0.45863149289660632</v>
      </c>
      <c r="P234" s="31">
        <v>16686390</v>
      </c>
      <c r="Q234" s="31">
        <v>62073714</v>
      </c>
      <c r="R234" s="31">
        <v>70560477</v>
      </c>
      <c r="S234" s="31">
        <v>33448450</v>
      </c>
      <c r="T234" s="36">
        <f t="shared" ref="T234:T260" si="62">IF(($Q234     =0),0,($S234     /$Q234     ))</f>
        <v>0.53885047058727631</v>
      </c>
      <c r="U234" s="36">
        <f t="shared" ref="U234:U260" si="63">IF(($P234     =0),0,(($H234     /$P234     )-1))</f>
        <v>0.21284376069359512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73613447</v>
      </c>
      <c r="E235" s="31">
        <v>73613447</v>
      </c>
      <c r="F235" s="31">
        <v>13460115</v>
      </c>
      <c r="G235" s="36">
        <f t="shared" si="56"/>
        <v>0.18284859014956872</v>
      </c>
      <c r="H235" s="31">
        <v>17992894</v>
      </c>
      <c r="I235" s="36">
        <f t="shared" si="57"/>
        <v>0.24442401128152577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31453009</v>
      </c>
      <c r="O235" s="36">
        <f t="shared" si="61"/>
        <v>0.42727260143109452</v>
      </c>
      <c r="P235" s="31">
        <v>13833683</v>
      </c>
      <c r="Q235" s="31">
        <v>72229452</v>
      </c>
      <c r="R235" s="31">
        <v>71938452</v>
      </c>
      <c r="S235" s="31">
        <v>27182355</v>
      </c>
      <c r="T235" s="36">
        <f t="shared" si="62"/>
        <v>0.37633339652085412</v>
      </c>
      <c r="U235" s="36">
        <f t="shared" si="63"/>
        <v>0.3006582556503572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105983671</v>
      </c>
      <c r="E236" s="31">
        <v>105983671</v>
      </c>
      <c r="F236" s="31">
        <v>11567374</v>
      </c>
      <c r="G236" s="36">
        <f t="shared" si="56"/>
        <v>0.10914298297895343</v>
      </c>
      <c r="H236" s="31">
        <v>14896182</v>
      </c>
      <c r="I236" s="36">
        <f t="shared" si="57"/>
        <v>0.14055167045497036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26463556</v>
      </c>
      <c r="O236" s="36">
        <f t="shared" si="61"/>
        <v>0.2496946534339238</v>
      </c>
      <c r="P236" s="31">
        <v>20227101</v>
      </c>
      <c r="Q236" s="31">
        <v>76460106</v>
      </c>
      <c r="R236" s="31">
        <v>77004764</v>
      </c>
      <c r="S236" s="31">
        <v>28645408</v>
      </c>
      <c r="T236" s="36">
        <f t="shared" si="62"/>
        <v>0.37464515155132011</v>
      </c>
      <c r="U236" s="36">
        <f t="shared" si="63"/>
        <v>-0.26355328922320609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4910110</v>
      </c>
      <c r="E237" s="31">
        <v>4910110</v>
      </c>
      <c r="F237" s="31">
        <v>93669</v>
      </c>
      <c r="G237" s="36">
        <f t="shared" si="56"/>
        <v>1.9076762027734614E-2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93669</v>
      </c>
      <c r="O237" s="36">
        <f t="shared" si="61"/>
        <v>1.9076762027734614E-2</v>
      </c>
      <c r="P237" s="31">
        <v>51434</v>
      </c>
      <c r="Q237" s="31">
        <v>5947795</v>
      </c>
      <c r="R237" s="31">
        <v>5066101</v>
      </c>
      <c r="S237" s="31">
        <v>214356</v>
      </c>
      <c r="T237" s="36">
        <f t="shared" si="62"/>
        <v>3.603957432964653E-2</v>
      </c>
      <c r="U237" s="36">
        <f t="shared" si="63"/>
        <v>-1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53139480</v>
      </c>
      <c r="E238" s="31">
        <v>53139480</v>
      </c>
      <c r="F238" s="31">
        <v>5848957</v>
      </c>
      <c r="G238" s="36">
        <f t="shared" si="56"/>
        <v>0.11006801346193075</v>
      </c>
      <c r="H238" s="31">
        <v>5617110</v>
      </c>
      <c r="I238" s="36">
        <f t="shared" si="57"/>
        <v>0.10570502383538567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11466067</v>
      </c>
      <c r="O238" s="36">
        <f t="shared" si="61"/>
        <v>0.21577303729731642</v>
      </c>
      <c r="P238" s="31">
        <v>5975713</v>
      </c>
      <c r="Q238" s="31">
        <v>29620757</v>
      </c>
      <c r="R238" s="31">
        <v>26923547</v>
      </c>
      <c r="S238" s="31">
        <v>11826900</v>
      </c>
      <c r="T238" s="36">
        <f t="shared" si="62"/>
        <v>0.39927743912824376</v>
      </c>
      <c r="U238" s="36">
        <f t="shared" si="63"/>
        <v>-6.0010077458539257E-2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13819467</v>
      </c>
      <c r="E239" s="31">
        <v>13819467</v>
      </c>
      <c r="F239" s="31">
        <v>2210075</v>
      </c>
      <c r="G239" s="36">
        <f t="shared" si="56"/>
        <v>0.15992476410269657</v>
      </c>
      <c r="H239" s="31">
        <v>3970316</v>
      </c>
      <c r="I239" s="36">
        <f t="shared" si="57"/>
        <v>0.28729877932339937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6180391</v>
      </c>
      <c r="O239" s="36">
        <f t="shared" si="61"/>
        <v>0.44722354342609594</v>
      </c>
      <c r="P239" s="31">
        <v>3498399</v>
      </c>
      <c r="Q239" s="31">
        <v>13923330</v>
      </c>
      <c r="R239" s="31">
        <v>13923330</v>
      </c>
      <c r="S239" s="31">
        <v>4666951</v>
      </c>
      <c r="T239" s="36">
        <f t="shared" si="62"/>
        <v>0.33518928302352957</v>
      </c>
      <c r="U239" s="36">
        <f t="shared" si="63"/>
        <v>0.13489513345961957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335034963</v>
      </c>
      <c r="E240" s="32">
        <f>SUM(E234:E239)</f>
        <v>335034963</v>
      </c>
      <c r="F240" s="32">
        <f>SUM(F234:F239)</f>
        <v>51269484</v>
      </c>
      <c r="G240" s="37">
        <f t="shared" si="56"/>
        <v>0.15302726479922635</v>
      </c>
      <c r="H240" s="32">
        <f>SUM(H234:H239)</f>
        <v>62714486</v>
      </c>
      <c r="I240" s="37">
        <f t="shared" si="57"/>
        <v>0.18718788462683519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113983970</v>
      </c>
      <c r="O240" s="37">
        <f t="shared" si="61"/>
        <v>0.34021514942606157</v>
      </c>
      <c r="P240" s="32">
        <f>SUM(P234:P239)</f>
        <v>60272720</v>
      </c>
      <c r="Q240" s="32">
        <f>SUM(Q234:Q239)</f>
        <v>260255154</v>
      </c>
      <c r="R240" s="32">
        <f>SUM(R234:R239)</f>
        <v>265416671</v>
      </c>
      <c r="S240" s="32">
        <f>SUM(S234:S239)</f>
        <v>105984420</v>
      </c>
      <c r="T240" s="37">
        <f t="shared" si="62"/>
        <v>0.40723274206511967</v>
      </c>
      <c r="U240" s="37">
        <f t="shared" si="63"/>
        <v>4.0511959639452089E-2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38858520</v>
      </c>
      <c r="E241" s="31">
        <v>38858520</v>
      </c>
      <c r="F241" s="31">
        <v>8318510</v>
      </c>
      <c r="G241" s="36">
        <f t="shared" si="56"/>
        <v>0.21407171451717666</v>
      </c>
      <c r="H241" s="31">
        <v>7386985</v>
      </c>
      <c r="I241" s="36">
        <f t="shared" si="57"/>
        <v>0.19009949426792375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15705495</v>
      </c>
      <c r="O241" s="36">
        <f t="shared" si="61"/>
        <v>0.40417120878510043</v>
      </c>
      <c r="P241" s="31">
        <v>8602227</v>
      </c>
      <c r="Q241" s="31">
        <v>36166188</v>
      </c>
      <c r="R241" s="31">
        <v>48485160</v>
      </c>
      <c r="S241" s="31">
        <v>18233309</v>
      </c>
      <c r="T241" s="36">
        <f t="shared" si="62"/>
        <v>0.50415346510945525</v>
      </c>
      <c r="U241" s="36">
        <f t="shared" si="63"/>
        <v>-0.14127062678071622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44299824</v>
      </c>
      <c r="E243" s="31">
        <v>44299824</v>
      </c>
      <c r="F243" s="31">
        <v>9771522</v>
      </c>
      <c r="G243" s="36">
        <f t="shared" si="56"/>
        <v>0.22057699371446712</v>
      </c>
      <c r="H243" s="31">
        <v>10119599</v>
      </c>
      <c r="I243" s="36">
        <f t="shared" si="57"/>
        <v>0.2284342935538525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19891121</v>
      </c>
      <c r="O243" s="36">
        <f t="shared" si="61"/>
        <v>0.44901128726831963</v>
      </c>
      <c r="P243" s="31">
        <v>18384122</v>
      </c>
      <c r="Q243" s="31">
        <v>58556747</v>
      </c>
      <c r="R243" s="31">
        <v>64159247</v>
      </c>
      <c r="S243" s="31">
        <v>30668546</v>
      </c>
      <c r="T243" s="36">
        <f t="shared" si="62"/>
        <v>0.52374060328180461</v>
      </c>
      <c r="U243" s="36">
        <f t="shared" si="63"/>
        <v>-0.44954678825564798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4455184</v>
      </c>
      <c r="E244" s="31">
        <v>4455184</v>
      </c>
      <c r="F244" s="31">
        <v>575531</v>
      </c>
      <c r="G244" s="36">
        <f t="shared" si="56"/>
        <v>0.12918231884474357</v>
      </c>
      <c r="H244" s="31">
        <v>286478</v>
      </c>
      <c r="I244" s="36">
        <f t="shared" si="57"/>
        <v>6.4302170235842115E-2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862009</v>
      </c>
      <c r="O244" s="36">
        <f t="shared" si="61"/>
        <v>0.19348448908058569</v>
      </c>
      <c r="P244" s="31">
        <v>100562</v>
      </c>
      <c r="Q244" s="31">
        <v>12393243</v>
      </c>
      <c r="R244" s="31">
        <v>12393243</v>
      </c>
      <c r="S244" s="31">
        <v>100562</v>
      </c>
      <c r="T244" s="36">
        <f t="shared" si="62"/>
        <v>8.1142603271798994E-3</v>
      </c>
      <c r="U244" s="36">
        <f t="shared" si="63"/>
        <v>1.848769913088443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24216683</v>
      </c>
      <c r="E245" s="31">
        <v>24216683</v>
      </c>
      <c r="F245" s="31">
        <v>10497254</v>
      </c>
      <c r="G245" s="36">
        <f t="shared" si="56"/>
        <v>0.43347199944765352</v>
      </c>
      <c r="H245" s="31">
        <v>19656660</v>
      </c>
      <c r="I245" s="36">
        <f t="shared" si="57"/>
        <v>0.81169910842042237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30153914</v>
      </c>
      <c r="O245" s="36">
        <f t="shared" si="61"/>
        <v>1.2451711078680758</v>
      </c>
      <c r="P245" s="31">
        <v>3382465</v>
      </c>
      <c r="Q245" s="31">
        <v>27796848</v>
      </c>
      <c r="R245" s="31">
        <v>13801968</v>
      </c>
      <c r="S245" s="31">
        <v>6733421</v>
      </c>
      <c r="T245" s="36">
        <f t="shared" si="62"/>
        <v>0.24223685361735978</v>
      </c>
      <c r="U245" s="36">
        <f t="shared" si="63"/>
        <v>4.8113417285914268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51481327</v>
      </c>
      <c r="E246" s="31">
        <v>51481327</v>
      </c>
      <c r="F246" s="31">
        <v>8784335</v>
      </c>
      <c r="G246" s="36">
        <f t="shared" si="56"/>
        <v>0.17063147964309466</v>
      </c>
      <c r="H246" s="31">
        <v>11233698</v>
      </c>
      <c r="I246" s="36">
        <f t="shared" si="57"/>
        <v>0.21820917708667456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20018033</v>
      </c>
      <c r="O246" s="36">
        <f t="shared" si="61"/>
        <v>0.3888406567297692</v>
      </c>
      <c r="P246" s="31">
        <v>12200286</v>
      </c>
      <c r="Q246" s="31">
        <v>50263964</v>
      </c>
      <c r="R246" s="31">
        <v>61655032</v>
      </c>
      <c r="S246" s="31">
        <v>21240305</v>
      </c>
      <c r="T246" s="36">
        <f t="shared" si="62"/>
        <v>0.42257520716034253</v>
      </c>
      <c r="U246" s="36">
        <f t="shared" si="63"/>
        <v>-7.9226667309274523E-2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163311538</v>
      </c>
      <c r="E247" s="32">
        <f>SUM(E241:E246)</f>
        <v>163311538</v>
      </c>
      <c r="F247" s="32">
        <f>SUM(F241:F246)</f>
        <v>37947152</v>
      </c>
      <c r="G247" s="37">
        <f t="shared" si="56"/>
        <v>0.2323605084167415</v>
      </c>
      <c r="H247" s="32">
        <f>SUM(H241:H246)</f>
        <v>48683420</v>
      </c>
      <c r="I247" s="37">
        <f t="shared" si="57"/>
        <v>0.29810153401408784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86630572</v>
      </c>
      <c r="O247" s="37">
        <f t="shared" si="61"/>
        <v>0.53046204243082939</v>
      </c>
      <c r="P247" s="32">
        <f>SUM(P241:P246)</f>
        <v>42669662</v>
      </c>
      <c r="Q247" s="32">
        <f>SUM(Q241:Q246)</f>
        <v>185176990</v>
      </c>
      <c r="R247" s="32">
        <f>SUM(R241:R246)</f>
        <v>200494650</v>
      </c>
      <c r="S247" s="32">
        <f>SUM(S241:S246)</f>
        <v>76976143</v>
      </c>
      <c r="T247" s="37">
        <f t="shared" si="62"/>
        <v>0.41568956812614788</v>
      </c>
      <c r="U247" s="37">
        <f t="shared" si="63"/>
        <v>0.14093755886793757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9880751</v>
      </c>
      <c r="E248" s="31">
        <v>9880751</v>
      </c>
      <c r="F248" s="31">
        <v>3107139</v>
      </c>
      <c r="G248" s="36">
        <f t="shared" si="56"/>
        <v>0.31446384996444099</v>
      </c>
      <c r="H248" s="31">
        <v>3031668</v>
      </c>
      <c r="I248" s="36">
        <f t="shared" si="57"/>
        <v>0.30682566537705486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6138807</v>
      </c>
      <c r="O248" s="36">
        <f t="shared" si="61"/>
        <v>0.62128951534149579</v>
      </c>
      <c r="P248" s="31">
        <v>3763810</v>
      </c>
      <c r="Q248" s="31">
        <v>8958735</v>
      </c>
      <c r="R248" s="31">
        <v>9454375</v>
      </c>
      <c r="S248" s="31">
        <v>4538216</v>
      </c>
      <c r="T248" s="36">
        <f t="shared" si="62"/>
        <v>0.50656884035525107</v>
      </c>
      <c r="U248" s="36">
        <f t="shared" si="63"/>
        <v>-0.19452150879029495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2097237</v>
      </c>
      <c r="E249" s="31">
        <v>2097237</v>
      </c>
      <c r="F249" s="31">
        <v>-7148</v>
      </c>
      <c r="G249" s="36">
        <f t="shared" si="56"/>
        <v>-3.4082938647372711E-3</v>
      </c>
      <c r="H249" s="31">
        <v>1252822</v>
      </c>
      <c r="I249" s="36">
        <f t="shared" si="57"/>
        <v>0.59736787020255699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1245674</v>
      </c>
      <c r="O249" s="36">
        <f t="shared" si="61"/>
        <v>0.59395957633781971</v>
      </c>
      <c r="P249" s="31">
        <v>166443</v>
      </c>
      <c r="Q249" s="31">
        <v>2031828</v>
      </c>
      <c r="R249" s="31">
        <v>2031828</v>
      </c>
      <c r="S249" s="31">
        <v>663867</v>
      </c>
      <c r="T249" s="36">
        <f t="shared" si="62"/>
        <v>0.3267338573934408</v>
      </c>
      <c r="U249" s="36">
        <f t="shared" si="63"/>
        <v>6.5270332786599621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13468948</v>
      </c>
      <c r="E250" s="31">
        <v>13468948</v>
      </c>
      <c r="F250" s="31">
        <v>1957755</v>
      </c>
      <c r="G250" s="36">
        <f t="shared" si="56"/>
        <v>0.14535322283522067</v>
      </c>
      <c r="H250" s="31">
        <v>969386</v>
      </c>
      <c r="I250" s="36">
        <f t="shared" si="57"/>
        <v>7.1971916440690092E-2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2927141</v>
      </c>
      <c r="O250" s="36">
        <f t="shared" si="61"/>
        <v>0.21732513927591079</v>
      </c>
      <c r="P250" s="31">
        <v>2525406</v>
      </c>
      <c r="Q250" s="31">
        <v>14445580</v>
      </c>
      <c r="R250" s="31">
        <v>13984790</v>
      </c>
      <c r="S250" s="31">
        <v>5675885</v>
      </c>
      <c r="T250" s="36">
        <f t="shared" si="62"/>
        <v>0.39291499545189601</v>
      </c>
      <c r="U250" s="36">
        <f t="shared" si="63"/>
        <v>-0.61614647308195192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1405712</v>
      </c>
      <c r="E251" s="31">
        <v>1405712</v>
      </c>
      <c r="F251" s="31">
        <v>283273</v>
      </c>
      <c r="G251" s="36">
        <f t="shared" si="56"/>
        <v>0.20151567319621658</v>
      </c>
      <c r="H251" s="31">
        <v>264291</v>
      </c>
      <c r="I251" s="36">
        <f t="shared" si="57"/>
        <v>0.18801219595479016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547564</v>
      </c>
      <c r="O251" s="36">
        <f t="shared" si="61"/>
        <v>0.38952786915100673</v>
      </c>
      <c r="P251" s="31">
        <v>198545</v>
      </c>
      <c r="Q251" s="31">
        <v>863405</v>
      </c>
      <c r="R251" s="31">
        <v>863405</v>
      </c>
      <c r="S251" s="31">
        <v>463232</v>
      </c>
      <c r="T251" s="36">
        <f t="shared" si="62"/>
        <v>0.5365176249847986</v>
      </c>
      <c r="U251" s="36">
        <f t="shared" si="63"/>
        <v>0.33113903649046805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22806732</v>
      </c>
      <c r="E252" s="31">
        <v>22806732</v>
      </c>
      <c r="F252" s="31">
        <v>1373081</v>
      </c>
      <c r="G252" s="36">
        <f t="shared" si="56"/>
        <v>6.0205074536763971E-2</v>
      </c>
      <c r="H252" s="31">
        <v>2612667</v>
      </c>
      <c r="I252" s="36">
        <f t="shared" si="57"/>
        <v>0.11455683348232443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3985748</v>
      </c>
      <c r="O252" s="36">
        <f t="shared" si="61"/>
        <v>0.17476190801908839</v>
      </c>
      <c r="P252" s="31">
        <v>8634350</v>
      </c>
      <c r="Q252" s="31">
        <v>20564100</v>
      </c>
      <c r="R252" s="31">
        <v>20667804</v>
      </c>
      <c r="S252" s="31">
        <v>18642604</v>
      </c>
      <c r="T252" s="36">
        <f t="shared" si="62"/>
        <v>0.90656065667838615</v>
      </c>
      <c r="U252" s="36">
        <f t="shared" si="63"/>
        <v>-0.69741011193662517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46321876</v>
      </c>
      <c r="E253" s="31">
        <v>46321876</v>
      </c>
      <c r="F253" s="31">
        <v>6901303</v>
      </c>
      <c r="G253" s="36">
        <f t="shared" si="56"/>
        <v>0.14898582691253695</v>
      </c>
      <c r="H253" s="31">
        <v>6071536</v>
      </c>
      <c r="I253" s="36">
        <f t="shared" si="57"/>
        <v>0.13107275707054697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12972839</v>
      </c>
      <c r="O253" s="36">
        <f t="shared" si="61"/>
        <v>0.28005858398308392</v>
      </c>
      <c r="P253" s="31">
        <v>13635130</v>
      </c>
      <c r="Q253" s="31">
        <v>46037560</v>
      </c>
      <c r="R253" s="31">
        <v>43005319</v>
      </c>
      <c r="S253" s="31">
        <v>28312252</v>
      </c>
      <c r="T253" s="36">
        <f t="shared" si="62"/>
        <v>0.61498159329034818</v>
      </c>
      <c r="U253" s="36">
        <f t="shared" si="63"/>
        <v>-0.55471374310329269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95981256</v>
      </c>
      <c r="E254" s="32">
        <f>SUM(E248:E253)</f>
        <v>95981256</v>
      </c>
      <c r="F254" s="32">
        <f>SUM(F248:F253)</f>
        <v>13615403</v>
      </c>
      <c r="G254" s="37">
        <f t="shared" si="56"/>
        <v>0.14185481173532466</v>
      </c>
      <c r="H254" s="32">
        <f>SUM(H248:H253)</f>
        <v>14202370</v>
      </c>
      <c r="I254" s="37">
        <f t="shared" si="57"/>
        <v>0.14797024535707262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27817773</v>
      </c>
      <c r="O254" s="37">
        <f t="shared" si="61"/>
        <v>0.28982505709239731</v>
      </c>
      <c r="P254" s="32">
        <f>SUM(P248:P253)</f>
        <v>28923684</v>
      </c>
      <c r="Q254" s="32">
        <f>SUM(Q248:Q253)</f>
        <v>92901208</v>
      </c>
      <c r="R254" s="32">
        <f>SUM(R248:R253)</f>
        <v>90007521</v>
      </c>
      <c r="S254" s="32">
        <f>SUM(S248:S253)</f>
        <v>58296056</v>
      </c>
      <c r="T254" s="37">
        <f t="shared" si="62"/>
        <v>0.627505898523946</v>
      </c>
      <c r="U254" s="37">
        <f t="shared" si="63"/>
        <v>-0.50897091808913419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71669631</v>
      </c>
      <c r="E255" s="31">
        <v>71669631</v>
      </c>
      <c r="F255" s="31">
        <v>14362563</v>
      </c>
      <c r="G255" s="36">
        <f t="shared" si="56"/>
        <v>0.200399566728619</v>
      </c>
      <c r="H255" s="31">
        <v>14867295</v>
      </c>
      <c r="I255" s="36">
        <f t="shared" si="57"/>
        <v>0.20744204752498308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29229858</v>
      </c>
      <c r="O255" s="36">
        <f t="shared" si="61"/>
        <v>0.40784161425360205</v>
      </c>
      <c r="P255" s="31">
        <v>14086302</v>
      </c>
      <c r="Q255" s="31">
        <v>72797480</v>
      </c>
      <c r="R255" s="31">
        <v>67750577</v>
      </c>
      <c r="S255" s="31">
        <v>28049937</v>
      </c>
      <c r="T255" s="36">
        <f t="shared" si="62"/>
        <v>0.38531467023309046</v>
      </c>
      <c r="U255" s="36">
        <f t="shared" si="63"/>
        <v>5.5443437177479238E-2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6771712</v>
      </c>
      <c r="E256" s="31">
        <v>6771712</v>
      </c>
      <c r="F256" s="31">
        <v>1164928</v>
      </c>
      <c r="G256" s="36">
        <f t="shared" si="56"/>
        <v>0.17202858006955996</v>
      </c>
      <c r="H256" s="31">
        <v>1289875</v>
      </c>
      <c r="I256" s="36">
        <f t="shared" si="57"/>
        <v>0.19047989636889459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2454803</v>
      </c>
      <c r="O256" s="36">
        <f t="shared" si="61"/>
        <v>0.36250847643845457</v>
      </c>
      <c r="P256" s="31">
        <v>1145510</v>
      </c>
      <c r="Q256" s="31">
        <v>5962382</v>
      </c>
      <c r="R256" s="31">
        <v>5462382</v>
      </c>
      <c r="S256" s="31">
        <v>2228457</v>
      </c>
      <c r="T256" s="36">
        <f t="shared" si="62"/>
        <v>0.37375280550625573</v>
      </c>
      <c r="U256" s="36">
        <f t="shared" si="63"/>
        <v>0.12602683520877167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53044503</v>
      </c>
      <c r="E257" s="31">
        <v>53044503</v>
      </c>
      <c r="F257" s="31">
        <v>12040522</v>
      </c>
      <c r="G257" s="36">
        <f t="shared" si="56"/>
        <v>0.22698906237277783</v>
      </c>
      <c r="H257" s="31">
        <v>13137535</v>
      </c>
      <c r="I257" s="36">
        <f t="shared" si="57"/>
        <v>0.24767005546267443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25178057</v>
      </c>
      <c r="O257" s="36">
        <f t="shared" si="61"/>
        <v>0.47465911783545223</v>
      </c>
      <c r="P257" s="31">
        <v>14793217</v>
      </c>
      <c r="Q257" s="31">
        <v>60868036</v>
      </c>
      <c r="R257" s="31">
        <v>59528034</v>
      </c>
      <c r="S257" s="31">
        <v>29316075</v>
      </c>
      <c r="T257" s="36">
        <f t="shared" si="62"/>
        <v>0.48163333214825593</v>
      </c>
      <c r="U257" s="36">
        <f t="shared" si="63"/>
        <v>-0.11192170033063131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35358263</v>
      </c>
      <c r="E258" s="31">
        <v>35358263</v>
      </c>
      <c r="F258" s="31">
        <v>4750088</v>
      </c>
      <c r="G258" s="36">
        <f t="shared" si="56"/>
        <v>0.13434166717974805</v>
      </c>
      <c r="H258" s="31">
        <v>7563697</v>
      </c>
      <c r="I258" s="36">
        <f t="shared" si="57"/>
        <v>0.21391596640366639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12313785</v>
      </c>
      <c r="O258" s="36">
        <f t="shared" si="61"/>
        <v>0.34825763358341444</v>
      </c>
      <c r="P258" s="31">
        <v>13185361</v>
      </c>
      <c r="Q258" s="31">
        <v>37846614</v>
      </c>
      <c r="R258" s="31">
        <v>46614725</v>
      </c>
      <c r="S258" s="31">
        <v>22981330</v>
      </c>
      <c r="T258" s="36">
        <f t="shared" si="62"/>
        <v>0.60722288128602464</v>
      </c>
      <c r="U258" s="36">
        <f t="shared" si="63"/>
        <v>-0.42635647215119854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166844109</v>
      </c>
      <c r="E259" s="32">
        <f>SUM(E255:E258)</f>
        <v>166844109</v>
      </c>
      <c r="F259" s="32">
        <f>SUM(F255:F258)</f>
        <v>32318101</v>
      </c>
      <c r="G259" s="37">
        <f t="shared" si="56"/>
        <v>0.19370237998633802</v>
      </c>
      <c r="H259" s="32">
        <f>SUM(H255:H258)</f>
        <v>36858402</v>
      </c>
      <c r="I259" s="37">
        <f t="shared" si="57"/>
        <v>0.22091521373403719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69176503</v>
      </c>
      <c r="O259" s="37">
        <f t="shared" si="61"/>
        <v>0.41461759372037521</v>
      </c>
      <c r="P259" s="32">
        <f>SUM(P255:P258)</f>
        <v>43210390</v>
      </c>
      <c r="Q259" s="32">
        <f>SUM(Q255:Q258)</f>
        <v>177474512</v>
      </c>
      <c r="R259" s="32">
        <f>SUM(R255:R258)</f>
        <v>179355718</v>
      </c>
      <c r="S259" s="32">
        <f>SUM(S255:S258)</f>
        <v>82575799</v>
      </c>
      <c r="T259" s="37">
        <f t="shared" si="62"/>
        <v>0.46528258097140168</v>
      </c>
      <c r="U259" s="37">
        <f t="shared" si="63"/>
        <v>-0.14700140406045858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761171866</v>
      </c>
      <c r="E260" s="32">
        <f>SUM(E234:E239,E241:E246,E248:E253,E255:E258)</f>
        <v>761171866</v>
      </c>
      <c r="F260" s="32">
        <f>SUM(F234:F239,F241:F246,F248:F253,F255:F258)</f>
        <v>135150140</v>
      </c>
      <c r="G260" s="37">
        <f t="shared" si="56"/>
        <v>0.17755535383910262</v>
      </c>
      <c r="H260" s="32">
        <f>SUM(H234:H239,H241:H246,H248:H253,H255:H258)</f>
        <v>162458678</v>
      </c>
      <c r="I260" s="37">
        <f t="shared" si="57"/>
        <v>0.21343232094708031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297608818</v>
      </c>
      <c r="O260" s="37">
        <f t="shared" si="61"/>
        <v>0.3909876747861829</v>
      </c>
      <c r="P260" s="32">
        <f>SUM(P234:P239,P241:P246,P248:P253,P255:P258)</f>
        <v>175076456</v>
      </c>
      <c r="Q260" s="32">
        <f>SUM(Q234:Q239,Q241:Q246,Q248:Q253,Q255:Q258)</f>
        <v>715807864</v>
      </c>
      <c r="R260" s="32">
        <f>SUM(R234:R239,R241:R246,R248:R253,R255:R258)</f>
        <v>735274560</v>
      </c>
      <c r="S260" s="32">
        <f>SUM(S234:S239,S241:S246,S248:S253,S255:S258)</f>
        <v>323832418</v>
      </c>
      <c r="T260" s="37">
        <f t="shared" si="62"/>
        <v>0.45240131365754316</v>
      </c>
      <c r="U260" s="37">
        <f t="shared" si="63"/>
        <v>-7.2070101761712579E-2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18233388</v>
      </c>
      <c r="E263" s="31">
        <v>18233388</v>
      </c>
      <c r="F263" s="31">
        <v>3033004</v>
      </c>
      <c r="G263" s="36">
        <f t="shared" ref="G263:G299" si="64">IF(($D263     =0),0,($F263     /$D263     ))</f>
        <v>0.16634341352248963</v>
      </c>
      <c r="H263" s="31">
        <v>3927845</v>
      </c>
      <c r="I263" s="36">
        <f t="shared" ref="I263:I299" si="65">IF(($D263     =0),0,($H263     /$D263     ))</f>
        <v>0.21542046930608838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6960849</v>
      </c>
      <c r="O263" s="36">
        <f t="shared" ref="O263:O299" si="69">IF(($D263     =0),0,($N263     /$D263     ))</f>
        <v>0.38176388282857798</v>
      </c>
      <c r="P263" s="31">
        <v>3752522</v>
      </c>
      <c r="Q263" s="31">
        <v>16748332</v>
      </c>
      <c r="R263" s="31">
        <v>14818203</v>
      </c>
      <c r="S263" s="31">
        <v>6318081</v>
      </c>
      <c r="T263" s="36">
        <f t="shared" ref="T263:T299" si="70">IF(($Q263     =0),0,($S263     /$Q263     ))</f>
        <v>0.37723643166376208</v>
      </c>
      <c r="U263" s="36">
        <f t="shared" ref="U263:U299" si="71">IF(($P263     =0),0,(($H263     /$P263     )-1))</f>
        <v>4.6721378315703443E-2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47165139</v>
      </c>
      <c r="E264" s="31">
        <v>47165139</v>
      </c>
      <c r="F264" s="31">
        <v>11225078</v>
      </c>
      <c r="G264" s="36">
        <f t="shared" si="64"/>
        <v>0.23799522778889723</v>
      </c>
      <c r="H264" s="31">
        <v>13362515</v>
      </c>
      <c r="I264" s="36">
        <f t="shared" si="65"/>
        <v>0.28331338109700049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24587593</v>
      </c>
      <c r="O264" s="36">
        <f t="shared" si="69"/>
        <v>0.5213086088858977</v>
      </c>
      <c r="P264" s="31">
        <v>10146365</v>
      </c>
      <c r="Q264" s="31">
        <v>46962811</v>
      </c>
      <c r="R264" s="31">
        <v>43487510</v>
      </c>
      <c r="S264" s="31">
        <v>20272680</v>
      </c>
      <c r="T264" s="36">
        <f t="shared" si="70"/>
        <v>0.43167518230542035</v>
      </c>
      <c r="U264" s="36">
        <f t="shared" si="71"/>
        <v>0.3169755868234585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29042544</v>
      </c>
      <c r="E265" s="31">
        <v>29042544</v>
      </c>
      <c r="F265" s="31">
        <v>5266418</v>
      </c>
      <c r="G265" s="36">
        <f t="shared" si="64"/>
        <v>0.18133459658354997</v>
      </c>
      <c r="H265" s="31">
        <v>5389989</v>
      </c>
      <c r="I265" s="36">
        <f t="shared" si="65"/>
        <v>0.18558942357115824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10656407</v>
      </c>
      <c r="O265" s="36">
        <f t="shared" si="69"/>
        <v>0.36692402015470821</v>
      </c>
      <c r="P265" s="31">
        <v>4043873</v>
      </c>
      <c r="Q265" s="31">
        <v>31442560</v>
      </c>
      <c r="R265" s="31">
        <v>25861913</v>
      </c>
      <c r="S265" s="31">
        <v>8518468</v>
      </c>
      <c r="T265" s="36">
        <f t="shared" si="70"/>
        <v>0.27092157890451668</v>
      </c>
      <c r="U265" s="36">
        <f t="shared" si="71"/>
        <v>0.3328779118434233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23455266</v>
      </c>
      <c r="E266" s="31">
        <v>23455266</v>
      </c>
      <c r="F266" s="31">
        <v>5239153</v>
      </c>
      <c r="G266" s="36">
        <f t="shared" si="64"/>
        <v>0.22336787824107388</v>
      </c>
      <c r="H266" s="31">
        <v>5995915</v>
      </c>
      <c r="I266" s="36">
        <f t="shared" si="65"/>
        <v>0.25563193357090896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11235068</v>
      </c>
      <c r="O266" s="36">
        <f t="shared" si="69"/>
        <v>0.47899981181198287</v>
      </c>
      <c r="P266" s="31">
        <v>6620963</v>
      </c>
      <c r="Q266" s="31">
        <v>24781796</v>
      </c>
      <c r="R266" s="31">
        <v>23446405</v>
      </c>
      <c r="S266" s="31">
        <v>10290301</v>
      </c>
      <c r="T266" s="36">
        <f t="shared" si="70"/>
        <v>0.4152362887661572</v>
      </c>
      <c r="U266" s="36">
        <f t="shared" si="71"/>
        <v>-9.4404394043585471E-2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117896337</v>
      </c>
      <c r="E267" s="32">
        <f>SUM(E263:E266)</f>
        <v>117896337</v>
      </c>
      <c r="F267" s="32">
        <f>SUM(F263:F266)</f>
        <v>24763653</v>
      </c>
      <c r="G267" s="37">
        <f t="shared" si="64"/>
        <v>0.21004599150523226</v>
      </c>
      <c r="H267" s="32">
        <f>SUM(H263:H266)</f>
        <v>28676264</v>
      </c>
      <c r="I267" s="37">
        <f t="shared" si="65"/>
        <v>0.24323286651391043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53439917</v>
      </c>
      <c r="O267" s="37">
        <f t="shared" si="69"/>
        <v>0.45327885801914269</v>
      </c>
      <c r="P267" s="32">
        <f>SUM(P263:P266)</f>
        <v>24563723</v>
      </c>
      <c r="Q267" s="32">
        <f>SUM(Q263:Q266)</f>
        <v>119935499</v>
      </c>
      <c r="R267" s="32">
        <f>SUM(R263:R266)</f>
        <v>107614031</v>
      </c>
      <c r="S267" s="32">
        <f>SUM(S263:S266)</f>
        <v>45399530</v>
      </c>
      <c r="T267" s="37">
        <f t="shared" si="70"/>
        <v>0.37853288124477641</v>
      </c>
      <c r="U267" s="37">
        <f t="shared" si="71"/>
        <v>0.16742335842168554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25350</v>
      </c>
      <c r="E268" s="31">
        <v>25350</v>
      </c>
      <c r="F268" s="31">
        <v>420828</v>
      </c>
      <c r="G268" s="36">
        <f t="shared" si="64"/>
        <v>16.600710059171597</v>
      </c>
      <c r="H268" s="31">
        <v>697901</v>
      </c>
      <c r="I268" s="36">
        <f t="shared" si="65"/>
        <v>27.530611439842207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1118729</v>
      </c>
      <c r="O268" s="36">
        <f t="shared" si="69"/>
        <v>44.131321499013808</v>
      </c>
      <c r="P268" s="31">
        <v>9593</v>
      </c>
      <c r="Q268" s="31">
        <v>2720207</v>
      </c>
      <c r="R268" s="31">
        <v>47993</v>
      </c>
      <c r="S268" s="31">
        <v>16130</v>
      </c>
      <c r="T268" s="36">
        <f t="shared" si="70"/>
        <v>5.9296957915335119E-3</v>
      </c>
      <c r="U268" s="36">
        <f t="shared" si="71"/>
        <v>71.751068487438758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5572929</v>
      </c>
      <c r="E269" s="31">
        <v>5572941</v>
      </c>
      <c r="F269" s="31">
        <v>2063377</v>
      </c>
      <c r="G269" s="36">
        <f t="shared" si="64"/>
        <v>0.37025000677381681</v>
      </c>
      <c r="H269" s="31">
        <v>1772228</v>
      </c>
      <c r="I269" s="36">
        <f t="shared" si="65"/>
        <v>0.31800656351444634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3835605</v>
      </c>
      <c r="O269" s="36">
        <f t="shared" si="69"/>
        <v>0.68825657028826315</v>
      </c>
      <c r="P269" s="31">
        <v>199542</v>
      </c>
      <c r="Q269" s="31">
        <v>1629126</v>
      </c>
      <c r="R269" s="31">
        <v>354470</v>
      </c>
      <c r="S269" s="31">
        <v>447101</v>
      </c>
      <c r="T269" s="36">
        <f t="shared" si="70"/>
        <v>0.27444224694713609</v>
      </c>
      <c r="U269" s="36">
        <f t="shared" si="71"/>
        <v>7.8814785859618528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2475869</v>
      </c>
      <c r="E270" s="31">
        <v>2475869</v>
      </c>
      <c r="F270" s="31">
        <v>434247</v>
      </c>
      <c r="G270" s="36">
        <f t="shared" si="64"/>
        <v>0.17539175134064039</v>
      </c>
      <c r="H270" s="31">
        <v>193958</v>
      </c>
      <c r="I270" s="36">
        <f t="shared" si="65"/>
        <v>7.8339362866129025E-2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628205</v>
      </c>
      <c r="O270" s="36">
        <f t="shared" si="69"/>
        <v>0.25373111420676941</v>
      </c>
      <c r="P270" s="31">
        <v>325179</v>
      </c>
      <c r="Q270" s="31">
        <v>2326420</v>
      </c>
      <c r="R270" s="31">
        <v>2326420</v>
      </c>
      <c r="S270" s="31">
        <v>732138</v>
      </c>
      <c r="T270" s="36">
        <f t="shared" si="70"/>
        <v>0.3147058570679413</v>
      </c>
      <c r="U270" s="36">
        <f t="shared" si="71"/>
        <v>-0.40353466859791065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2870661</v>
      </c>
      <c r="E271" s="31">
        <v>2870661</v>
      </c>
      <c r="F271" s="31">
        <v>577210</v>
      </c>
      <c r="G271" s="36">
        <f t="shared" si="64"/>
        <v>0.2010721572488009</v>
      </c>
      <c r="H271" s="31">
        <v>718795</v>
      </c>
      <c r="I271" s="36">
        <f t="shared" si="65"/>
        <v>0.25039355047496031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1296005</v>
      </c>
      <c r="O271" s="36">
        <f t="shared" si="69"/>
        <v>0.45146570772376116</v>
      </c>
      <c r="P271" s="31">
        <v>535349</v>
      </c>
      <c r="Q271" s="31">
        <v>1951846</v>
      </c>
      <c r="R271" s="31">
        <v>2058027</v>
      </c>
      <c r="S271" s="31">
        <v>1032530</v>
      </c>
      <c r="T271" s="36">
        <f t="shared" si="70"/>
        <v>0.52900177575484952</v>
      </c>
      <c r="U271" s="36">
        <f t="shared" si="71"/>
        <v>0.34266618598334908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1050888</v>
      </c>
      <c r="E272" s="31">
        <v>1050888</v>
      </c>
      <c r="F272" s="31">
        <v>197331</v>
      </c>
      <c r="G272" s="36">
        <f t="shared" si="64"/>
        <v>0.18777548130723731</v>
      </c>
      <c r="H272" s="31">
        <v>197331</v>
      </c>
      <c r="I272" s="36">
        <f t="shared" si="65"/>
        <v>0.18777548130723731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394662</v>
      </c>
      <c r="O272" s="36">
        <f t="shared" si="69"/>
        <v>0.37555096261447463</v>
      </c>
      <c r="P272" s="31">
        <v>179140</v>
      </c>
      <c r="Q272" s="31">
        <v>1023543</v>
      </c>
      <c r="R272" s="31">
        <v>871052</v>
      </c>
      <c r="S272" s="31">
        <v>253143</v>
      </c>
      <c r="T272" s="36">
        <f t="shared" si="70"/>
        <v>0.24732033729897035</v>
      </c>
      <c r="U272" s="36">
        <f t="shared" si="71"/>
        <v>0.10154627665513005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1515305</v>
      </c>
      <c r="E273" s="31">
        <v>1515305</v>
      </c>
      <c r="F273" s="31">
        <v>179716</v>
      </c>
      <c r="G273" s="36">
        <f t="shared" si="64"/>
        <v>0.11860054576471403</v>
      </c>
      <c r="H273" s="31">
        <v>179237</v>
      </c>
      <c r="I273" s="36">
        <f t="shared" si="65"/>
        <v>0.11828443778645223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358953</v>
      </c>
      <c r="O273" s="36">
        <f t="shared" si="69"/>
        <v>0.23688498355116627</v>
      </c>
      <c r="P273" s="31">
        <v>152036</v>
      </c>
      <c r="Q273" s="31">
        <v>1443146</v>
      </c>
      <c r="R273" s="31">
        <v>1443146</v>
      </c>
      <c r="S273" s="31">
        <v>263670</v>
      </c>
      <c r="T273" s="36">
        <f t="shared" si="70"/>
        <v>0.18270500697781097</v>
      </c>
      <c r="U273" s="36">
        <f t="shared" si="71"/>
        <v>0.17891157357467957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10604087</v>
      </c>
      <c r="E274" s="31">
        <v>10604087</v>
      </c>
      <c r="F274" s="31">
        <v>2104014</v>
      </c>
      <c r="G274" s="36">
        <f t="shared" si="64"/>
        <v>0.19841538455880267</v>
      </c>
      <c r="H274" s="31">
        <v>2272707</v>
      </c>
      <c r="I274" s="36">
        <f t="shared" si="65"/>
        <v>0.21432368482076769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4376721</v>
      </c>
      <c r="O274" s="36">
        <f t="shared" si="69"/>
        <v>0.41273906937957033</v>
      </c>
      <c r="P274" s="31">
        <v>1950564</v>
      </c>
      <c r="Q274" s="31">
        <v>9098990</v>
      </c>
      <c r="R274" s="31">
        <v>9804331</v>
      </c>
      <c r="S274" s="31">
        <v>3375759</v>
      </c>
      <c r="T274" s="36">
        <f t="shared" si="70"/>
        <v>0.37100370480679723</v>
      </c>
      <c r="U274" s="36">
        <f t="shared" si="71"/>
        <v>0.16515377090933692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24115089</v>
      </c>
      <c r="E275" s="32">
        <f>SUM(E268:E274)</f>
        <v>24115101</v>
      </c>
      <c r="F275" s="32">
        <f>SUM(F268:F274)</f>
        <v>5976723</v>
      </c>
      <c r="G275" s="37">
        <f t="shared" si="64"/>
        <v>0.24784163143664947</v>
      </c>
      <c r="H275" s="32">
        <f>SUM(H268:H274)</f>
        <v>6032157</v>
      </c>
      <c r="I275" s="37">
        <f t="shared" si="65"/>
        <v>0.25014035817989311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12008880</v>
      </c>
      <c r="O275" s="37">
        <f t="shared" si="69"/>
        <v>0.49798198961654255</v>
      </c>
      <c r="P275" s="32">
        <f>SUM(P268:P274)</f>
        <v>3351403</v>
      </c>
      <c r="Q275" s="32">
        <f>SUM(Q268:Q274)</f>
        <v>20193278</v>
      </c>
      <c r="R275" s="32">
        <f>SUM(R268:R274)</f>
        <v>16905439</v>
      </c>
      <c r="S275" s="32">
        <f>SUM(S268:S274)</f>
        <v>6120471</v>
      </c>
      <c r="T275" s="37">
        <f t="shared" si="70"/>
        <v>0.30309447530014694</v>
      </c>
      <c r="U275" s="37">
        <f t="shared" si="71"/>
        <v>0.79989007588762084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8889584</v>
      </c>
      <c r="E276" s="31">
        <v>8889584</v>
      </c>
      <c r="F276" s="31">
        <v>2729746</v>
      </c>
      <c r="G276" s="36">
        <f t="shared" si="64"/>
        <v>0.30707241193738649</v>
      </c>
      <c r="H276" s="31">
        <v>2885426</v>
      </c>
      <c r="I276" s="36">
        <f t="shared" si="65"/>
        <v>0.32458504244968045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5615172</v>
      </c>
      <c r="O276" s="36">
        <f t="shared" si="69"/>
        <v>0.63165745438706689</v>
      </c>
      <c r="P276" s="31">
        <v>2230972</v>
      </c>
      <c r="Q276" s="31">
        <v>5008045</v>
      </c>
      <c r="R276" s="31">
        <v>5510013</v>
      </c>
      <c r="S276" s="31">
        <v>3909193</v>
      </c>
      <c r="T276" s="36">
        <f t="shared" si="70"/>
        <v>0.78058264252817222</v>
      </c>
      <c r="U276" s="36">
        <f t="shared" si="71"/>
        <v>0.29334926659769822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9294682</v>
      </c>
      <c r="F278" s="31">
        <v>5242</v>
      </c>
      <c r="G278" s="36">
        <f t="shared" si="64"/>
        <v>0</v>
      </c>
      <c r="H278" s="31">
        <v>3195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8437</v>
      </c>
      <c r="O278" s="36">
        <f t="shared" si="69"/>
        <v>0</v>
      </c>
      <c r="P278" s="31">
        <v>166545</v>
      </c>
      <c r="Q278" s="31">
        <v>9522776</v>
      </c>
      <c r="R278" s="31">
        <v>9771460</v>
      </c>
      <c r="S278" s="31">
        <v>182791</v>
      </c>
      <c r="T278" s="36">
        <f t="shared" si="70"/>
        <v>1.9195138056381879E-2</v>
      </c>
      <c r="U278" s="36">
        <f t="shared" si="71"/>
        <v>-0.98081599567684408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10948204</v>
      </c>
      <c r="E281" s="31">
        <v>10948204</v>
      </c>
      <c r="F281" s="31">
        <v>1713213</v>
      </c>
      <c r="G281" s="36">
        <f t="shared" si="64"/>
        <v>0.15648347436711993</v>
      </c>
      <c r="H281" s="31">
        <v>1936883</v>
      </c>
      <c r="I281" s="36">
        <f t="shared" si="65"/>
        <v>0.17691330925145349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3650096</v>
      </c>
      <c r="O281" s="36">
        <f t="shared" si="69"/>
        <v>0.33339678361857344</v>
      </c>
      <c r="P281" s="31">
        <v>1547029</v>
      </c>
      <c r="Q281" s="31">
        <v>17083223</v>
      </c>
      <c r="R281" s="31">
        <v>14513197</v>
      </c>
      <c r="S281" s="31">
        <v>2531571</v>
      </c>
      <c r="T281" s="36">
        <f t="shared" si="70"/>
        <v>0.14819047904485003</v>
      </c>
      <c r="U281" s="36">
        <f t="shared" si="71"/>
        <v>0.25200174010959064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9537511</v>
      </c>
      <c r="E284" s="31">
        <v>9537511</v>
      </c>
      <c r="F284" s="31">
        <v>1796809</v>
      </c>
      <c r="G284" s="36">
        <f t="shared" si="64"/>
        <v>0.18839391115774334</v>
      </c>
      <c r="H284" s="31">
        <v>2087147</v>
      </c>
      <c r="I284" s="36">
        <f t="shared" si="65"/>
        <v>0.21883560606116209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3883956</v>
      </c>
      <c r="O284" s="36">
        <f t="shared" si="69"/>
        <v>0.40722951721890543</v>
      </c>
      <c r="P284" s="31">
        <v>2156205</v>
      </c>
      <c r="Q284" s="31">
        <v>10085603</v>
      </c>
      <c r="R284" s="31">
        <v>10087201</v>
      </c>
      <c r="S284" s="31">
        <v>4418169</v>
      </c>
      <c r="T284" s="36">
        <f t="shared" si="70"/>
        <v>0.43806691578084128</v>
      </c>
      <c r="U284" s="36">
        <f t="shared" si="71"/>
        <v>-3.2027566952121944E-2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29375299</v>
      </c>
      <c r="E285" s="32">
        <f>SUM(E276:E284)</f>
        <v>38669981</v>
      </c>
      <c r="F285" s="32">
        <f>SUM(F276:F284)</f>
        <v>6245010</v>
      </c>
      <c r="G285" s="37">
        <f t="shared" si="64"/>
        <v>0.21259392117166195</v>
      </c>
      <c r="H285" s="32">
        <f>SUM(H276:H284)</f>
        <v>6912651</v>
      </c>
      <c r="I285" s="37">
        <f t="shared" si="65"/>
        <v>0.23532189408523127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13157661</v>
      </c>
      <c r="O285" s="37">
        <f t="shared" si="69"/>
        <v>0.44791581525689322</v>
      </c>
      <c r="P285" s="32">
        <f>SUM(P276:P284)</f>
        <v>6100751</v>
      </c>
      <c r="Q285" s="32">
        <f>SUM(Q276:Q284)</f>
        <v>41699647</v>
      </c>
      <c r="R285" s="32">
        <f>SUM(R276:R284)</f>
        <v>39881871</v>
      </c>
      <c r="S285" s="32">
        <f>SUM(S276:S284)</f>
        <v>11041724</v>
      </c>
      <c r="T285" s="37">
        <f t="shared" si="70"/>
        <v>0.26479178588730018</v>
      </c>
      <c r="U285" s="37">
        <f t="shared" si="71"/>
        <v>0.13308197630095053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11719475</v>
      </c>
      <c r="E286" s="31">
        <v>11719475</v>
      </c>
      <c r="F286" s="31">
        <v>767710</v>
      </c>
      <c r="G286" s="36">
        <f t="shared" si="64"/>
        <v>6.5507200621188241E-2</v>
      </c>
      <c r="H286" s="31">
        <v>1399739</v>
      </c>
      <c r="I286" s="36">
        <f t="shared" si="65"/>
        <v>0.1194370054972599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2167449</v>
      </c>
      <c r="O286" s="36">
        <f t="shared" si="69"/>
        <v>0.18494420611844814</v>
      </c>
      <c r="P286" s="31">
        <v>1003547</v>
      </c>
      <c r="Q286" s="31">
        <v>10931389</v>
      </c>
      <c r="R286" s="31">
        <v>10931389</v>
      </c>
      <c r="S286" s="31">
        <v>2223773</v>
      </c>
      <c r="T286" s="36">
        <f t="shared" si="70"/>
        <v>0.20343004900841055</v>
      </c>
      <c r="U286" s="36">
        <f t="shared" si="71"/>
        <v>0.3947916739325612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973261</v>
      </c>
      <c r="E287" s="31">
        <v>973261</v>
      </c>
      <c r="F287" s="31">
        <v>224960</v>
      </c>
      <c r="G287" s="36">
        <f t="shared" si="64"/>
        <v>0.23114046489071277</v>
      </c>
      <c r="H287" s="31">
        <v>319317</v>
      </c>
      <c r="I287" s="36">
        <f t="shared" si="65"/>
        <v>0.32808979297434088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544277</v>
      </c>
      <c r="O287" s="36">
        <f t="shared" si="69"/>
        <v>0.55923025786505365</v>
      </c>
      <c r="P287" s="31">
        <v>169454</v>
      </c>
      <c r="Q287" s="31">
        <v>929302</v>
      </c>
      <c r="R287" s="31">
        <v>950169</v>
      </c>
      <c r="S287" s="31">
        <v>339021</v>
      </c>
      <c r="T287" s="36">
        <f t="shared" si="70"/>
        <v>0.36481251519957991</v>
      </c>
      <c r="U287" s="36">
        <f t="shared" si="71"/>
        <v>0.88438750339325134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7969077</v>
      </c>
      <c r="E288" s="31">
        <v>7969077</v>
      </c>
      <c r="F288" s="31">
        <v>1570117</v>
      </c>
      <c r="G288" s="36">
        <f t="shared" si="64"/>
        <v>0.19702620516780048</v>
      </c>
      <c r="H288" s="31">
        <v>1887405</v>
      </c>
      <c r="I288" s="36">
        <f t="shared" si="65"/>
        <v>0.23684110468502187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3457522</v>
      </c>
      <c r="O288" s="36">
        <f t="shared" si="69"/>
        <v>0.43386730985282235</v>
      </c>
      <c r="P288" s="31">
        <v>2150938</v>
      </c>
      <c r="Q288" s="31">
        <v>12049293</v>
      </c>
      <c r="R288" s="31">
        <v>11265275</v>
      </c>
      <c r="S288" s="31">
        <v>4300297</v>
      </c>
      <c r="T288" s="36">
        <f t="shared" si="70"/>
        <v>0.35689205997397522</v>
      </c>
      <c r="U288" s="36">
        <f t="shared" si="71"/>
        <v>-0.12252003544500123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1253301</v>
      </c>
      <c r="E289" s="31">
        <v>1253301</v>
      </c>
      <c r="F289" s="31">
        <v>88135</v>
      </c>
      <c r="G289" s="36">
        <f t="shared" si="64"/>
        <v>7.0322292888938889E-2</v>
      </c>
      <c r="H289" s="31">
        <v>216086</v>
      </c>
      <c r="I289" s="36">
        <f t="shared" si="65"/>
        <v>0.17241349045440799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304221</v>
      </c>
      <c r="O289" s="36">
        <f t="shared" si="69"/>
        <v>0.24273578334334689</v>
      </c>
      <c r="P289" s="31">
        <v>60009</v>
      </c>
      <c r="Q289" s="31">
        <v>2084584</v>
      </c>
      <c r="R289" s="31">
        <v>1623449</v>
      </c>
      <c r="S289" s="31">
        <v>338566</v>
      </c>
      <c r="T289" s="36">
        <f t="shared" si="70"/>
        <v>0.16241417951975071</v>
      </c>
      <c r="U289" s="36">
        <f t="shared" si="71"/>
        <v>2.6008931993534303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19285543</v>
      </c>
      <c r="E290" s="31">
        <v>19285543</v>
      </c>
      <c r="F290" s="31">
        <v>2624776</v>
      </c>
      <c r="G290" s="36">
        <f t="shared" si="64"/>
        <v>0.13610070507218802</v>
      </c>
      <c r="H290" s="31">
        <v>2673655</v>
      </c>
      <c r="I290" s="36">
        <f t="shared" si="65"/>
        <v>0.13863519424887336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5298431</v>
      </c>
      <c r="O290" s="36">
        <f t="shared" si="69"/>
        <v>0.27473589932106135</v>
      </c>
      <c r="P290" s="31">
        <v>2796191</v>
      </c>
      <c r="Q290" s="31">
        <v>16011039</v>
      </c>
      <c r="R290" s="31">
        <v>14871406</v>
      </c>
      <c r="S290" s="31">
        <v>5186676</v>
      </c>
      <c r="T290" s="36">
        <f t="shared" si="70"/>
        <v>0.32394374905963319</v>
      </c>
      <c r="U290" s="36">
        <f t="shared" si="71"/>
        <v>-4.3822471354782233E-2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12384730</v>
      </c>
      <c r="E291" s="31">
        <v>12384730</v>
      </c>
      <c r="F291" s="31">
        <v>2981253</v>
      </c>
      <c r="G291" s="36">
        <f t="shared" si="64"/>
        <v>0.24072006414350575</v>
      </c>
      <c r="H291" s="31">
        <v>4640602</v>
      </c>
      <c r="I291" s="36">
        <f t="shared" si="65"/>
        <v>0.37470352603569074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7621855</v>
      </c>
      <c r="O291" s="36">
        <f t="shared" si="69"/>
        <v>0.61542359017919646</v>
      </c>
      <c r="P291" s="31">
        <v>4147523</v>
      </c>
      <c r="Q291" s="31">
        <v>11413249</v>
      </c>
      <c r="R291" s="31">
        <v>12446681</v>
      </c>
      <c r="S291" s="31">
        <v>5466298</v>
      </c>
      <c r="T291" s="36">
        <f t="shared" si="70"/>
        <v>0.4789432001352113</v>
      </c>
      <c r="U291" s="36">
        <f t="shared" si="71"/>
        <v>0.11888517556141331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53585387</v>
      </c>
      <c r="E292" s="32">
        <f>SUM(E286:E291)</f>
        <v>53585387</v>
      </c>
      <c r="F292" s="32">
        <f>SUM(F286:F291)</f>
        <v>8256951</v>
      </c>
      <c r="G292" s="37">
        <f t="shared" si="64"/>
        <v>0.15408960282399378</v>
      </c>
      <c r="H292" s="32">
        <f>SUM(H286:H291)</f>
        <v>11136804</v>
      </c>
      <c r="I292" s="37">
        <f t="shared" si="65"/>
        <v>0.20783285562535919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19393755</v>
      </c>
      <c r="O292" s="37">
        <f t="shared" si="69"/>
        <v>0.361922458449353</v>
      </c>
      <c r="P292" s="32">
        <f>SUM(P286:P291)</f>
        <v>10327662</v>
      </c>
      <c r="Q292" s="32">
        <f>SUM(Q286:Q291)</f>
        <v>53418856</v>
      </c>
      <c r="R292" s="32">
        <f>SUM(R286:R291)</f>
        <v>52088369</v>
      </c>
      <c r="S292" s="32">
        <f>SUM(S286:S291)</f>
        <v>17854631</v>
      </c>
      <c r="T292" s="37">
        <f t="shared" si="70"/>
        <v>0.33423836332249424</v>
      </c>
      <c r="U292" s="37">
        <f t="shared" si="71"/>
        <v>7.8347064417871204E-2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57469336</v>
      </c>
      <c r="E293" s="31">
        <v>57469336</v>
      </c>
      <c r="F293" s="31">
        <v>11790217</v>
      </c>
      <c r="G293" s="36">
        <f t="shared" si="64"/>
        <v>0.20515665954449169</v>
      </c>
      <c r="H293" s="31">
        <v>12390467</v>
      </c>
      <c r="I293" s="36">
        <f t="shared" si="65"/>
        <v>0.21560136000179295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24180684</v>
      </c>
      <c r="O293" s="36">
        <f t="shared" si="69"/>
        <v>0.42075801954628467</v>
      </c>
      <c r="P293" s="31">
        <v>12047207</v>
      </c>
      <c r="Q293" s="31">
        <v>132277643</v>
      </c>
      <c r="R293" s="31">
        <v>53684032</v>
      </c>
      <c r="S293" s="31">
        <v>23078650</v>
      </c>
      <c r="T293" s="36">
        <f t="shared" si="70"/>
        <v>0.17447128234663209</v>
      </c>
      <c r="U293" s="36">
        <f t="shared" si="71"/>
        <v>2.8492911261506437E-2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6985666</v>
      </c>
      <c r="E294" s="31">
        <v>6985666</v>
      </c>
      <c r="F294" s="31">
        <v>1504458</v>
      </c>
      <c r="G294" s="36">
        <f t="shared" si="64"/>
        <v>0.2153635744966908</v>
      </c>
      <c r="H294" s="31">
        <v>555732</v>
      </c>
      <c r="I294" s="36">
        <f t="shared" si="65"/>
        <v>7.9553187913650611E-2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2060190</v>
      </c>
      <c r="O294" s="36">
        <f t="shared" si="69"/>
        <v>0.29491676241034143</v>
      </c>
      <c r="P294" s="31">
        <v>1458636</v>
      </c>
      <c r="Q294" s="31">
        <v>6119371</v>
      </c>
      <c r="R294" s="31">
        <v>8279057</v>
      </c>
      <c r="S294" s="31">
        <v>3085174</v>
      </c>
      <c r="T294" s="36">
        <f t="shared" si="70"/>
        <v>0.50416521567331019</v>
      </c>
      <c r="U294" s="36">
        <f t="shared" si="71"/>
        <v>-0.61900570121675313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5951159</v>
      </c>
      <c r="E295" s="31">
        <v>5951159</v>
      </c>
      <c r="F295" s="31">
        <v>1023389</v>
      </c>
      <c r="G295" s="36">
        <f t="shared" si="64"/>
        <v>0.17196465427994781</v>
      </c>
      <c r="H295" s="31">
        <v>1430193</v>
      </c>
      <c r="I295" s="36">
        <f t="shared" si="65"/>
        <v>0.24032175917329718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2453582</v>
      </c>
      <c r="O295" s="36">
        <f t="shared" si="69"/>
        <v>0.41228641345324502</v>
      </c>
      <c r="P295" s="31">
        <v>1631466</v>
      </c>
      <c r="Q295" s="31">
        <v>6163720</v>
      </c>
      <c r="R295" s="31">
        <v>6259766</v>
      </c>
      <c r="S295" s="31">
        <v>2285466</v>
      </c>
      <c r="T295" s="36">
        <f t="shared" si="70"/>
        <v>0.37079328717073456</v>
      </c>
      <c r="U295" s="36">
        <f t="shared" si="71"/>
        <v>-0.12336941131473167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2391264</v>
      </c>
      <c r="E296" s="31">
        <v>2391264</v>
      </c>
      <c r="F296" s="31">
        <v>668784</v>
      </c>
      <c r="G296" s="36">
        <f t="shared" si="64"/>
        <v>0.27967802802200009</v>
      </c>
      <c r="H296" s="31">
        <v>549148</v>
      </c>
      <c r="I296" s="36">
        <f t="shared" si="65"/>
        <v>0.2296475838719606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1217932</v>
      </c>
      <c r="O296" s="36">
        <f t="shared" si="69"/>
        <v>0.50932561189396064</v>
      </c>
      <c r="P296" s="31">
        <v>1048356</v>
      </c>
      <c r="Q296" s="31">
        <v>4109394</v>
      </c>
      <c r="R296" s="31">
        <v>3296362</v>
      </c>
      <c r="S296" s="31">
        <v>1783912</v>
      </c>
      <c r="T296" s="36">
        <f t="shared" si="70"/>
        <v>0.43410585599725898</v>
      </c>
      <c r="U296" s="36">
        <f t="shared" si="71"/>
        <v>-0.47618175505267291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46350715</v>
      </c>
      <c r="E297" s="31">
        <v>46350715</v>
      </c>
      <c r="F297" s="31">
        <v>5106060</v>
      </c>
      <c r="G297" s="36">
        <f t="shared" si="64"/>
        <v>0.11016140743459944</v>
      </c>
      <c r="H297" s="31">
        <v>13036356</v>
      </c>
      <c r="I297" s="36">
        <f t="shared" si="65"/>
        <v>0.28125469046162505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18142416</v>
      </c>
      <c r="O297" s="36">
        <f t="shared" si="69"/>
        <v>0.39141609789622445</v>
      </c>
      <c r="P297" s="31">
        <v>15993443</v>
      </c>
      <c r="Q297" s="31">
        <v>52243367</v>
      </c>
      <c r="R297" s="31">
        <v>62648040</v>
      </c>
      <c r="S297" s="31">
        <v>23175057</v>
      </c>
      <c r="T297" s="36">
        <f t="shared" si="70"/>
        <v>0.44359807437372861</v>
      </c>
      <c r="U297" s="36">
        <f t="shared" si="71"/>
        <v>-0.18489370925322335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119148140</v>
      </c>
      <c r="E298" s="32">
        <f>SUM(E293:E297)</f>
        <v>119148140</v>
      </c>
      <c r="F298" s="32">
        <f>SUM(F293:F297)</f>
        <v>20092908</v>
      </c>
      <c r="G298" s="37">
        <f t="shared" si="64"/>
        <v>0.16863803329200103</v>
      </c>
      <c r="H298" s="32">
        <f>SUM(H293:H297)</f>
        <v>27961896</v>
      </c>
      <c r="I298" s="37">
        <f t="shared" si="65"/>
        <v>0.23468176674851995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48054804</v>
      </c>
      <c r="O298" s="37">
        <f t="shared" si="69"/>
        <v>0.40331980004052098</v>
      </c>
      <c r="P298" s="32">
        <f>SUM(P293:P297)</f>
        <v>32179108</v>
      </c>
      <c r="Q298" s="32">
        <f>SUM(Q293:Q297)</f>
        <v>200913495</v>
      </c>
      <c r="R298" s="32">
        <f>SUM(R293:R297)</f>
        <v>134167257</v>
      </c>
      <c r="S298" s="32">
        <f>SUM(S293:S297)</f>
        <v>53408259</v>
      </c>
      <c r="T298" s="37">
        <f t="shared" si="70"/>
        <v>0.26582713620107995</v>
      </c>
      <c r="U298" s="37">
        <f t="shared" si="71"/>
        <v>-0.13105434743560951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344120252</v>
      </c>
      <c r="E299" s="32">
        <f>SUM(E263:E266,E268:E274,E276:E284,E286:E291,E293:E297)</f>
        <v>353414946</v>
      </c>
      <c r="F299" s="32">
        <f>SUM(F263:F266,F268:F274,F276:F284,F286:F291,F293:F297)</f>
        <v>65335245</v>
      </c>
      <c r="G299" s="37">
        <f t="shared" si="64"/>
        <v>0.18986166789160669</v>
      </c>
      <c r="H299" s="32">
        <f>SUM(H263:H266,H268:H274,H276:H284,H286:H291,H293:H297)</f>
        <v>80719772</v>
      </c>
      <c r="I299" s="37">
        <f t="shared" si="65"/>
        <v>0.23456850194332649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146055017</v>
      </c>
      <c r="O299" s="37">
        <f t="shared" si="69"/>
        <v>0.42443016983493315</v>
      </c>
      <c r="P299" s="32">
        <f>SUM(P263:P266,P268:P274,P276:P284,P286:P291,P293:P297)</f>
        <v>76522647</v>
      </c>
      <c r="Q299" s="32">
        <f>SUM(Q263:Q266,Q268:Q274,Q276:Q284,Q286:Q291,Q293:Q297)</f>
        <v>436160775</v>
      </c>
      <c r="R299" s="32">
        <f>SUM(R263:R266,R268:R274,R276:R284,R286:R291,R293:R297)</f>
        <v>350656967</v>
      </c>
      <c r="S299" s="32">
        <f>SUM(S263:S266,S268:S274,S276:S284,S286:S291,S293:S297)</f>
        <v>133824615</v>
      </c>
      <c r="T299" s="37">
        <f t="shared" si="70"/>
        <v>0.30682404899890414</v>
      </c>
      <c r="U299" s="37">
        <f t="shared" si="71"/>
        <v>5.4848141884062063E-2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1841588632</v>
      </c>
      <c r="E302" s="31">
        <v>1843106791</v>
      </c>
      <c r="F302" s="31">
        <v>380309883</v>
      </c>
      <c r="G302" s="36">
        <f t="shared" ref="G302:G339" si="72">IF(($D302     =0),0,($F302     /$D302     ))</f>
        <v>0.20651185416309628</v>
      </c>
      <c r="H302" s="31">
        <v>434734940</v>
      </c>
      <c r="I302" s="36">
        <f t="shared" ref="I302:I339" si="73">IF(($D302     =0),0,($H302     /$D302     ))</f>
        <v>0.23606517353871243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815044823</v>
      </c>
      <c r="O302" s="36">
        <f t="shared" ref="O302:O339" si="77">IF(($D302     =0),0,($N302     /$D302     ))</f>
        <v>0.44257702770180873</v>
      </c>
      <c r="P302" s="31">
        <v>456812465</v>
      </c>
      <c r="Q302" s="31">
        <v>1845392944</v>
      </c>
      <c r="R302" s="31">
        <v>1751239983</v>
      </c>
      <c r="S302" s="31">
        <v>808079855</v>
      </c>
      <c r="T302" s="36">
        <f t="shared" ref="T302:T339" si="78">IF(($Q302     =0),0,($S302     /$Q302     ))</f>
        <v>0.43789040032224164</v>
      </c>
      <c r="U302" s="36">
        <f t="shared" ref="U302:U339" si="79">IF(($P302     =0),0,(($H302     /$P302     )-1))</f>
        <v>-4.8329515263993539E-2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1841588632</v>
      </c>
      <c r="E303" s="32">
        <f>E302</f>
        <v>1843106791</v>
      </c>
      <c r="F303" s="32">
        <f>F302</f>
        <v>380309883</v>
      </c>
      <c r="G303" s="37">
        <f t="shared" si="72"/>
        <v>0.20651185416309628</v>
      </c>
      <c r="H303" s="32">
        <f>H302</f>
        <v>434734940</v>
      </c>
      <c r="I303" s="37">
        <f t="shared" si="73"/>
        <v>0.23606517353871243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815044823</v>
      </c>
      <c r="O303" s="37">
        <f t="shared" si="77"/>
        <v>0.44257702770180873</v>
      </c>
      <c r="P303" s="32">
        <f>P302</f>
        <v>456812465</v>
      </c>
      <c r="Q303" s="32">
        <f>Q302</f>
        <v>1845392944</v>
      </c>
      <c r="R303" s="32">
        <f>R302</f>
        <v>1751239983</v>
      </c>
      <c r="S303" s="32">
        <f>S302</f>
        <v>808079855</v>
      </c>
      <c r="T303" s="37">
        <f t="shared" si="78"/>
        <v>0.43789040032224164</v>
      </c>
      <c r="U303" s="37">
        <f t="shared" si="79"/>
        <v>-4.8329515263993539E-2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14354072</v>
      </c>
      <c r="E304" s="31">
        <v>14354072</v>
      </c>
      <c r="F304" s="31">
        <v>2925361</v>
      </c>
      <c r="G304" s="36">
        <f t="shared" si="72"/>
        <v>0.20380007847250592</v>
      </c>
      <c r="H304" s="31">
        <v>3442314</v>
      </c>
      <c r="I304" s="36">
        <f t="shared" si="73"/>
        <v>0.23981445822481592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6367675</v>
      </c>
      <c r="O304" s="36">
        <f t="shared" si="77"/>
        <v>0.44361453669732187</v>
      </c>
      <c r="P304" s="31">
        <v>4051190</v>
      </c>
      <c r="Q304" s="31">
        <v>15639437</v>
      </c>
      <c r="R304" s="31">
        <v>13572848</v>
      </c>
      <c r="S304" s="31">
        <v>7620616</v>
      </c>
      <c r="T304" s="36">
        <f t="shared" si="78"/>
        <v>0.48726920284918185</v>
      </c>
      <c r="U304" s="36">
        <f t="shared" si="79"/>
        <v>-0.15029559215934085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12808665</v>
      </c>
      <c r="E305" s="31">
        <v>12936265</v>
      </c>
      <c r="F305" s="31">
        <v>3019757</v>
      </c>
      <c r="G305" s="36">
        <f t="shared" si="72"/>
        <v>0.23575891788878856</v>
      </c>
      <c r="H305" s="31">
        <v>3703928</v>
      </c>
      <c r="I305" s="36">
        <f t="shared" si="73"/>
        <v>0.28917361801561675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6723685</v>
      </c>
      <c r="O305" s="36">
        <f t="shared" si="77"/>
        <v>0.52493253590440536</v>
      </c>
      <c r="P305" s="31">
        <v>3283893</v>
      </c>
      <c r="Q305" s="31">
        <v>12464619</v>
      </c>
      <c r="R305" s="31">
        <v>12080683</v>
      </c>
      <c r="S305" s="31">
        <v>6000031</v>
      </c>
      <c r="T305" s="36">
        <f t="shared" si="78"/>
        <v>0.48136497393141336</v>
      </c>
      <c r="U305" s="36">
        <f t="shared" si="79"/>
        <v>0.12790763889079204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20847561</v>
      </c>
      <c r="E306" s="31">
        <v>20907061</v>
      </c>
      <c r="F306" s="31">
        <v>3729848</v>
      </c>
      <c r="G306" s="36">
        <f t="shared" si="72"/>
        <v>0.17891052099571744</v>
      </c>
      <c r="H306" s="31">
        <v>5483716</v>
      </c>
      <c r="I306" s="36">
        <f t="shared" si="73"/>
        <v>0.26303873148518431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9213564</v>
      </c>
      <c r="O306" s="36">
        <f t="shared" si="77"/>
        <v>0.44194925248090172</v>
      </c>
      <c r="P306" s="31">
        <v>5648984</v>
      </c>
      <c r="Q306" s="31">
        <v>22302581</v>
      </c>
      <c r="R306" s="31">
        <v>22225873</v>
      </c>
      <c r="S306" s="31">
        <v>9947706</v>
      </c>
      <c r="T306" s="36">
        <f t="shared" si="78"/>
        <v>0.44603384693457676</v>
      </c>
      <c r="U306" s="36">
        <f t="shared" si="79"/>
        <v>-2.9256234395424019E-2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94410342</v>
      </c>
      <c r="E307" s="31">
        <v>94520374</v>
      </c>
      <c r="F307" s="31">
        <v>18175717</v>
      </c>
      <c r="G307" s="36">
        <f t="shared" si="72"/>
        <v>0.19251828364312037</v>
      </c>
      <c r="H307" s="31">
        <v>19138246</v>
      </c>
      <c r="I307" s="36">
        <f t="shared" si="73"/>
        <v>0.20271344849063253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37313963</v>
      </c>
      <c r="O307" s="36">
        <f t="shared" si="77"/>
        <v>0.3952317321337529</v>
      </c>
      <c r="P307" s="31">
        <v>18265013</v>
      </c>
      <c r="Q307" s="31">
        <v>86701274</v>
      </c>
      <c r="R307" s="31">
        <v>86166002</v>
      </c>
      <c r="S307" s="31">
        <v>35649859</v>
      </c>
      <c r="T307" s="36">
        <f t="shared" si="78"/>
        <v>0.4111803362889454</v>
      </c>
      <c r="U307" s="36">
        <f t="shared" si="79"/>
        <v>4.7809054392679684E-2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16965332</v>
      </c>
      <c r="E308" s="31">
        <v>16323762</v>
      </c>
      <c r="F308" s="31">
        <v>3368117</v>
      </c>
      <c r="G308" s="36">
        <f t="shared" si="72"/>
        <v>0.19852938922739619</v>
      </c>
      <c r="H308" s="31">
        <v>4129602</v>
      </c>
      <c r="I308" s="36">
        <f t="shared" si="73"/>
        <v>0.2434141577659665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7497719</v>
      </c>
      <c r="O308" s="36">
        <f t="shared" si="77"/>
        <v>0.44194354699336269</v>
      </c>
      <c r="P308" s="31">
        <v>4433485</v>
      </c>
      <c r="Q308" s="31">
        <v>16199791</v>
      </c>
      <c r="R308" s="31">
        <v>16738403</v>
      </c>
      <c r="S308" s="31">
        <v>7477825</v>
      </c>
      <c r="T308" s="36">
        <f t="shared" si="78"/>
        <v>0.46160009101351984</v>
      </c>
      <c r="U308" s="36">
        <f t="shared" si="79"/>
        <v>-6.8542692712392217E-2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10014244</v>
      </c>
      <c r="E309" s="31">
        <v>10014244</v>
      </c>
      <c r="F309" s="31">
        <v>1639703</v>
      </c>
      <c r="G309" s="36">
        <f t="shared" si="72"/>
        <v>0.16373707291334225</v>
      </c>
      <c r="H309" s="31">
        <v>2223090</v>
      </c>
      <c r="I309" s="36">
        <f t="shared" si="73"/>
        <v>0.22199279346498846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3862793</v>
      </c>
      <c r="O309" s="36">
        <f t="shared" si="77"/>
        <v>0.38572986637833073</v>
      </c>
      <c r="P309" s="31">
        <v>2062207</v>
      </c>
      <c r="Q309" s="31">
        <v>9771785</v>
      </c>
      <c r="R309" s="31">
        <v>10187379</v>
      </c>
      <c r="S309" s="31">
        <v>3843152</v>
      </c>
      <c r="T309" s="36">
        <f t="shared" si="78"/>
        <v>0.39329068332960659</v>
      </c>
      <c r="U309" s="36">
        <f t="shared" si="79"/>
        <v>7.8014961640611169E-2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169400216</v>
      </c>
      <c r="E310" s="32">
        <f>SUM(E304:E309)</f>
        <v>169055778</v>
      </c>
      <c r="F310" s="32">
        <f>SUM(F304:F309)</f>
        <v>32858503</v>
      </c>
      <c r="G310" s="37">
        <f t="shared" si="72"/>
        <v>0.19396966412368682</v>
      </c>
      <c r="H310" s="32">
        <f>SUM(H304:H309)</f>
        <v>38120896</v>
      </c>
      <c r="I310" s="37">
        <f t="shared" si="73"/>
        <v>0.22503451825586809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70979399</v>
      </c>
      <c r="O310" s="37">
        <f t="shared" si="77"/>
        <v>0.41900418237955495</v>
      </c>
      <c r="P310" s="32">
        <f>SUM(P304:P309)</f>
        <v>37744772</v>
      </c>
      <c r="Q310" s="32">
        <f>SUM(Q304:Q309)</f>
        <v>163079487</v>
      </c>
      <c r="R310" s="32">
        <f>SUM(R304:R309)</f>
        <v>160971188</v>
      </c>
      <c r="S310" s="32">
        <f>SUM(S304:S309)</f>
        <v>70539189</v>
      </c>
      <c r="T310" s="37">
        <f t="shared" si="78"/>
        <v>0.43254483011710726</v>
      </c>
      <c r="U310" s="37">
        <f t="shared" si="79"/>
        <v>9.9649297126500613E-3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16350525</v>
      </c>
      <c r="E311" s="31">
        <v>16350525</v>
      </c>
      <c r="F311" s="31">
        <v>3460690</v>
      </c>
      <c r="G311" s="36">
        <f t="shared" si="72"/>
        <v>0.2116562006418754</v>
      </c>
      <c r="H311" s="31">
        <v>3921128</v>
      </c>
      <c r="I311" s="36">
        <f t="shared" si="73"/>
        <v>0.23981664197326996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7381818</v>
      </c>
      <c r="O311" s="36">
        <f t="shared" si="77"/>
        <v>0.45147284261514536</v>
      </c>
      <c r="P311" s="31">
        <v>3399443</v>
      </c>
      <c r="Q311" s="31">
        <v>14566017</v>
      </c>
      <c r="R311" s="31">
        <v>15036876</v>
      </c>
      <c r="S311" s="31">
        <v>6576019</v>
      </c>
      <c r="T311" s="36">
        <f t="shared" si="78"/>
        <v>0.45146308699214066</v>
      </c>
      <c r="U311" s="36">
        <f t="shared" si="79"/>
        <v>0.15346190537685134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71405299</v>
      </c>
      <c r="E312" s="31">
        <v>71334175</v>
      </c>
      <c r="F312" s="31">
        <v>15858824</v>
      </c>
      <c r="G312" s="36">
        <f t="shared" si="72"/>
        <v>0.22209589795289564</v>
      </c>
      <c r="H312" s="31">
        <v>17496808</v>
      </c>
      <c r="I312" s="36">
        <f t="shared" si="73"/>
        <v>0.24503514788167191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33355632</v>
      </c>
      <c r="O312" s="36">
        <f t="shared" si="77"/>
        <v>0.46713104583456755</v>
      </c>
      <c r="P312" s="31">
        <v>18456349</v>
      </c>
      <c r="Q312" s="31">
        <v>67436226</v>
      </c>
      <c r="R312" s="31">
        <v>67580617</v>
      </c>
      <c r="S312" s="31">
        <v>33726453</v>
      </c>
      <c r="T312" s="36">
        <f t="shared" si="78"/>
        <v>0.50012367240124023</v>
      </c>
      <c r="U312" s="36">
        <f t="shared" si="79"/>
        <v>-5.1989751602551482E-2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84953551</v>
      </c>
      <c r="E313" s="31">
        <v>81040562</v>
      </c>
      <c r="F313" s="31">
        <v>3909299</v>
      </c>
      <c r="G313" s="36">
        <f t="shared" si="72"/>
        <v>4.6016899281820484E-2</v>
      </c>
      <c r="H313" s="31">
        <v>8327224</v>
      </c>
      <c r="I313" s="36">
        <f t="shared" si="73"/>
        <v>9.8020905565207039E-2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12236523</v>
      </c>
      <c r="O313" s="36">
        <f t="shared" si="77"/>
        <v>0.14403780484702752</v>
      </c>
      <c r="P313" s="31">
        <v>14926859</v>
      </c>
      <c r="Q313" s="31">
        <v>98595707</v>
      </c>
      <c r="R313" s="31">
        <v>70863985</v>
      </c>
      <c r="S313" s="31">
        <v>22647461</v>
      </c>
      <c r="T313" s="36">
        <f t="shared" si="78"/>
        <v>0.22970027488113656</v>
      </c>
      <c r="U313" s="36">
        <f t="shared" si="79"/>
        <v>-0.44213152947984569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26099094</v>
      </c>
      <c r="E314" s="31">
        <v>24630594</v>
      </c>
      <c r="F314" s="31">
        <v>5289258</v>
      </c>
      <c r="G314" s="36">
        <f t="shared" si="72"/>
        <v>0.20266059810352038</v>
      </c>
      <c r="H314" s="31">
        <v>6074713</v>
      </c>
      <c r="I314" s="36">
        <f t="shared" si="73"/>
        <v>0.23275570408689283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11363971</v>
      </c>
      <c r="O314" s="36">
        <f t="shared" si="77"/>
        <v>0.43541630219041322</v>
      </c>
      <c r="P314" s="31">
        <v>5034586</v>
      </c>
      <c r="Q314" s="31">
        <v>23752287</v>
      </c>
      <c r="R314" s="31">
        <v>24590928</v>
      </c>
      <c r="S314" s="31">
        <v>9518904</v>
      </c>
      <c r="T314" s="36">
        <f t="shared" si="78"/>
        <v>0.40075736706953735</v>
      </c>
      <c r="U314" s="36">
        <f t="shared" si="79"/>
        <v>0.20659633185330439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33644061</v>
      </c>
      <c r="E315" s="31">
        <v>34063064</v>
      </c>
      <c r="F315" s="31">
        <v>6423254</v>
      </c>
      <c r="G315" s="36">
        <f t="shared" si="72"/>
        <v>0.19091791564639002</v>
      </c>
      <c r="H315" s="31">
        <v>8526750</v>
      </c>
      <c r="I315" s="36">
        <f t="shared" si="73"/>
        <v>0.25343997563195475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14950004</v>
      </c>
      <c r="O315" s="36">
        <f t="shared" si="77"/>
        <v>0.4443578912783448</v>
      </c>
      <c r="P315" s="31">
        <v>6736979</v>
      </c>
      <c r="Q315" s="31">
        <v>29982179</v>
      </c>
      <c r="R315" s="31">
        <v>27890855</v>
      </c>
      <c r="S315" s="31">
        <v>11951651</v>
      </c>
      <c r="T315" s="36">
        <f t="shared" si="78"/>
        <v>0.39862516330117298</v>
      </c>
      <c r="U315" s="36">
        <f t="shared" si="79"/>
        <v>0.26566373444239622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44240142</v>
      </c>
      <c r="E316" s="31">
        <v>40206455</v>
      </c>
      <c r="F316" s="31">
        <v>5172683</v>
      </c>
      <c r="G316" s="36">
        <f t="shared" si="72"/>
        <v>0.11692283899088751</v>
      </c>
      <c r="H316" s="31">
        <v>9712333</v>
      </c>
      <c r="I316" s="36">
        <f t="shared" si="73"/>
        <v>0.21953665971506151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14885016</v>
      </c>
      <c r="O316" s="36">
        <f t="shared" si="77"/>
        <v>0.33645949870594899</v>
      </c>
      <c r="P316" s="31">
        <v>7158283</v>
      </c>
      <c r="Q316" s="31">
        <v>37523706</v>
      </c>
      <c r="R316" s="31">
        <v>42563662</v>
      </c>
      <c r="S316" s="31">
        <v>11614625</v>
      </c>
      <c r="T316" s="36">
        <f t="shared" si="78"/>
        <v>0.30952766232631712</v>
      </c>
      <c r="U316" s="36">
        <f t="shared" si="79"/>
        <v>0.35679645523933612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276692672</v>
      </c>
      <c r="E317" s="32">
        <f>SUM(E311:E316)</f>
        <v>267625375</v>
      </c>
      <c r="F317" s="32">
        <f>SUM(F311:F316)</f>
        <v>40114008</v>
      </c>
      <c r="G317" s="37">
        <f t="shared" si="72"/>
        <v>0.14497676324438399</v>
      </c>
      <c r="H317" s="32">
        <f>SUM(H311:H316)</f>
        <v>54058956</v>
      </c>
      <c r="I317" s="37">
        <f t="shared" si="73"/>
        <v>0.19537545251650176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94172964</v>
      </c>
      <c r="O317" s="37">
        <f t="shared" si="77"/>
        <v>0.34035221576088576</v>
      </c>
      <c r="P317" s="32">
        <f>SUM(P311:P316)</f>
        <v>55712499</v>
      </c>
      <c r="Q317" s="32">
        <f>SUM(Q311:Q316)</f>
        <v>271856122</v>
      </c>
      <c r="R317" s="32">
        <f>SUM(R311:R316)</f>
        <v>248526923</v>
      </c>
      <c r="S317" s="32">
        <f>SUM(S311:S316)</f>
        <v>96035113</v>
      </c>
      <c r="T317" s="37">
        <f t="shared" si="78"/>
        <v>0.35325712841589052</v>
      </c>
      <c r="U317" s="37">
        <f t="shared" si="79"/>
        <v>-2.9679928735560801E-2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38493133</v>
      </c>
      <c r="E318" s="31">
        <v>38873133</v>
      </c>
      <c r="F318" s="31">
        <v>7285057</v>
      </c>
      <c r="G318" s="36">
        <f t="shared" si="72"/>
        <v>0.18925601613150064</v>
      </c>
      <c r="H318" s="31">
        <v>7835472</v>
      </c>
      <c r="I318" s="36">
        <f t="shared" si="73"/>
        <v>0.2035550600674671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15120529</v>
      </c>
      <c r="O318" s="36">
        <f t="shared" si="77"/>
        <v>0.39281107619896777</v>
      </c>
      <c r="P318" s="31">
        <v>4618176</v>
      </c>
      <c r="Q318" s="31">
        <v>19748759</v>
      </c>
      <c r="R318" s="31">
        <v>19925783</v>
      </c>
      <c r="S318" s="31">
        <v>9398221</v>
      </c>
      <c r="T318" s="36">
        <f t="shared" si="78"/>
        <v>0.47588919384757289</v>
      </c>
      <c r="U318" s="36">
        <f t="shared" si="79"/>
        <v>0.69665946035837534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58409622</v>
      </c>
      <c r="E319" s="31">
        <v>58419622</v>
      </c>
      <c r="F319" s="31">
        <v>12982138</v>
      </c>
      <c r="G319" s="36">
        <f t="shared" si="72"/>
        <v>0.22226026389967049</v>
      </c>
      <c r="H319" s="31">
        <v>12792687</v>
      </c>
      <c r="I319" s="36">
        <f t="shared" si="73"/>
        <v>0.21901677432529867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25774825</v>
      </c>
      <c r="O319" s="36">
        <f t="shared" si="77"/>
        <v>0.44127703822496916</v>
      </c>
      <c r="P319" s="31">
        <v>13412755</v>
      </c>
      <c r="Q319" s="31">
        <v>56506524</v>
      </c>
      <c r="R319" s="31">
        <v>54321797</v>
      </c>
      <c r="S319" s="31">
        <v>24218097</v>
      </c>
      <c r="T319" s="36">
        <f t="shared" si="78"/>
        <v>0.42858939615538905</v>
      </c>
      <c r="U319" s="36">
        <f t="shared" si="79"/>
        <v>-4.6229726853282527E-2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18095676</v>
      </c>
      <c r="E320" s="31">
        <v>18095676</v>
      </c>
      <c r="F320" s="31">
        <v>3459981</v>
      </c>
      <c r="G320" s="36">
        <f t="shared" si="72"/>
        <v>0.19120484915843983</v>
      </c>
      <c r="H320" s="31">
        <v>4439297</v>
      </c>
      <c r="I320" s="36">
        <f t="shared" si="73"/>
        <v>0.24532363422068343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7899278</v>
      </c>
      <c r="O320" s="36">
        <f t="shared" si="77"/>
        <v>0.43652848337912326</v>
      </c>
      <c r="P320" s="31">
        <v>3892011</v>
      </c>
      <c r="Q320" s="31">
        <v>16928210</v>
      </c>
      <c r="R320" s="31">
        <v>16155610</v>
      </c>
      <c r="S320" s="31">
        <v>7212992</v>
      </c>
      <c r="T320" s="36">
        <f t="shared" si="78"/>
        <v>0.42609301278753042</v>
      </c>
      <c r="U320" s="36">
        <f t="shared" si="79"/>
        <v>0.14061779373182648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9103248</v>
      </c>
      <c r="E321" s="31">
        <v>9185339</v>
      </c>
      <c r="F321" s="31">
        <v>2008970</v>
      </c>
      <c r="G321" s="36">
        <f t="shared" si="72"/>
        <v>0.22068716572370653</v>
      </c>
      <c r="H321" s="31">
        <v>2145416</v>
      </c>
      <c r="I321" s="36">
        <f t="shared" si="73"/>
        <v>0.23567588183909743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4154386</v>
      </c>
      <c r="O321" s="36">
        <f t="shared" si="77"/>
        <v>0.45636304756280394</v>
      </c>
      <c r="P321" s="31">
        <v>1953337</v>
      </c>
      <c r="Q321" s="31">
        <v>9030135</v>
      </c>
      <c r="R321" s="31">
        <v>8641457</v>
      </c>
      <c r="S321" s="31">
        <v>3711455</v>
      </c>
      <c r="T321" s="36">
        <f t="shared" si="78"/>
        <v>0.41100769811304039</v>
      </c>
      <c r="U321" s="36">
        <f t="shared" si="79"/>
        <v>9.8333774458785106E-2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1765938</v>
      </c>
      <c r="E322" s="31">
        <v>1774338</v>
      </c>
      <c r="F322" s="31">
        <v>390918</v>
      </c>
      <c r="G322" s="36">
        <f t="shared" si="72"/>
        <v>0.22136564250840063</v>
      </c>
      <c r="H322" s="31">
        <v>504453</v>
      </c>
      <c r="I322" s="36">
        <f t="shared" si="73"/>
        <v>0.28565725410518378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895371</v>
      </c>
      <c r="O322" s="36">
        <f t="shared" si="77"/>
        <v>0.50702289661358435</v>
      </c>
      <c r="P322" s="31">
        <v>456118</v>
      </c>
      <c r="Q322" s="31">
        <v>1620557</v>
      </c>
      <c r="R322" s="31">
        <v>1604557</v>
      </c>
      <c r="S322" s="31">
        <v>804026</v>
      </c>
      <c r="T322" s="36">
        <f t="shared" si="78"/>
        <v>0.4961417586669275</v>
      </c>
      <c r="U322" s="36">
        <f t="shared" si="79"/>
        <v>0.1059703848565503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125867617</v>
      </c>
      <c r="E323" s="32">
        <f>SUM(E318:E322)</f>
        <v>126348108</v>
      </c>
      <c r="F323" s="32">
        <f>SUM(F318:F322)</f>
        <v>26127064</v>
      </c>
      <c r="G323" s="37">
        <f t="shared" si="72"/>
        <v>0.20757574205921447</v>
      </c>
      <c r="H323" s="32">
        <f>SUM(H318:H322)</f>
        <v>27717325</v>
      </c>
      <c r="I323" s="37">
        <f t="shared" si="73"/>
        <v>0.22021013554264715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53844389</v>
      </c>
      <c r="O323" s="37">
        <f t="shared" si="77"/>
        <v>0.42778587760186165</v>
      </c>
      <c r="P323" s="32">
        <f>SUM(P318:P322)</f>
        <v>24332397</v>
      </c>
      <c r="Q323" s="32">
        <f>SUM(Q318:Q322)</f>
        <v>103834185</v>
      </c>
      <c r="R323" s="32">
        <f>SUM(R318:R322)</f>
        <v>100649204</v>
      </c>
      <c r="S323" s="32">
        <f>SUM(S318:S322)</f>
        <v>45344791</v>
      </c>
      <c r="T323" s="37">
        <f t="shared" si="78"/>
        <v>0.43670387551074824</v>
      </c>
      <c r="U323" s="37">
        <f t="shared" si="79"/>
        <v>0.13911198308986994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620000</v>
      </c>
      <c r="E324" s="31">
        <v>620000</v>
      </c>
      <c r="F324" s="31">
        <v>0</v>
      </c>
      <c r="G324" s="36">
        <f t="shared" si="72"/>
        <v>0</v>
      </c>
      <c r="H324" s="31">
        <v>34917</v>
      </c>
      <c r="I324" s="36">
        <f t="shared" si="73"/>
        <v>5.6317741935483868E-2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34917</v>
      </c>
      <c r="O324" s="36">
        <f t="shared" si="77"/>
        <v>5.6317741935483868E-2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14508961</v>
      </c>
      <c r="E325" s="31">
        <v>14508961</v>
      </c>
      <c r="F325" s="31">
        <v>1838701</v>
      </c>
      <c r="G325" s="36">
        <f t="shared" si="72"/>
        <v>0.12672864721326357</v>
      </c>
      <c r="H325" s="31">
        <v>4558095</v>
      </c>
      <c r="I325" s="36">
        <f t="shared" si="73"/>
        <v>0.31415723014211699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6396796</v>
      </c>
      <c r="O325" s="36">
        <f t="shared" si="77"/>
        <v>0.4408858773553806</v>
      </c>
      <c r="P325" s="31">
        <v>3031021</v>
      </c>
      <c r="Q325" s="31">
        <v>13968192</v>
      </c>
      <c r="R325" s="31">
        <v>13735501</v>
      </c>
      <c r="S325" s="31">
        <v>5811272</v>
      </c>
      <c r="T325" s="36">
        <f t="shared" si="78"/>
        <v>0.41603609114193163</v>
      </c>
      <c r="U325" s="36">
        <f t="shared" si="79"/>
        <v>0.50381505109994285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38616277</v>
      </c>
      <c r="E326" s="31">
        <v>38570277</v>
      </c>
      <c r="F326" s="31">
        <v>8435566</v>
      </c>
      <c r="G326" s="36">
        <f t="shared" si="72"/>
        <v>0.21844586416241007</v>
      </c>
      <c r="H326" s="31">
        <v>8607987</v>
      </c>
      <c r="I326" s="36">
        <f t="shared" si="73"/>
        <v>0.22291084663599239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17043553</v>
      </c>
      <c r="O326" s="36">
        <f t="shared" si="77"/>
        <v>0.44135671079840244</v>
      </c>
      <c r="P326" s="31">
        <v>8114925</v>
      </c>
      <c r="Q326" s="31">
        <v>36176163</v>
      </c>
      <c r="R326" s="31">
        <v>33972614</v>
      </c>
      <c r="S326" s="31">
        <v>15420574</v>
      </c>
      <c r="T326" s="36">
        <f t="shared" si="78"/>
        <v>0.42626339338420166</v>
      </c>
      <c r="U326" s="36">
        <f t="shared" si="79"/>
        <v>6.0759896117339451E-2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53405176</v>
      </c>
      <c r="E327" s="31">
        <v>53488476</v>
      </c>
      <c r="F327" s="31">
        <v>10611413</v>
      </c>
      <c r="G327" s="36">
        <f t="shared" si="72"/>
        <v>0.19869633984541124</v>
      </c>
      <c r="H327" s="31">
        <v>12878616</v>
      </c>
      <c r="I327" s="36">
        <f t="shared" si="73"/>
        <v>0.24114920995672778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23490029</v>
      </c>
      <c r="O327" s="36">
        <f t="shared" si="77"/>
        <v>0.43984554980213902</v>
      </c>
      <c r="P327" s="31">
        <v>11575821</v>
      </c>
      <c r="Q327" s="31">
        <v>46503530</v>
      </c>
      <c r="R327" s="31">
        <v>45033305</v>
      </c>
      <c r="S327" s="31">
        <v>20502987</v>
      </c>
      <c r="T327" s="36">
        <f t="shared" si="78"/>
        <v>0.44089098182439052</v>
      </c>
      <c r="U327" s="36">
        <f t="shared" si="79"/>
        <v>0.11254450116324355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20165400</v>
      </c>
      <c r="E328" s="31">
        <v>20470400</v>
      </c>
      <c r="F328" s="31">
        <v>3728047</v>
      </c>
      <c r="G328" s="36">
        <f t="shared" si="72"/>
        <v>0.18487344659664573</v>
      </c>
      <c r="H328" s="31">
        <v>5486407</v>
      </c>
      <c r="I328" s="36">
        <f t="shared" si="73"/>
        <v>0.27207032838426215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9214454</v>
      </c>
      <c r="O328" s="36">
        <f t="shared" si="77"/>
        <v>0.45694377498090788</v>
      </c>
      <c r="P328" s="31">
        <v>4332195</v>
      </c>
      <c r="Q328" s="31">
        <v>19730200</v>
      </c>
      <c r="R328" s="31">
        <v>21015500</v>
      </c>
      <c r="S328" s="31">
        <v>8959076</v>
      </c>
      <c r="T328" s="36">
        <f t="shared" si="78"/>
        <v>0.45407933016391117</v>
      </c>
      <c r="U328" s="36">
        <f t="shared" si="79"/>
        <v>0.26642660360394665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54048209</v>
      </c>
      <c r="E329" s="31">
        <v>54058209</v>
      </c>
      <c r="F329" s="31">
        <v>11935309</v>
      </c>
      <c r="G329" s="36">
        <f t="shared" si="72"/>
        <v>0.22082709530671035</v>
      </c>
      <c r="H329" s="31">
        <v>8877175</v>
      </c>
      <c r="I329" s="36">
        <f t="shared" si="73"/>
        <v>0.16424549794055154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20812484</v>
      </c>
      <c r="O329" s="36">
        <f t="shared" si="77"/>
        <v>0.3850725932472619</v>
      </c>
      <c r="P329" s="31">
        <v>8585961</v>
      </c>
      <c r="Q329" s="31">
        <v>47332768</v>
      </c>
      <c r="R329" s="31">
        <v>45171043</v>
      </c>
      <c r="S329" s="31">
        <v>19281760</v>
      </c>
      <c r="T329" s="36">
        <f t="shared" si="78"/>
        <v>0.40736599220227304</v>
      </c>
      <c r="U329" s="36">
        <f t="shared" si="79"/>
        <v>3.3917461306893992E-2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37096397</v>
      </c>
      <c r="E330" s="31">
        <v>37081397</v>
      </c>
      <c r="F330" s="31">
        <v>9094009</v>
      </c>
      <c r="G330" s="36">
        <f t="shared" si="72"/>
        <v>0.24514534389957063</v>
      </c>
      <c r="H330" s="31">
        <v>10976125</v>
      </c>
      <c r="I330" s="36">
        <f t="shared" si="73"/>
        <v>0.29588116064209685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20070134</v>
      </c>
      <c r="O330" s="36">
        <f t="shared" si="77"/>
        <v>0.54102650454166745</v>
      </c>
      <c r="P330" s="31">
        <v>9998448</v>
      </c>
      <c r="Q330" s="31">
        <v>40062715</v>
      </c>
      <c r="R330" s="31">
        <v>40856830</v>
      </c>
      <c r="S330" s="31">
        <v>17678939</v>
      </c>
      <c r="T330" s="36">
        <f t="shared" si="78"/>
        <v>0.44128160061044291</v>
      </c>
      <c r="U330" s="36">
        <f t="shared" si="79"/>
        <v>9.7782875902340027E-2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15207808</v>
      </c>
      <c r="E331" s="31">
        <v>15227808</v>
      </c>
      <c r="F331" s="31">
        <v>5172798</v>
      </c>
      <c r="G331" s="36">
        <f t="shared" si="72"/>
        <v>0.34014093286816877</v>
      </c>
      <c r="H331" s="31">
        <v>4494767</v>
      </c>
      <c r="I331" s="36">
        <f t="shared" si="73"/>
        <v>0.29555653253907466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9667565</v>
      </c>
      <c r="O331" s="36">
        <f t="shared" si="77"/>
        <v>0.63569746540724348</v>
      </c>
      <c r="P331" s="31">
        <v>4870908</v>
      </c>
      <c r="Q331" s="31">
        <v>18300144</v>
      </c>
      <c r="R331" s="31">
        <v>17040747</v>
      </c>
      <c r="S331" s="31">
        <v>8591882</v>
      </c>
      <c r="T331" s="36">
        <f t="shared" si="78"/>
        <v>0.46949805422296131</v>
      </c>
      <c r="U331" s="36">
        <f t="shared" si="79"/>
        <v>-7.7221947119510359E-2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233668228</v>
      </c>
      <c r="E332" s="32">
        <f>SUM(E324:E331)</f>
        <v>234025528</v>
      </c>
      <c r="F332" s="32">
        <f>SUM(F324:F331)</f>
        <v>50815843</v>
      </c>
      <c r="G332" s="37">
        <f t="shared" si="72"/>
        <v>0.21747005758951535</v>
      </c>
      <c r="H332" s="32">
        <f>SUM(H324:H331)</f>
        <v>55914089</v>
      </c>
      <c r="I332" s="37">
        <f t="shared" si="73"/>
        <v>0.23928836829284297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106729932</v>
      </c>
      <c r="O332" s="37">
        <f t="shared" si="77"/>
        <v>0.45675842588235832</v>
      </c>
      <c r="P332" s="32">
        <f>SUM(P324:P331)</f>
        <v>50509279</v>
      </c>
      <c r="Q332" s="32">
        <f>SUM(Q324:Q331)</f>
        <v>222073712</v>
      </c>
      <c r="R332" s="32">
        <f>SUM(R324:R331)</f>
        <v>216825540</v>
      </c>
      <c r="S332" s="32">
        <f>SUM(S324:S331)</f>
        <v>96246490</v>
      </c>
      <c r="T332" s="37">
        <f t="shared" si="78"/>
        <v>0.43339884371365844</v>
      </c>
      <c r="U332" s="37">
        <f t="shared" si="79"/>
        <v>0.10700627898489712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860808</v>
      </c>
      <c r="E333" s="31">
        <v>860808</v>
      </c>
      <c r="F333" s="31">
        <v>301736</v>
      </c>
      <c r="G333" s="36">
        <f t="shared" si="72"/>
        <v>0.35052648209589132</v>
      </c>
      <c r="H333" s="31">
        <v>240980</v>
      </c>
      <c r="I333" s="36">
        <f t="shared" si="73"/>
        <v>0.27994628302710939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542716</v>
      </c>
      <c r="O333" s="36">
        <f t="shared" si="77"/>
        <v>0.63047276512300077</v>
      </c>
      <c r="P333" s="31">
        <v>214204</v>
      </c>
      <c r="Q333" s="31">
        <v>865284</v>
      </c>
      <c r="R333" s="31">
        <v>827136</v>
      </c>
      <c r="S333" s="31">
        <v>380570</v>
      </c>
      <c r="T333" s="36">
        <f t="shared" si="78"/>
        <v>0.4398209142894125</v>
      </c>
      <c r="U333" s="36">
        <f t="shared" si="79"/>
        <v>0.12500233422345053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10075066</v>
      </c>
      <c r="E334" s="31">
        <v>10158404</v>
      </c>
      <c r="F334" s="31">
        <v>2503918</v>
      </c>
      <c r="G334" s="36">
        <f t="shared" si="72"/>
        <v>0.24852621312852938</v>
      </c>
      <c r="H334" s="31">
        <v>2341852</v>
      </c>
      <c r="I334" s="36">
        <f t="shared" si="73"/>
        <v>0.23244036316982936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4845770</v>
      </c>
      <c r="O334" s="36">
        <f t="shared" si="77"/>
        <v>0.48096657629835876</v>
      </c>
      <c r="P334" s="31">
        <v>2011074</v>
      </c>
      <c r="Q334" s="31">
        <v>9155031</v>
      </c>
      <c r="R334" s="31">
        <v>9150788</v>
      </c>
      <c r="S334" s="31">
        <v>4958006</v>
      </c>
      <c r="T334" s="36">
        <f t="shared" si="78"/>
        <v>0.54156080957016972</v>
      </c>
      <c r="U334" s="36">
        <f t="shared" si="79"/>
        <v>0.16447828374291551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9849594</v>
      </c>
      <c r="E335" s="31">
        <v>9849594</v>
      </c>
      <c r="F335" s="31">
        <v>2200262</v>
      </c>
      <c r="G335" s="36">
        <f t="shared" si="72"/>
        <v>0.22338606037974762</v>
      </c>
      <c r="H335" s="31">
        <v>2434697</v>
      </c>
      <c r="I335" s="36">
        <f t="shared" si="73"/>
        <v>0.24718754905024512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4634959</v>
      </c>
      <c r="O335" s="36">
        <f t="shared" si="77"/>
        <v>0.47057360942999277</v>
      </c>
      <c r="P335" s="31">
        <v>2020497</v>
      </c>
      <c r="Q335" s="31">
        <v>11332542</v>
      </c>
      <c r="R335" s="31">
        <v>11748817</v>
      </c>
      <c r="S335" s="31">
        <v>3566256</v>
      </c>
      <c r="T335" s="36">
        <f t="shared" si="78"/>
        <v>0.31469161993840394</v>
      </c>
      <c r="U335" s="36">
        <f t="shared" si="79"/>
        <v>0.20499906706122295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7707130</v>
      </c>
      <c r="E336" s="31">
        <v>7707130</v>
      </c>
      <c r="F336" s="31">
        <v>811903</v>
      </c>
      <c r="G336" s="36">
        <f t="shared" si="72"/>
        <v>0.10534440187203278</v>
      </c>
      <c r="H336" s="31">
        <v>1546422</v>
      </c>
      <c r="I336" s="36">
        <f t="shared" si="73"/>
        <v>0.20064823092383285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2358325</v>
      </c>
      <c r="O336" s="36">
        <f t="shared" si="77"/>
        <v>0.30599263279586564</v>
      </c>
      <c r="P336" s="31">
        <v>2165415</v>
      </c>
      <c r="Q336" s="31">
        <v>6777432</v>
      </c>
      <c r="R336" s="31">
        <v>8038315</v>
      </c>
      <c r="S336" s="31">
        <v>3423451</v>
      </c>
      <c r="T336" s="36">
        <f t="shared" si="78"/>
        <v>0.5051250975295658</v>
      </c>
      <c r="U336" s="36">
        <f t="shared" si="79"/>
        <v>-0.28585421270287681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28492598</v>
      </c>
      <c r="E337" s="32">
        <f>SUM(E333:E336)</f>
        <v>28575936</v>
      </c>
      <c r="F337" s="32">
        <f>SUM(F333:F336)</f>
        <v>5817819</v>
      </c>
      <c r="G337" s="37">
        <f t="shared" si="72"/>
        <v>0.20418703131248334</v>
      </c>
      <c r="H337" s="32">
        <f>SUM(H333:H336)</f>
        <v>6563951</v>
      </c>
      <c r="I337" s="37">
        <f t="shared" si="73"/>
        <v>0.23037390272378813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12381770</v>
      </c>
      <c r="O337" s="37">
        <f t="shared" si="77"/>
        <v>0.43456093403627144</v>
      </c>
      <c r="P337" s="32">
        <f>SUM(P333:P336)</f>
        <v>6411190</v>
      </c>
      <c r="Q337" s="32">
        <f>SUM(Q333:Q336)</f>
        <v>28130289</v>
      </c>
      <c r="R337" s="32">
        <f>SUM(R333:R336)</f>
        <v>29765056</v>
      </c>
      <c r="S337" s="32">
        <f>SUM(S333:S336)</f>
        <v>12328283</v>
      </c>
      <c r="T337" s="37">
        <f t="shared" si="78"/>
        <v>0.4382565355087536</v>
      </c>
      <c r="U337" s="37">
        <f t="shared" si="79"/>
        <v>2.3827245799921792E-2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2675709963</v>
      </c>
      <c r="E338" s="32">
        <f>SUM(E302,E304:E309,E311:E316,E318:E322,E324:E331,E333:E336)</f>
        <v>2668737516</v>
      </c>
      <c r="F338" s="32">
        <f>SUM(F302,F304:F309,F311:F316,F318:F322,F324:F331,F333:F336)</f>
        <v>536043120</v>
      </c>
      <c r="G338" s="37">
        <f t="shared" si="72"/>
        <v>0.20033678067221816</v>
      </c>
      <c r="H338" s="32">
        <f>SUM(H302,H304:H309,H311:H316,H318:H322,H324:H331,H333:H336)</f>
        <v>617110157</v>
      </c>
      <c r="I338" s="37">
        <f t="shared" si="73"/>
        <v>0.23063417393269989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1153153277</v>
      </c>
      <c r="O338" s="37">
        <f t="shared" si="77"/>
        <v>0.43097095460491808</v>
      </c>
      <c r="P338" s="32">
        <f>SUM(P302,P304:P309,P311:P316,P318:P322,P324:P331,P333:P336)</f>
        <v>631522602</v>
      </c>
      <c r="Q338" s="32">
        <f>SUM(Q302,Q304:Q309,Q311:Q316,Q318:Q322,Q324:Q331,Q333:Q336)</f>
        <v>2634366739</v>
      </c>
      <c r="R338" s="32">
        <f>SUM(R302,R304:R309,R311:R316,R318:R322,R324:R331,R333:R336)</f>
        <v>2507977894</v>
      </c>
      <c r="S338" s="32">
        <f>SUM(S302,S304:S309,S311:S316,S318:S322,S324:S331,S333:S336)</f>
        <v>1128573721</v>
      </c>
      <c r="T338" s="37">
        <f t="shared" si="78"/>
        <v>0.42840417937724351</v>
      </c>
      <c r="U338" s="37">
        <f t="shared" si="79"/>
        <v>-2.2821740590687534E-2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16244929881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16295478829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3165855330</v>
      </c>
      <c r="G339" s="39">
        <f t="shared" si="72"/>
        <v>0.19488267128211928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3684486768</v>
      </c>
      <c r="I339" s="39">
        <f t="shared" si="73"/>
        <v>0.2268084131473759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6850342098</v>
      </c>
      <c r="O339" s="39">
        <f t="shared" si="77"/>
        <v>0.42169108442949516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3661068960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15544977319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15800010263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6740933514</v>
      </c>
      <c r="T339" s="39">
        <f t="shared" si="78"/>
        <v>0.43364061430702949</v>
      </c>
      <c r="U339" s="39">
        <f t="shared" si="79"/>
        <v>6.3964400167977331E-3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20" man="1"/>
    <brk id="103" max="16383" man="1"/>
    <brk id="170" max="16383" man="1"/>
    <brk id="232" max="16383" man="1"/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C625709-38D9-4D59-BE6B-2A0F3EA388B2}"/>
</file>

<file path=customXml/itemProps2.xml><?xml version="1.0" encoding="utf-8"?>
<ds:datastoreItem xmlns:ds="http://schemas.openxmlformats.org/officeDocument/2006/customXml" ds:itemID="{A8E6A3D7-A3C7-4D6C-8C32-CCB4520F2FDD}"/>
</file>

<file path=customXml/itemProps3.xml><?xml version="1.0" encoding="utf-8"?>
<ds:datastoreItem xmlns:ds="http://schemas.openxmlformats.org/officeDocument/2006/customXml" ds:itemID="{18C2A470-0E5B-446A-B4B3-4792980B97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cp:lastPrinted>2025-02-18T08:02:08Z</cp:lastPrinted>
  <dcterms:created xsi:type="dcterms:W3CDTF">2025-02-12T07:12:33Z</dcterms:created>
  <dcterms:modified xsi:type="dcterms:W3CDTF">2025-02-18T08:09:52Z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